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4"/>
  </bookViews>
  <sheets>
    <sheet name="Readme" sheetId="1" r:id="rId1"/>
    <sheet name="Data for SVARs" sheetId="2" r:id="rId2"/>
    <sheet name="Demog_adj_hours" sheetId="3" r:id="rId3"/>
    <sheet name="Productivity_adj" sheetId="4" r:id="rId4"/>
    <sheet name="Tornqvist" sheetId="5" r:id="rId5"/>
    <sheet name="Time_varying_weights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<sst xmlns="http://schemas.openxmlformats.org/spreadsheetml/2006/main" count="364" uniqueCount="179">
  <si>
    <t>quarter</t>
  </si>
  <si>
    <t>nipop16</t>
  </si>
  <si>
    <t>tothrs</t>
  </si>
  <si>
    <t>effhrs70</t>
  </si>
  <si>
    <t>effhrs80</t>
  </si>
  <si>
    <t>effhrs7080</t>
  </si>
  <si>
    <t>rgdp</t>
  </si>
  <si>
    <t>civnipop16</t>
  </si>
  <si>
    <t>bushrs</t>
  </si>
  <si>
    <t>nipop16_17</t>
  </si>
  <si>
    <t>nipop18_21</t>
  </si>
  <si>
    <t>nipop22_24</t>
  </si>
  <si>
    <t>nipop25_34</t>
  </si>
  <si>
    <t>nipop35_44</t>
  </si>
  <si>
    <t>nipop45_54</t>
  </si>
  <si>
    <t>nipop55_64</t>
  </si>
  <si>
    <t>nipop65</t>
  </si>
  <si>
    <t>xbus</t>
  </si>
  <si>
    <t>hrsbusindex</t>
  </si>
  <si>
    <t>.</t>
  </si>
  <si>
    <t>dlp</t>
  </si>
  <si>
    <t>ffr</t>
  </si>
  <si>
    <t>fisherdlp</t>
  </si>
  <si>
    <t>gengovhrs</t>
  </si>
  <si>
    <t>nprofhrs</t>
  </si>
  <si>
    <t>Sprague data</t>
  </si>
  <si>
    <t>total hours (billions)</t>
  </si>
  <si>
    <t>Average Weekly hours</t>
  </si>
  <si>
    <t>Unadjusted</t>
  </si>
  <si>
    <t>Adjusted</t>
  </si>
  <si>
    <t>Efficiency hours</t>
  </si>
  <si>
    <t>Variable weights</t>
  </si>
  <si>
    <t>Tornqvist</t>
  </si>
  <si>
    <t>gen govt</t>
  </si>
  <si>
    <t>hours</t>
  </si>
  <si>
    <t>nonprofit</t>
  </si>
  <si>
    <t xml:space="preserve">busines </t>
  </si>
  <si>
    <t>productivity</t>
  </si>
  <si>
    <t>in priv. bus</t>
  </si>
  <si>
    <t>index of</t>
  </si>
  <si>
    <t>hours in priv</t>
  </si>
  <si>
    <t>business</t>
  </si>
  <si>
    <t>Data for investment-specific techn. Change</t>
  </si>
  <si>
    <t>These quarterly data are based on interpolations performed in convert*.tsp</t>
  </si>
  <si>
    <t>Avg. weekly hours</t>
  </si>
  <si>
    <t xml:space="preserve">Avg. weekly hours </t>
  </si>
  <si>
    <t>Chain weighting</t>
  </si>
  <si>
    <t>unadjusted</t>
  </si>
  <si>
    <t>purged of demographics</t>
  </si>
  <si>
    <t>Change in avg. wkly</t>
  </si>
  <si>
    <t xml:space="preserve">hours due to </t>
  </si>
  <si>
    <t>fraction of population 16+ in each age group</t>
  </si>
  <si>
    <t>Average weekly hours by age group</t>
  </si>
  <si>
    <t>Noninstitutional population</t>
  </si>
  <si>
    <t>(normalized to have</t>
  </si>
  <si>
    <t>Noninstitutional</t>
  </si>
  <si>
    <t>Total hours</t>
  </si>
  <si>
    <t>demographics</t>
  </si>
  <si>
    <t>Cumulation</t>
  </si>
  <si>
    <t>same mean as unadj.)</t>
  </si>
  <si>
    <t>population 16+</t>
  </si>
  <si>
    <t>worked</t>
  </si>
  <si>
    <t>of previous column</t>
  </si>
  <si>
    <t>avgwkhrs</t>
  </si>
  <si>
    <t>avgwkhrs_adj</t>
  </si>
  <si>
    <t>delhrdemog</t>
  </si>
  <si>
    <t>cumdelhrdemog</t>
  </si>
  <si>
    <t>frpop16_17</t>
  </si>
  <si>
    <t>frpop18_21</t>
  </si>
  <si>
    <t>frpop22_24</t>
  </si>
  <si>
    <t>frpop25_34</t>
  </si>
  <si>
    <t>frpop35_44</t>
  </si>
  <si>
    <t>frpop45_54</t>
  </si>
  <si>
    <t>frpop55_64</t>
  </si>
  <si>
    <t>frpop65</t>
  </si>
  <si>
    <t>hr16_17</t>
  </si>
  <si>
    <t>hr18_21</t>
  </si>
  <si>
    <t>hr22_24</t>
  </si>
  <si>
    <t>hr25_34</t>
  </si>
  <si>
    <t>hr35_44</t>
  </si>
  <si>
    <t>hr45_54</t>
  </si>
  <si>
    <t>hr55_64</t>
  </si>
  <si>
    <t>hr65</t>
  </si>
  <si>
    <t xml:space="preserve">log change in </t>
  </si>
  <si>
    <t>Share of total wage bill</t>
  </si>
  <si>
    <t>efficiency hours</t>
  </si>
  <si>
    <t>Sprague</t>
  </si>
  <si>
    <t>Fraction of hours worked by each age group, interpolated</t>
  </si>
  <si>
    <t>civilian hours</t>
  </si>
  <si>
    <t>armed forces hours</t>
  </si>
  <si>
    <t>total hours</t>
  </si>
  <si>
    <t>frhr16_17</t>
  </si>
  <si>
    <t>frhr18_21</t>
  </si>
  <si>
    <t>frhr22_24</t>
  </si>
  <si>
    <t>frhr25_34</t>
  </si>
  <si>
    <t>frhr35_44</t>
  </si>
  <si>
    <t>frhr45_54</t>
  </si>
  <si>
    <t>frhr55_64</t>
  </si>
  <si>
    <t>frhr65</t>
  </si>
  <si>
    <t>wage16_17</t>
  </si>
  <si>
    <t>wage18_21</t>
  </si>
  <si>
    <t>wage22_24</t>
  </si>
  <si>
    <t>wage25_34</t>
  </si>
  <si>
    <t>wage35_44</t>
  </si>
  <si>
    <t>wage45_54</t>
  </si>
  <si>
    <t>wage55_64</t>
  </si>
  <si>
    <t>wage65</t>
  </si>
  <si>
    <t>total wage bill</t>
  </si>
  <si>
    <t>v16_17</t>
  </si>
  <si>
    <t>v18_21</t>
  </si>
  <si>
    <t>v22_24</t>
  </si>
  <si>
    <t>v25_34</t>
  </si>
  <si>
    <t>v35_44</t>
  </si>
  <si>
    <t>v45_54</t>
  </si>
  <si>
    <t>v55_64</t>
  </si>
  <si>
    <t>v65</t>
  </si>
  <si>
    <t>dlhr16_17</t>
  </si>
  <si>
    <t>dlhr18_21</t>
  </si>
  <si>
    <t>dlhr22_24</t>
  </si>
  <si>
    <t>dlhr25_34</t>
  </si>
  <si>
    <t>dlhr35_44</t>
  </si>
  <si>
    <t>dlhr45_54</t>
  </si>
  <si>
    <t>dlhr55_64</t>
  </si>
  <si>
    <t>dlhr65</t>
  </si>
  <si>
    <t>dleffhr</t>
  </si>
  <si>
    <t>Time-varying weights</t>
  </si>
  <si>
    <t>Average wage of each age group</t>
  </si>
  <si>
    <t>Wage relative to 45-54</t>
  </si>
  <si>
    <t>Everything is normalized to</t>
  </si>
  <si>
    <t xml:space="preserve"> productivity of 45-54 year old</t>
  </si>
  <si>
    <t>relw16_17</t>
  </si>
  <si>
    <t>relw18_21</t>
  </si>
  <si>
    <t>relw22_24</t>
  </si>
  <si>
    <t>relw25_34</t>
  </si>
  <si>
    <t>relw35_44</t>
  </si>
  <si>
    <t>relw45_54</t>
  </si>
  <si>
    <t>relw55_64</t>
  </si>
  <si>
    <t>relw65</t>
  </si>
  <si>
    <t xml:space="preserve">The variables "frhr" and "wage" are interpolated.  </t>
  </si>
  <si>
    <t>See Francis-Ramey, JMCB Sept. 2009 for more details</t>
  </si>
  <si>
    <t>This efficiency wage series is for the entire economy.</t>
  </si>
  <si>
    <t xml:space="preserve">The series is created as follows:  HE(t) = sum(i)[alpha(i,t)*h(i,t)],  </t>
  </si>
  <si>
    <t xml:space="preserve">     where alpha is the wage of age group i relative to age group 45-54 in year t and h is the hours of group i in year t.</t>
  </si>
  <si>
    <t>The calculations are based on data from the rest of the worksheets.</t>
  </si>
  <si>
    <t>Uses time-varying</t>
  </si>
  <si>
    <t xml:space="preserve">wage weights </t>
  </si>
  <si>
    <t>Tornqvist ln change</t>
  </si>
  <si>
    <t>relative to ages 45-54</t>
  </si>
  <si>
    <t>of efficiency hours</t>
  </si>
  <si>
    <t>Real GDP</t>
  </si>
  <si>
    <t>effhrsvw</t>
  </si>
  <si>
    <t>effhrstorn</t>
  </si>
  <si>
    <t>x</t>
  </si>
  <si>
    <t>This files contains data and created series used in</t>
  </si>
  <si>
    <t>Neville Francis and Valerie A. Ramey</t>
  </si>
  <si>
    <t>"Measures of Hours per Capita and Their Implications for the Technology-Hours Debate"</t>
  </si>
  <si>
    <t>Journal of Money, Credit, and Banking  41(6), September 2009, p. 1071-1098.</t>
  </si>
  <si>
    <t>Full details of data construction are given in the data appendix of that article.</t>
  </si>
  <si>
    <t>Civilian noninst</t>
  </si>
  <si>
    <t>population</t>
  </si>
  <si>
    <t>ages 16+</t>
  </si>
  <si>
    <t xml:space="preserve">total Noninst. </t>
  </si>
  <si>
    <t>population ages 16+</t>
  </si>
  <si>
    <t>noninst.</t>
  </si>
  <si>
    <t>pop</t>
  </si>
  <si>
    <t>ages 18-21</t>
  </si>
  <si>
    <t>ages22-24</t>
  </si>
  <si>
    <t>ages25-34</t>
  </si>
  <si>
    <t>ages35-44</t>
  </si>
  <si>
    <t>ages45-54</t>
  </si>
  <si>
    <t>ages55-64</t>
  </si>
  <si>
    <t>ages 65+</t>
  </si>
  <si>
    <t>Efficiency</t>
  </si>
  <si>
    <t>1970 weights</t>
  </si>
  <si>
    <t>hours - fixed</t>
  </si>
  <si>
    <t>1980 weights</t>
  </si>
  <si>
    <t>1970-80 weights</t>
  </si>
  <si>
    <t>real</t>
  </si>
  <si>
    <t>gdp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</si>
</sst>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4" fontId="0" fillId="2" borderId="0" xfId="0" applyNumberFormat="1" applyFill="1" applyAlignment="1">
      <alignment/>
    </xf>
    <xf numFmtId="2" fontId="0" fillId="4" borderId="0" xfId="0" applyNumberFormat="1" applyFill="1" applyAlignment="1">
      <alignment/>
    </xf>
    <xf numFmtId="0" fontId="0" fillId="3" borderId="0" xfId="0" applyFill="1" applyAlignment="1">
      <alignment/>
    </xf>
    <xf numFmtId="164" fontId="2" fillId="3" borderId="0" xfId="0" applyNumberFormat="1" applyFont="1" applyFill="1" applyAlignment="1">
      <alignment/>
    </xf>
    <xf numFmtId="164" fontId="2" fillId="2" borderId="0" xfId="0" applyNumberFormat="1" applyFont="1" applyFill="1" applyAlignment="1">
      <alignment/>
    </xf>
    <xf numFmtId="2" fontId="2" fillId="4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1" fontId="2" fillId="0" borderId="0" xfId="0" applyNumberFormat="1" applyFont="1" applyAlignment="1">
      <alignment/>
    </xf>
    <xf numFmtId="164" fontId="2" fillId="3" borderId="0" xfId="0" applyNumberFormat="1" applyFont="1" applyFill="1" applyAlignment="1" applyProtection="1">
      <alignment/>
      <protection locked="0"/>
    </xf>
    <xf numFmtId="164" fontId="2" fillId="2" borderId="0" xfId="0" applyNumberFormat="1" applyFont="1" applyFill="1" applyAlignment="1" applyProtection="1">
      <alignment/>
      <protection locked="0"/>
    </xf>
    <xf numFmtId="2" fontId="2" fillId="4" borderId="0" xfId="0" applyNumberFormat="1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2" fontId="0" fillId="2" borderId="0" xfId="0" applyNumberFormat="1" applyFill="1" applyAlignment="1">
      <alignment/>
    </xf>
    <xf numFmtId="164" fontId="0" fillId="3" borderId="0" xfId="0" applyNumberFormat="1" applyFill="1" applyAlignment="1" applyProtection="1">
      <alignment/>
      <protection locked="0"/>
    </xf>
    <xf numFmtId="164" fontId="0" fillId="2" borderId="0" xfId="0" applyNumberFormat="1" applyFill="1" applyAlignment="1" applyProtection="1">
      <alignment/>
      <protection locked="0"/>
    </xf>
    <xf numFmtId="2" fontId="0" fillId="4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164" fontId="0" fillId="5" borderId="0" xfId="0" applyNumberFormat="1" applyFill="1" applyAlignment="1">
      <alignment/>
    </xf>
    <xf numFmtId="164" fontId="2" fillId="5" borderId="0" xfId="0" applyNumberFormat="1" applyFont="1" applyFill="1" applyAlignment="1" applyProtection="1">
      <alignment/>
      <protection locked="0"/>
    </xf>
    <xf numFmtId="164" fontId="0" fillId="5" borderId="0" xfId="0" applyNumberFormat="1" applyFill="1" applyAlignment="1" applyProtection="1">
      <alignment/>
      <protection locked="0"/>
    </xf>
    <xf numFmtId="164" fontId="0" fillId="0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ographic%20Adjustments%20to%20Average%20Hou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fficiency%20Hou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Adjusted_Hours"/>
      <sheetName val="Annual_data"/>
      <sheetName val="population"/>
      <sheetName val="Noninstit_rate"/>
      <sheetName val="Hours_per_capita"/>
      <sheetName val="military6070"/>
    </sheetNames>
    <sheetDataSet>
      <sheetData sheetId="1">
        <row r="9">
          <cell r="B9" t="str">
            <v>avgwkhrs</v>
          </cell>
          <cell r="C9" t="str">
            <v>avgwkhrs_adj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scription"/>
      <sheetName val="Productivity_Adjustment"/>
      <sheetName val="Time_varying_weights"/>
      <sheetName val="Tornqvist"/>
      <sheetName val="Wage weights census"/>
      <sheetName val="emp_hours"/>
      <sheetName val="Annual fraction of hours"/>
    </sheetNames>
    <sheetDataSet>
      <sheetData sheetId="1">
        <row r="10">
          <cell r="D10" t="str">
            <v>effhrsvw</v>
          </cell>
          <cell r="E10" t="str">
            <v>effhrstorn</v>
          </cell>
        </row>
      </sheetData>
      <sheetData sheetId="3">
        <row r="5">
          <cell r="AL5" t="str">
            <v>dleffhr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14" sqref="B14"/>
    </sheetView>
  </sheetViews>
  <sheetFormatPr defaultColWidth="9.140625" defaultRowHeight="12.75"/>
  <sheetData>
    <row r="1" ht="12.75">
      <c r="A1" t="s">
        <v>153</v>
      </c>
    </row>
    <row r="3" ht="12.75">
      <c r="A3" t="s">
        <v>154</v>
      </c>
    </row>
    <row r="4" ht="12.75">
      <c r="A4" t="s">
        <v>155</v>
      </c>
    </row>
    <row r="5" ht="12.75">
      <c r="A5" t="s">
        <v>156</v>
      </c>
    </row>
    <row r="7" ht="12.75">
      <c r="A7" t="s">
        <v>157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4"/>
  <sheetViews>
    <sheetView workbookViewId="0" topLeftCell="A1">
      <pane xSplit="1" ySplit="4" topLeftCell="B2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26" sqref="F226"/>
    </sheetView>
  </sheetViews>
  <sheetFormatPr defaultColWidth="9.140625" defaultRowHeight="12.75"/>
  <cols>
    <col min="1" max="1" width="13.8515625" style="0" customWidth="1"/>
    <col min="2" max="2" width="18.8515625" style="0" customWidth="1"/>
    <col min="3" max="4" width="17.57421875" style="0" customWidth="1"/>
    <col min="5" max="5" width="14.8515625" style="3" customWidth="1"/>
    <col min="6" max="6" width="14.421875" style="3" customWidth="1"/>
    <col min="7" max="7" width="13.00390625" style="0" customWidth="1"/>
    <col min="8" max="8" width="13.8515625" style="0" customWidth="1"/>
    <col min="9" max="16" width="10.421875" style="0" customWidth="1"/>
    <col min="17" max="17" width="11.8515625" style="0" customWidth="1"/>
    <col min="18" max="18" width="11.8515625" style="5" customWidth="1"/>
    <col min="19" max="19" width="11.8515625" style="0" customWidth="1"/>
    <col min="20" max="22" width="13.8515625" style="0" customWidth="1"/>
    <col min="23" max="23" width="12.00390625" style="0" customWidth="1"/>
    <col min="24" max="24" width="12.00390625" style="3" customWidth="1"/>
    <col min="25" max="25" width="11.7109375" style="3" customWidth="1"/>
    <col min="26" max="26" width="13.8515625" style="0" customWidth="1"/>
    <col min="27" max="28" width="13.8515625" style="40" customWidth="1"/>
    <col min="29" max="16384" width="13.8515625" style="0" customWidth="1"/>
  </cols>
  <sheetData>
    <row r="1" spans="2:28" s="6" customFormat="1" ht="12.75">
      <c r="B1" s="6" t="s">
        <v>25</v>
      </c>
      <c r="C1" s="6" t="s">
        <v>27</v>
      </c>
      <c r="E1" s="7" t="s">
        <v>30</v>
      </c>
      <c r="F1" s="7"/>
      <c r="G1" s="6" t="s">
        <v>158</v>
      </c>
      <c r="H1" s="6" t="s">
        <v>161</v>
      </c>
      <c r="J1" s="6" t="s">
        <v>163</v>
      </c>
      <c r="K1" s="6" t="s">
        <v>163</v>
      </c>
      <c r="L1" s="6" t="s">
        <v>163</v>
      </c>
      <c r="M1" s="6" t="s">
        <v>163</v>
      </c>
      <c r="N1" s="6" t="s">
        <v>163</v>
      </c>
      <c r="O1" s="6" t="s">
        <v>163</v>
      </c>
      <c r="P1" s="6" t="s">
        <v>163</v>
      </c>
      <c r="Q1" s="6" t="s">
        <v>33</v>
      </c>
      <c r="R1" s="8" t="s">
        <v>35</v>
      </c>
      <c r="S1" s="6" t="s">
        <v>36</v>
      </c>
      <c r="T1" s="6" t="s">
        <v>172</v>
      </c>
      <c r="U1" s="6" t="s">
        <v>172</v>
      </c>
      <c r="V1" s="6" t="s">
        <v>172</v>
      </c>
      <c r="W1" s="6" t="s">
        <v>177</v>
      </c>
      <c r="X1" s="7" t="s">
        <v>37</v>
      </c>
      <c r="Y1" s="7" t="s">
        <v>39</v>
      </c>
      <c r="Z1" s="6" t="s">
        <v>42</v>
      </c>
      <c r="AA1" s="39"/>
      <c r="AB1" s="39"/>
    </row>
    <row r="2" spans="2:28" s="6" customFormat="1" ht="12.75">
      <c r="B2" s="6" t="s">
        <v>26</v>
      </c>
      <c r="C2" s="6" t="s">
        <v>28</v>
      </c>
      <c r="D2" s="6" t="s">
        <v>29</v>
      </c>
      <c r="E2" s="7" t="s">
        <v>31</v>
      </c>
      <c r="F2" s="7" t="s">
        <v>32</v>
      </c>
      <c r="G2" s="6" t="s">
        <v>159</v>
      </c>
      <c r="H2" s="6" t="s">
        <v>162</v>
      </c>
      <c r="J2" s="6" t="s">
        <v>164</v>
      </c>
      <c r="K2" s="6" t="s">
        <v>164</v>
      </c>
      <c r="L2" s="6" t="s">
        <v>164</v>
      </c>
      <c r="M2" s="6" t="s">
        <v>164</v>
      </c>
      <c r="N2" s="6" t="s">
        <v>164</v>
      </c>
      <c r="O2" s="6" t="s">
        <v>164</v>
      </c>
      <c r="P2" s="6" t="s">
        <v>164</v>
      </c>
      <c r="Q2" s="6" t="s">
        <v>34</v>
      </c>
      <c r="R2" s="8" t="s">
        <v>34</v>
      </c>
      <c r="S2" s="6" t="s">
        <v>34</v>
      </c>
      <c r="T2" s="6" t="s">
        <v>174</v>
      </c>
      <c r="U2" s="6" t="s">
        <v>174</v>
      </c>
      <c r="V2" s="6" t="s">
        <v>174</v>
      </c>
      <c r="W2" s="6" t="s">
        <v>178</v>
      </c>
      <c r="X2" s="7" t="s">
        <v>38</v>
      </c>
      <c r="Y2" s="7" t="s">
        <v>40</v>
      </c>
      <c r="AA2" s="39"/>
      <c r="AB2" s="39"/>
    </row>
    <row r="3" spans="7:28" s="6" customFormat="1" ht="12.75">
      <c r="G3" s="6" t="s">
        <v>160</v>
      </c>
      <c r="J3" s="6" t="s">
        <v>165</v>
      </c>
      <c r="K3" s="6" t="s">
        <v>166</v>
      </c>
      <c r="L3" s="6" t="s">
        <v>167</v>
      </c>
      <c r="M3" s="6" t="s">
        <v>168</v>
      </c>
      <c r="N3" s="6" t="s">
        <v>169</v>
      </c>
      <c r="O3" s="6" t="s">
        <v>170</v>
      </c>
      <c r="P3" s="6" t="s">
        <v>171</v>
      </c>
      <c r="R3" s="8"/>
      <c r="T3" s="6" t="s">
        <v>173</v>
      </c>
      <c r="U3" s="6" t="s">
        <v>175</v>
      </c>
      <c r="V3" s="6" t="s">
        <v>176</v>
      </c>
      <c r="X3" s="7"/>
      <c r="Y3" s="7" t="s">
        <v>41</v>
      </c>
      <c r="AA3" s="39"/>
      <c r="AB3" s="39"/>
    </row>
    <row r="4" spans="1:28" s="6" customFormat="1" ht="12.75">
      <c r="A4" s="6" t="s">
        <v>0</v>
      </c>
      <c r="B4" s="6" t="s">
        <v>2</v>
      </c>
      <c r="C4" s="7" t="str">
        <f>'[1]Adjusted_Hours'!B9</f>
        <v>avgwkhrs</v>
      </c>
      <c r="D4" s="7" t="str">
        <f>'[1]Adjusted_Hours'!C9</f>
        <v>avgwkhrs_adj</v>
      </c>
      <c r="E4" s="7" t="str">
        <f>'[2]Productivity_Adjustment'!D10</f>
        <v>effhrsvw</v>
      </c>
      <c r="F4" s="7" t="str">
        <f>'[2]Productivity_Adjustment'!E10</f>
        <v>effhrstorn</v>
      </c>
      <c r="G4" s="6" t="s">
        <v>7</v>
      </c>
      <c r="H4" s="6" t="s">
        <v>1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6" t="s">
        <v>23</v>
      </c>
      <c r="R4" s="8" t="s">
        <v>24</v>
      </c>
      <c r="S4" s="6" t="s">
        <v>8</v>
      </c>
      <c r="T4" s="6" t="s">
        <v>3</v>
      </c>
      <c r="U4" s="6" t="s">
        <v>4</v>
      </c>
      <c r="V4" s="6" t="s">
        <v>5</v>
      </c>
      <c r="W4" s="6" t="s">
        <v>6</v>
      </c>
      <c r="X4" s="10" t="s">
        <v>17</v>
      </c>
      <c r="Y4" s="10" t="s">
        <v>18</v>
      </c>
      <c r="Z4" s="11" t="s">
        <v>22</v>
      </c>
      <c r="AA4" s="39" t="s">
        <v>20</v>
      </c>
      <c r="AB4" s="39" t="s">
        <v>21</v>
      </c>
    </row>
    <row r="5" spans="1:28" ht="12.75">
      <c r="A5">
        <v>1948</v>
      </c>
      <c r="B5">
        <v>121.873</v>
      </c>
      <c r="C5" s="7">
        <f>Demog_adj_hours!B10</f>
        <v>22.374729444737774</v>
      </c>
      <c r="D5" s="7">
        <f>Demog_adj_hours!C10</f>
        <v>21.734729444737773</v>
      </c>
      <c r="E5" s="7">
        <f>Productivity_adj!D11</f>
        <v>109.04507759658307</v>
      </c>
      <c r="F5" s="7">
        <f>Productivity_adj!E11</f>
        <v>109.04507759658307</v>
      </c>
      <c r="G5" s="1">
        <v>102698</v>
      </c>
      <c r="H5">
        <v>104748.151</v>
      </c>
      <c r="I5" s="1">
        <v>4406.904</v>
      </c>
      <c r="J5" s="1">
        <v>9095.578</v>
      </c>
      <c r="K5" s="1">
        <v>7028.036</v>
      </c>
      <c r="L5" s="1">
        <v>23208.708</v>
      </c>
      <c r="M5" s="1">
        <v>20506.876</v>
      </c>
      <c r="N5" s="1">
        <v>16863.312</v>
      </c>
      <c r="O5" s="1">
        <v>12547.271</v>
      </c>
      <c r="P5" s="1">
        <v>11091.466</v>
      </c>
      <c r="Q5">
        <v>11.638000000000002</v>
      </c>
      <c r="R5" s="5">
        <v>3.063</v>
      </c>
      <c r="S5">
        <v>105.02100000000002</v>
      </c>
      <c r="T5" s="3">
        <v>113.44265690526302</v>
      </c>
      <c r="U5" s="3">
        <v>106.76967573817015</v>
      </c>
      <c r="V5" s="3">
        <v>110.10616632172817</v>
      </c>
      <c r="W5">
        <v>1616.1</v>
      </c>
      <c r="X5" s="2">
        <v>33.17399978637695</v>
      </c>
      <c r="Y5" s="2">
        <v>63.6150016784668</v>
      </c>
      <c r="Z5" s="4" t="s">
        <v>19</v>
      </c>
      <c r="AA5" s="40" t="s">
        <v>19</v>
      </c>
      <c r="AB5" s="40" t="s">
        <v>19</v>
      </c>
    </row>
    <row r="6" spans="1:28" ht="12.75">
      <c r="A6">
        <v>1948.25</v>
      </c>
      <c r="B6">
        <v>122.135</v>
      </c>
      <c r="C6" s="7">
        <f>Demog_adj_hours!B11</f>
        <v>22.358463867534855</v>
      </c>
      <c r="D6" s="7">
        <f>Demog_adj_hours!C11</f>
        <v>21.71990499719782</v>
      </c>
      <c r="E6" s="7">
        <f>Productivity_adj!D12</f>
        <v>109.29902240528199</v>
      </c>
      <c r="F6" s="7">
        <f>Productivity_adj!E12</f>
        <v>109.29902236971033</v>
      </c>
      <c r="G6" s="1">
        <v>102923</v>
      </c>
      <c r="H6">
        <v>105049.7035</v>
      </c>
      <c r="I6" s="1">
        <v>4386.9145</v>
      </c>
      <c r="J6" s="1">
        <v>9066.274</v>
      </c>
      <c r="K6" s="1">
        <v>7014.086</v>
      </c>
      <c r="L6" s="1">
        <v>23266.704</v>
      </c>
      <c r="M6" s="1">
        <v>20604.352</v>
      </c>
      <c r="N6" s="1">
        <v>16901.174</v>
      </c>
      <c r="O6" s="1">
        <v>12626.355</v>
      </c>
      <c r="P6" s="1">
        <v>11183.844</v>
      </c>
      <c r="Q6">
        <v>11.88</v>
      </c>
      <c r="R6" s="5">
        <v>3.083</v>
      </c>
      <c r="S6">
        <v>105.06099999999999</v>
      </c>
      <c r="T6" s="3">
        <v>113.72577185355387</v>
      </c>
      <c r="U6" s="3">
        <v>107.05840997894643</v>
      </c>
      <c r="V6" s="3">
        <v>110.3920909162593</v>
      </c>
      <c r="W6">
        <v>1644.6</v>
      </c>
      <c r="X6" s="2">
        <v>33.90599822998047</v>
      </c>
      <c r="Y6" s="2">
        <v>63.638999938964844</v>
      </c>
      <c r="Z6" s="4" t="s">
        <v>19</v>
      </c>
      <c r="AA6" s="40" t="s">
        <v>19</v>
      </c>
      <c r="AB6" s="40" t="s">
        <v>19</v>
      </c>
    </row>
    <row r="7" spans="1:28" ht="12.75">
      <c r="A7">
        <v>1948.5</v>
      </c>
      <c r="B7">
        <v>123.491</v>
      </c>
      <c r="C7" s="7">
        <f>Demog_adj_hours!B12</f>
        <v>22.54198965674337</v>
      </c>
      <c r="D7" s="7">
        <f>Demog_adj_hours!C12</f>
        <v>21.90486366602522</v>
      </c>
      <c r="E7" s="7">
        <f>Productivity_adj!D13</f>
        <v>110.5322492293315</v>
      </c>
      <c r="F7" s="7">
        <f>Productivity_adj!E13</f>
        <v>110.53224915049897</v>
      </c>
      <c r="G7" s="1">
        <v>103240</v>
      </c>
      <c r="H7">
        <v>105351.256</v>
      </c>
      <c r="I7" s="1">
        <v>4366.925</v>
      </c>
      <c r="J7" s="1">
        <v>9036.97</v>
      </c>
      <c r="K7" s="1">
        <v>7000.136</v>
      </c>
      <c r="L7" s="1">
        <v>23324.7</v>
      </c>
      <c r="M7" s="1">
        <v>20701.828</v>
      </c>
      <c r="N7" s="1">
        <v>16939.036</v>
      </c>
      <c r="O7" s="1">
        <v>12705.439</v>
      </c>
      <c r="P7" s="1">
        <v>11276.222</v>
      </c>
      <c r="Q7">
        <v>12.216000000000001</v>
      </c>
      <c r="R7" s="5">
        <v>3.129</v>
      </c>
      <c r="S7">
        <v>106.029</v>
      </c>
      <c r="T7" s="3">
        <v>115.02810569796378</v>
      </c>
      <c r="U7" s="3">
        <v>108.30691052004434</v>
      </c>
      <c r="V7" s="3">
        <v>111.66750810901104</v>
      </c>
      <c r="W7">
        <v>1654.1</v>
      </c>
      <c r="X7" s="2">
        <v>33.76900100708008</v>
      </c>
      <c r="Y7" s="2">
        <v>64.2249984741211</v>
      </c>
      <c r="Z7" s="4" t="s">
        <v>19</v>
      </c>
      <c r="AA7" s="40" t="s">
        <v>19</v>
      </c>
      <c r="AB7" s="40" t="s">
        <v>19</v>
      </c>
    </row>
    <row r="8" spans="1:28" ht="12.75">
      <c r="A8">
        <v>1948.75</v>
      </c>
      <c r="B8">
        <v>123.027</v>
      </c>
      <c r="C8" s="7">
        <f>Demog_adj_hours!B13</f>
        <v>22.393194400919665</v>
      </c>
      <c r="D8" s="7">
        <f>Demog_adj_hours!C13</f>
        <v>21.757493258543143</v>
      </c>
      <c r="E8" s="7">
        <f>Productivity_adj!D14</f>
        <v>110.13660644202665</v>
      </c>
      <c r="F8" s="7">
        <f>Productivity_adj!E14</f>
        <v>110.1366063139189</v>
      </c>
      <c r="G8" s="1">
        <v>103424</v>
      </c>
      <c r="H8">
        <v>105652.807</v>
      </c>
      <c r="I8" s="1">
        <v>4346.935</v>
      </c>
      <c r="J8" s="1">
        <v>9007.665</v>
      </c>
      <c r="K8" s="1">
        <v>6986.186</v>
      </c>
      <c r="L8" s="1">
        <v>23382.698</v>
      </c>
      <c r="M8" s="1">
        <v>20799.302</v>
      </c>
      <c r="N8" s="1">
        <v>16976.896</v>
      </c>
      <c r="O8" s="1">
        <v>12784.524</v>
      </c>
      <c r="P8" s="1">
        <v>11368.601</v>
      </c>
      <c r="Q8">
        <v>12.486</v>
      </c>
      <c r="R8" s="5">
        <v>3.173</v>
      </c>
      <c r="S8">
        <v>105.351</v>
      </c>
      <c r="T8" s="3">
        <v>114.63552738875855</v>
      </c>
      <c r="U8" s="3">
        <v>107.95970987449475</v>
      </c>
      <c r="V8" s="3">
        <v>111.29761863163134</v>
      </c>
      <c r="W8">
        <v>1658</v>
      </c>
      <c r="X8" s="2">
        <v>34.03900146484375</v>
      </c>
      <c r="Y8" s="2">
        <v>63.814998626708984</v>
      </c>
      <c r="Z8" s="4" t="s">
        <v>19</v>
      </c>
      <c r="AA8" s="40" t="s">
        <v>19</v>
      </c>
      <c r="AB8" s="40" t="s">
        <v>19</v>
      </c>
    </row>
    <row r="9" spans="1:28" ht="12.75">
      <c r="A9">
        <v>1949</v>
      </c>
      <c r="B9">
        <v>121.615</v>
      </c>
      <c r="C9" s="7">
        <f>Demog_adj_hours!B14</f>
        <v>22.073183937462733</v>
      </c>
      <c r="D9" s="7">
        <f>Demog_adj_hours!C14</f>
        <v>21.438899535899996</v>
      </c>
      <c r="E9" s="7">
        <f>Productivity_adj!D15</f>
        <v>108.89199038096226</v>
      </c>
      <c r="F9" s="7">
        <f>Productivity_adj!E15</f>
        <v>108.8919901985774</v>
      </c>
      <c r="G9" s="1">
        <v>103559</v>
      </c>
      <c r="H9">
        <v>105954.3565</v>
      </c>
      <c r="I9" s="1">
        <v>4326.945</v>
      </c>
      <c r="J9" s="1">
        <v>8978.36</v>
      </c>
      <c r="K9" s="1">
        <v>6972.2355</v>
      </c>
      <c r="L9" s="1">
        <v>23440.696</v>
      </c>
      <c r="M9" s="1">
        <v>20896.776</v>
      </c>
      <c r="N9" s="1">
        <v>17014.756</v>
      </c>
      <c r="O9" s="1">
        <v>12863.608</v>
      </c>
      <c r="P9" s="1">
        <v>11460.98</v>
      </c>
      <c r="Q9">
        <v>12.579</v>
      </c>
      <c r="R9" s="5">
        <v>3.225</v>
      </c>
      <c r="S9">
        <v>103.877</v>
      </c>
      <c r="T9" s="3">
        <v>113.35916932487041</v>
      </c>
      <c r="U9" s="3">
        <v>106.77987189470761</v>
      </c>
      <c r="V9" s="3">
        <v>110.06952060979138</v>
      </c>
      <c r="W9">
        <v>1633.2</v>
      </c>
      <c r="X9" s="2">
        <v>33.87200164794922</v>
      </c>
      <c r="Y9" s="2">
        <v>62.922000885009766</v>
      </c>
      <c r="Z9" s="4" t="s">
        <v>19</v>
      </c>
      <c r="AA9" s="40" t="s">
        <v>19</v>
      </c>
      <c r="AB9" s="40" t="s">
        <v>19</v>
      </c>
    </row>
    <row r="10" spans="1:28" ht="12.75">
      <c r="A10">
        <v>1949.25</v>
      </c>
      <c r="B10">
        <v>120.779</v>
      </c>
      <c r="C10" s="7">
        <f>Demog_adj_hours!B15</f>
        <v>21.85923680652035</v>
      </c>
      <c r="D10" s="7">
        <f>Demog_adj_hours!C15</f>
        <v>21.226360954300514</v>
      </c>
      <c r="E10" s="7">
        <f>Productivity_adj!D16</f>
        <v>108.19530753841946</v>
      </c>
      <c r="F10" s="7">
        <f>Productivity_adj!E16</f>
        <v>108.19529944020404</v>
      </c>
      <c r="G10" s="1">
        <v>103845</v>
      </c>
      <c r="H10">
        <v>106255.909</v>
      </c>
      <c r="I10" s="1">
        <v>4306.9555</v>
      </c>
      <c r="J10" s="1">
        <v>8949.056</v>
      </c>
      <c r="K10" s="1">
        <v>6958.2855</v>
      </c>
      <c r="L10" s="1">
        <v>23498.692</v>
      </c>
      <c r="M10" s="1">
        <v>20994.252</v>
      </c>
      <c r="N10" s="1">
        <v>17052.618</v>
      </c>
      <c r="O10" s="1">
        <v>12942.692</v>
      </c>
      <c r="P10" s="1">
        <v>11553.358</v>
      </c>
      <c r="Q10">
        <v>12.642000000000001</v>
      </c>
      <c r="R10" s="5">
        <v>3.28</v>
      </c>
      <c r="S10">
        <v>102.934</v>
      </c>
      <c r="T10" s="3">
        <v>112.61927406300047</v>
      </c>
      <c r="U10" s="3">
        <v>106.10496534369958</v>
      </c>
      <c r="V10" s="3">
        <v>109.36211970335026</v>
      </c>
      <c r="W10">
        <v>1628.4</v>
      </c>
      <c r="X10" s="2">
        <v>34.020999908447266</v>
      </c>
      <c r="Y10" s="2">
        <v>62.35100173950195</v>
      </c>
      <c r="Z10" s="4" t="s">
        <v>19</v>
      </c>
      <c r="AA10" s="40" t="s">
        <v>19</v>
      </c>
      <c r="AB10" s="40" t="s">
        <v>19</v>
      </c>
    </row>
    <row r="11" spans="1:28" ht="12.75">
      <c r="A11">
        <v>1949.5</v>
      </c>
      <c r="B11">
        <v>119.069</v>
      </c>
      <c r="C11" s="7">
        <f>Demog_adj_hours!B16</f>
        <v>21.475187885637673</v>
      </c>
      <c r="D11" s="7">
        <f>Demog_adj_hours!C16</f>
        <v>20.84513541751767</v>
      </c>
      <c r="E11" s="7">
        <f>Productivity_adj!D17</f>
        <v>106.71459009575517</v>
      </c>
      <c r="F11" s="7">
        <f>Productivity_adj!E17</f>
        <v>106.71457351279395</v>
      </c>
      <c r="G11" s="1">
        <v>104121</v>
      </c>
      <c r="H11">
        <v>106624.8395</v>
      </c>
      <c r="I11" s="1">
        <v>4287.675</v>
      </c>
      <c r="J11" s="1">
        <v>8927.819</v>
      </c>
      <c r="K11" s="1">
        <v>6955.3715</v>
      </c>
      <c r="L11" s="1">
        <v>23574.792</v>
      </c>
      <c r="M11" s="1">
        <v>21105.532</v>
      </c>
      <c r="N11" s="1">
        <v>17100.246</v>
      </c>
      <c r="O11" s="1">
        <v>13004.49</v>
      </c>
      <c r="P11" s="1">
        <v>11668.914</v>
      </c>
      <c r="Q11">
        <v>12.613</v>
      </c>
      <c r="R11" s="5">
        <v>3.29</v>
      </c>
      <c r="S11">
        <v>101.257</v>
      </c>
      <c r="T11" s="3">
        <v>111.06405938701033</v>
      </c>
      <c r="U11" s="3">
        <v>104.66143654099734</v>
      </c>
      <c r="V11" s="3">
        <v>107.862747964002</v>
      </c>
      <c r="W11">
        <v>1646.7</v>
      </c>
      <c r="X11" s="2">
        <v>35.03799819946289</v>
      </c>
      <c r="Y11" s="2">
        <v>61.334999084472656</v>
      </c>
      <c r="Z11" s="4" t="s">
        <v>19</v>
      </c>
      <c r="AA11" s="40" t="s">
        <v>19</v>
      </c>
      <c r="AB11" s="40" t="s">
        <v>19</v>
      </c>
    </row>
    <row r="12" spans="1:28" ht="12.75">
      <c r="A12">
        <v>1949.75</v>
      </c>
      <c r="B12">
        <v>117.919</v>
      </c>
      <c r="C12" s="7">
        <f>Demog_adj_hours!B17</f>
        <v>21.194439664501385</v>
      </c>
      <c r="D12" s="7">
        <f>Demog_adj_hours!C17</f>
        <v>20.567191097725473</v>
      </c>
      <c r="E12" s="7">
        <f>Productivity_adj!D18</f>
        <v>105.73454183355668</v>
      </c>
      <c r="F12" s="7">
        <f>Productivity_adj!E18</f>
        <v>105.73451600774054</v>
      </c>
      <c r="G12" s="1">
        <v>104421</v>
      </c>
      <c r="H12">
        <v>106993.7735</v>
      </c>
      <c r="I12" s="1">
        <v>4268.395</v>
      </c>
      <c r="J12" s="1">
        <v>8906.582</v>
      </c>
      <c r="K12" s="1">
        <v>6952.4575</v>
      </c>
      <c r="L12" s="1">
        <v>23650.892</v>
      </c>
      <c r="M12" s="1">
        <v>21216.814</v>
      </c>
      <c r="N12" s="1">
        <v>17147.874</v>
      </c>
      <c r="O12" s="1">
        <v>13066.289</v>
      </c>
      <c r="P12" s="1">
        <v>11784.47</v>
      </c>
      <c r="Q12">
        <v>12.498</v>
      </c>
      <c r="R12" s="5">
        <v>3.301</v>
      </c>
      <c r="S12">
        <v>99.967</v>
      </c>
      <c r="T12" s="3">
        <v>110.03091079419868</v>
      </c>
      <c r="U12" s="3">
        <v>103.70935608248332</v>
      </c>
      <c r="V12" s="3">
        <v>106.87013343833729</v>
      </c>
      <c r="W12">
        <v>1629.9</v>
      </c>
      <c r="X12" s="2">
        <v>35.06700134277344</v>
      </c>
      <c r="Y12" s="2">
        <v>60.553001403808594</v>
      </c>
      <c r="Z12" s="4" t="s">
        <v>19</v>
      </c>
      <c r="AA12" s="40" t="s">
        <v>19</v>
      </c>
      <c r="AB12" s="40" t="s">
        <v>19</v>
      </c>
    </row>
    <row r="13" spans="1:28" ht="12.75">
      <c r="A13">
        <v>1950</v>
      </c>
      <c r="B13">
        <v>118.274</v>
      </c>
      <c r="C13" s="7">
        <f>Demog_adj_hours!B18</f>
        <v>21.1851956902466</v>
      </c>
      <c r="D13" s="7">
        <f>Demog_adj_hours!C18</f>
        <v>20.560731522691412</v>
      </c>
      <c r="E13" s="7">
        <f>Productivity_adj!D19</f>
        <v>106.10364173785246</v>
      </c>
      <c r="F13" s="7">
        <f>Productivity_adj!E19</f>
        <v>106.1036053937944</v>
      </c>
      <c r="G13" s="1">
        <v>104737</v>
      </c>
      <c r="H13">
        <v>107362.709</v>
      </c>
      <c r="I13" s="1">
        <v>4249.1145</v>
      </c>
      <c r="J13" s="1">
        <v>8885.346</v>
      </c>
      <c r="K13" s="1">
        <v>6949.5435</v>
      </c>
      <c r="L13" s="1">
        <v>23726.994</v>
      </c>
      <c r="M13" s="1">
        <v>21328.096</v>
      </c>
      <c r="N13" s="1">
        <v>17195.502</v>
      </c>
      <c r="O13" s="1">
        <v>13128.088</v>
      </c>
      <c r="P13" s="1">
        <v>11900.025</v>
      </c>
      <c r="Q13">
        <v>12.428999999999998</v>
      </c>
      <c r="R13" s="5">
        <v>3.35</v>
      </c>
      <c r="S13">
        <v>100.26899999999999</v>
      </c>
      <c r="T13" s="3">
        <v>110.40267939379514</v>
      </c>
      <c r="U13" s="3">
        <v>104.0813683245468</v>
      </c>
      <c r="V13" s="3">
        <v>107.24202385916547</v>
      </c>
      <c r="W13">
        <v>1696.8</v>
      </c>
      <c r="X13" s="2">
        <v>36.678001403808594</v>
      </c>
      <c r="Y13" s="2">
        <v>60.736000061035156</v>
      </c>
      <c r="Z13" s="4" t="s">
        <v>19</v>
      </c>
      <c r="AA13" s="40" t="s">
        <v>19</v>
      </c>
      <c r="AB13" s="40" t="s">
        <v>19</v>
      </c>
    </row>
    <row r="14" spans="1:28" ht="12.75">
      <c r="A14">
        <v>1950.25</v>
      </c>
      <c r="B14">
        <v>120.492</v>
      </c>
      <c r="C14" s="7">
        <f>Demog_adj_hours!B19</f>
        <v>21.50857312585358</v>
      </c>
      <c r="D14" s="7">
        <f>Demog_adj_hours!C19</f>
        <v>20.88686947000566</v>
      </c>
      <c r="E14" s="7">
        <f>Productivity_adj!D20</f>
        <v>108.26174171354627</v>
      </c>
      <c r="F14" s="7">
        <f>Productivity_adj!E20</f>
        <v>108.07866619953569</v>
      </c>
      <c r="G14" s="1">
        <v>105014</v>
      </c>
      <c r="H14">
        <v>107731.6395</v>
      </c>
      <c r="I14" s="1">
        <v>4229.834</v>
      </c>
      <c r="J14" s="1">
        <v>8864.109</v>
      </c>
      <c r="K14" s="1">
        <v>6946.6295</v>
      </c>
      <c r="L14" s="1">
        <v>23803.094</v>
      </c>
      <c r="M14" s="1">
        <v>21439.376</v>
      </c>
      <c r="N14" s="1">
        <v>17243.13</v>
      </c>
      <c r="O14" s="1">
        <v>13189.886</v>
      </c>
      <c r="P14" s="1">
        <v>12015.581</v>
      </c>
      <c r="Q14">
        <v>12.433000000000002</v>
      </c>
      <c r="R14" s="5">
        <v>3.375</v>
      </c>
      <c r="S14">
        <v>102.494</v>
      </c>
      <c r="T14" s="3">
        <v>112.51539919062004</v>
      </c>
      <c r="U14" s="3">
        <v>106.0952570036738</v>
      </c>
      <c r="V14" s="3">
        <v>109.30532809713957</v>
      </c>
      <c r="W14">
        <v>1747.3</v>
      </c>
      <c r="X14" s="2">
        <v>37.040000915527344</v>
      </c>
      <c r="Y14" s="2">
        <v>62.084999084472656</v>
      </c>
      <c r="Z14" s="4" t="s">
        <v>19</v>
      </c>
      <c r="AA14" s="40" t="s">
        <v>19</v>
      </c>
      <c r="AB14" s="40" t="s">
        <v>19</v>
      </c>
    </row>
    <row r="15" spans="1:28" ht="12.75">
      <c r="A15">
        <v>1950.5</v>
      </c>
      <c r="B15">
        <v>123.827</v>
      </c>
      <c r="C15" s="7">
        <f>Demog_adj_hours!B20</f>
        <v>22.047775329649994</v>
      </c>
      <c r="D15" s="7">
        <f>Demog_adj_hours!C20</f>
        <v>21.430298492820423</v>
      </c>
      <c r="E15" s="7">
        <f>Productivity_adj!D21</f>
        <v>111.42570084580494</v>
      </c>
      <c r="F15" s="7">
        <f>Productivity_adj!E21</f>
        <v>111.05479207512867</v>
      </c>
      <c r="G15" s="1">
        <v>105282</v>
      </c>
      <c r="H15">
        <v>108005.8385</v>
      </c>
      <c r="I15" s="1">
        <v>4218.027</v>
      </c>
      <c r="J15" s="1">
        <v>8839.34</v>
      </c>
      <c r="K15" s="1">
        <v>6927.2515</v>
      </c>
      <c r="L15" s="1">
        <v>23841.32</v>
      </c>
      <c r="M15" s="1">
        <v>21508.004</v>
      </c>
      <c r="N15" s="1">
        <v>17298.928</v>
      </c>
      <c r="O15" s="1">
        <v>13261.376</v>
      </c>
      <c r="P15" s="1">
        <v>12111.592</v>
      </c>
      <c r="Q15">
        <v>12.976</v>
      </c>
      <c r="R15" s="5">
        <v>3.454</v>
      </c>
      <c r="S15">
        <v>105.13199999999999</v>
      </c>
      <c r="T15" s="3">
        <v>115.67434334192298</v>
      </c>
      <c r="U15" s="3">
        <v>109.09702468197119</v>
      </c>
      <c r="V15" s="3">
        <v>112.38568401193804</v>
      </c>
      <c r="W15">
        <v>1815.8</v>
      </c>
      <c r="X15" s="2">
        <v>37.678001403808594</v>
      </c>
      <c r="Y15" s="2">
        <v>63.68199920654297</v>
      </c>
      <c r="Z15" s="4" t="s">
        <v>19</v>
      </c>
      <c r="AA15" s="40" t="s">
        <v>19</v>
      </c>
      <c r="AB15" s="40" t="s">
        <v>19</v>
      </c>
    </row>
    <row r="16" spans="1:28" ht="12.75">
      <c r="A16">
        <v>1950.75</v>
      </c>
      <c r="B16">
        <v>125.444</v>
      </c>
      <c r="C16" s="7">
        <f>Demog_adj_hours!B21</f>
        <v>22.2791261536515</v>
      </c>
      <c r="D16" s="7">
        <f>Demog_adj_hours!C21</f>
        <v>21.665831376744986</v>
      </c>
      <c r="E16" s="7">
        <f>Productivity_adj!D22</f>
        <v>113.04504541137204</v>
      </c>
      <c r="F16" s="7">
        <f>Productivity_adj!E22</f>
        <v>112.48932950506726</v>
      </c>
      <c r="G16" s="1">
        <v>104979</v>
      </c>
      <c r="H16">
        <v>108280.0375</v>
      </c>
      <c r="I16" s="1">
        <v>4206.22</v>
      </c>
      <c r="J16" s="1">
        <v>8814.572</v>
      </c>
      <c r="K16" s="1">
        <v>6907.8735</v>
      </c>
      <c r="L16" s="1">
        <v>23879.546</v>
      </c>
      <c r="M16" s="1">
        <v>21576.632</v>
      </c>
      <c r="N16" s="1">
        <v>17354.724</v>
      </c>
      <c r="O16" s="1">
        <v>13332.866</v>
      </c>
      <c r="P16" s="1">
        <v>12207.604</v>
      </c>
      <c r="Q16">
        <v>14.015999999999998</v>
      </c>
      <c r="R16" s="5">
        <v>3.473</v>
      </c>
      <c r="S16">
        <v>105.77</v>
      </c>
      <c r="T16" s="3">
        <v>117.23150083602458</v>
      </c>
      <c r="U16" s="3">
        <v>110.58959284048298</v>
      </c>
      <c r="V16" s="3">
        <v>113.91054683824343</v>
      </c>
      <c r="W16">
        <v>1848.9</v>
      </c>
      <c r="X16" s="2">
        <v>37.86000061035156</v>
      </c>
      <c r="Y16" s="2">
        <v>64.06900024414062</v>
      </c>
      <c r="Z16" s="4" t="s">
        <v>19</v>
      </c>
      <c r="AA16" s="40" t="s">
        <v>19</v>
      </c>
      <c r="AB16" s="40" t="s">
        <v>19</v>
      </c>
    </row>
    <row r="17" spans="1:28" ht="12.75">
      <c r="A17">
        <v>1951</v>
      </c>
      <c r="B17">
        <v>128.084</v>
      </c>
      <c r="C17" s="7">
        <f>Demog_adj_hours!B22</f>
        <v>22.690536635017935</v>
      </c>
      <c r="D17" s="7">
        <f>Demog_adj_hours!C22</f>
        <v>22.081379283703807</v>
      </c>
      <c r="E17" s="7">
        <f>Productivity_adj!D23</f>
        <v>115.5865893660134</v>
      </c>
      <c r="F17" s="7">
        <f>Productivity_adj!E23</f>
        <v>114.84051364166307</v>
      </c>
      <c r="G17" s="1">
        <v>104604</v>
      </c>
      <c r="H17">
        <v>108554.235</v>
      </c>
      <c r="I17" s="1">
        <v>4194.4125</v>
      </c>
      <c r="J17" s="1">
        <v>8789.804</v>
      </c>
      <c r="K17" s="1">
        <v>6888.4955</v>
      </c>
      <c r="L17" s="1">
        <v>23917.772</v>
      </c>
      <c r="M17" s="1">
        <v>21645.258</v>
      </c>
      <c r="N17" s="1">
        <v>17410.522</v>
      </c>
      <c r="O17" s="1">
        <v>13404.355</v>
      </c>
      <c r="P17" s="1">
        <v>12303.616</v>
      </c>
      <c r="Q17">
        <v>15.405</v>
      </c>
      <c r="R17" s="5">
        <v>3.514</v>
      </c>
      <c r="S17">
        <v>106.855</v>
      </c>
      <c r="T17" s="3">
        <v>119.7476204620776</v>
      </c>
      <c r="U17" s="3">
        <v>112.98847660322582</v>
      </c>
      <c r="V17" s="3">
        <v>116.36804853264012</v>
      </c>
      <c r="W17">
        <v>1871.3</v>
      </c>
      <c r="X17" s="2">
        <v>37.84700012207031</v>
      </c>
      <c r="Y17" s="2">
        <v>64.72599792480469</v>
      </c>
      <c r="Z17" s="4" t="s">
        <v>19</v>
      </c>
      <c r="AA17" s="40" t="s">
        <v>19</v>
      </c>
      <c r="AB17" s="40" t="s">
        <v>19</v>
      </c>
    </row>
    <row r="18" spans="1:28" ht="12.75">
      <c r="A18">
        <v>1951.25</v>
      </c>
      <c r="B18">
        <v>129.497</v>
      </c>
      <c r="C18" s="7">
        <f>Demog_adj_hours!B23</f>
        <v>22.883053918398968</v>
      </c>
      <c r="D18" s="7">
        <f>Demog_adj_hours!C23</f>
        <v>22.27798965824263</v>
      </c>
      <c r="E18" s="7">
        <f>Productivity_adj!D24</f>
        <v>117.14092530465051</v>
      </c>
      <c r="F18" s="7">
        <f>Productivity_adj!E24</f>
        <v>116.21009330544705</v>
      </c>
      <c r="G18" s="1">
        <v>104491</v>
      </c>
      <c r="H18">
        <v>108828.434</v>
      </c>
      <c r="I18" s="1">
        <v>4182.6055</v>
      </c>
      <c r="J18" s="1">
        <v>8765.035</v>
      </c>
      <c r="K18" s="1">
        <v>6869.1175</v>
      </c>
      <c r="L18" s="1">
        <v>23955.998</v>
      </c>
      <c r="M18" s="1">
        <v>21713.886</v>
      </c>
      <c r="N18" s="1">
        <v>17466.32</v>
      </c>
      <c r="O18" s="1">
        <v>13475.845</v>
      </c>
      <c r="P18" s="1">
        <v>12399.627</v>
      </c>
      <c r="Q18">
        <v>16.395</v>
      </c>
      <c r="R18" s="5">
        <v>3.52</v>
      </c>
      <c r="S18">
        <v>107.406</v>
      </c>
      <c r="T18" s="3">
        <v>121.11945207489549</v>
      </c>
      <c r="U18" s="3">
        <v>114.30960314555416</v>
      </c>
      <c r="V18" s="3">
        <v>117.7145276102126</v>
      </c>
      <c r="W18">
        <v>1903.1</v>
      </c>
      <c r="X18" s="2">
        <v>38.04600143432617</v>
      </c>
      <c r="Y18" s="2">
        <v>65.05899810791016</v>
      </c>
      <c r="Z18" s="4" t="s">
        <v>19</v>
      </c>
      <c r="AA18" s="40" t="s">
        <v>19</v>
      </c>
      <c r="AB18" s="40" t="s">
        <v>19</v>
      </c>
    </row>
    <row r="19" spans="1:28" ht="12.75">
      <c r="A19">
        <v>1951.5</v>
      </c>
      <c r="B19">
        <v>128.925</v>
      </c>
      <c r="C19" s="7">
        <f>Demog_adj_hours!B24</f>
        <v>22.72634309736851</v>
      </c>
      <c r="D19" s="7">
        <f>Demog_adj_hours!C24</f>
        <v>22.12664794163207</v>
      </c>
      <c r="E19" s="7">
        <f>Productivity_adj!D25</f>
        <v>116.89637239716387</v>
      </c>
      <c r="F19" s="7">
        <f>Productivity_adj!E25</f>
        <v>115.79856153052452</v>
      </c>
      <c r="G19" s="1">
        <v>104536</v>
      </c>
      <c r="H19">
        <v>109094.847</v>
      </c>
      <c r="I19" s="1">
        <v>4180.2945</v>
      </c>
      <c r="J19" s="1">
        <v>8742.452</v>
      </c>
      <c r="K19" s="1">
        <v>6838.7645</v>
      </c>
      <c r="L19" s="1">
        <v>23984.014</v>
      </c>
      <c r="M19" s="1">
        <v>21782.988</v>
      </c>
      <c r="N19" s="1">
        <v>17530.61</v>
      </c>
      <c r="O19" s="1">
        <v>13541.328</v>
      </c>
      <c r="P19" s="1">
        <v>12494.396</v>
      </c>
      <c r="Q19">
        <v>17.062</v>
      </c>
      <c r="R19" s="5">
        <v>3.53</v>
      </c>
      <c r="S19">
        <v>106.12599999999999</v>
      </c>
      <c r="T19" s="3">
        <v>120.636175162886</v>
      </c>
      <c r="U19" s="3">
        <v>113.88143433498978</v>
      </c>
      <c r="V19" s="3">
        <v>117.25880474892546</v>
      </c>
      <c r="W19">
        <v>1941.1</v>
      </c>
      <c r="X19" s="2">
        <v>39.1609992980957</v>
      </c>
      <c r="Y19" s="2">
        <v>64.28500366210938</v>
      </c>
      <c r="Z19" s="4" t="s">
        <v>19</v>
      </c>
      <c r="AA19" s="40" t="s">
        <v>19</v>
      </c>
      <c r="AB19" s="40" t="s">
        <v>19</v>
      </c>
    </row>
    <row r="20" spans="1:28" ht="12.75">
      <c r="A20">
        <v>1951.75</v>
      </c>
      <c r="B20">
        <v>129.239</v>
      </c>
      <c r="C20" s="7">
        <f>Demog_adj_hours!B25</f>
        <v>22.726194809680813</v>
      </c>
      <c r="D20" s="7">
        <f>Demog_adj_hours!C25</f>
        <v>22.131818112730738</v>
      </c>
      <c r="E20" s="7">
        <f>Productivity_adj!D26</f>
        <v>117.44968386128205</v>
      </c>
      <c r="F20" s="7">
        <f>Productivity_adj!E26</f>
        <v>116.18217688744369</v>
      </c>
      <c r="G20" s="1">
        <v>104740</v>
      </c>
      <c r="H20">
        <v>109361.26375</v>
      </c>
      <c r="I20" s="1">
        <v>4177.98375</v>
      </c>
      <c r="J20" s="1">
        <v>8719.868</v>
      </c>
      <c r="K20" s="1">
        <v>6808.411</v>
      </c>
      <c r="L20" s="1">
        <v>24012.032</v>
      </c>
      <c r="M20" s="1">
        <v>21852.092</v>
      </c>
      <c r="N20" s="1">
        <v>17594.9</v>
      </c>
      <c r="O20" s="1">
        <v>13606.812</v>
      </c>
      <c r="P20" s="1">
        <v>12589.165</v>
      </c>
      <c r="Q20">
        <v>17.18</v>
      </c>
      <c r="R20" s="5">
        <v>3.548</v>
      </c>
      <c r="S20">
        <v>106.493</v>
      </c>
      <c r="T20" s="3">
        <v>120.9827528653294</v>
      </c>
      <c r="U20" s="3">
        <v>114.2380766499843</v>
      </c>
      <c r="V20" s="3">
        <v>117.61041475764475</v>
      </c>
      <c r="W20">
        <v>1944.4</v>
      </c>
      <c r="X20" s="2">
        <v>38.994998931884766</v>
      </c>
      <c r="Y20" s="2">
        <v>64.50599670410156</v>
      </c>
      <c r="Z20" s="4" t="s">
        <v>19</v>
      </c>
      <c r="AA20" s="40" t="s">
        <v>19</v>
      </c>
      <c r="AB20" s="40" t="s">
        <v>19</v>
      </c>
    </row>
    <row r="21" spans="1:28" ht="12.75">
      <c r="A21">
        <v>1952</v>
      </c>
      <c r="B21">
        <v>129.732</v>
      </c>
      <c r="C21" s="7">
        <f>Demog_adj_hours!B26</f>
        <v>22.757447955831026</v>
      </c>
      <c r="D21" s="7">
        <f>Demog_adj_hours!C26</f>
        <v>22.168339767644227</v>
      </c>
      <c r="E21" s="7">
        <f>Productivity_adj!D27</f>
        <v>118.16258492151454</v>
      </c>
      <c r="F21" s="7">
        <f>Productivity_adj!E27</f>
        <v>116.72691167961874</v>
      </c>
      <c r="G21" s="1">
        <v>104868</v>
      </c>
      <c r="H21">
        <v>109627.677</v>
      </c>
      <c r="I21" s="1">
        <v>4175.673</v>
      </c>
      <c r="J21" s="1">
        <v>8697.285</v>
      </c>
      <c r="K21" s="1">
        <v>6778.058</v>
      </c>
      <c r="L21" s="1">
        <v>24040.048</v>
      </c>
      <c r="M21" s="1">
        <v>21921.194</v>
      </c>
      <c r="N21" s="1">
        <v>17659.19</v>
      </c>
      <c r="O21" s="1">
        <v>13672.295</v>
      </c>
      <c r="P21" s="1">
        <v>12683.934</v>
      </c>
      <c r="Q21">
        <v>17.323999999999998</v>
      </c>
      <c r="R21" s="5">
        <v>3.597</v>
      </c>
      <c r="S21">
        <v>106.97800000000001</v>
      </c>
      <c r="T21" s="3">
        <v>121.49785395927047</v>
      </c>
      <c r="U21" s="3">
        <v>114.75557750376724</v>
      </c>
      <c r="V21" s="3">
        <v>118.12671573150737</v>
      </c>
      <c r="W21">
        <v>1964.7</v>
      </c>
      <c r="X21" s="2">
        <v>39.1349983215332</v>
      </c>
      <c r="Y21" s="2">
        <v>64.80000305175781</v>
      </c>
      <c r="Z21" s="4" t="s">
        <v>19</v>
      </c>
      <c r="AA21" s="40" t="s">
        <v>19</v>
      </c>
      <c r="AB21" s="40" t="s">
        <v>19</v>
      </c>
    </row>
    <row r="22" spans="1:28" ht="12.75">
      <c r="A22">
        <v>1952.25</v>
      </c>
      <c r="B22">
        <v>129.231</v>
      </c>
      <c r="C22" s="7">
        <f>Demog_adj_hours!B27</f>
        <v>22.614605921588126</v>
      </c>
      <c r="D22" s="7">
        <f>Demog_adj_hours!C27</f>
        <v>22.030716526386893</v>
      </c>
      <c r="E22" s="7">
        <f>Productivity_adj!D28</f>
        <v>117.93173824735874</v>
      </c>
      <c r="F22" s="7">
        <f>Productivity_adj!E28</f>
        <v>116.34320252578448</v>
      </c>
      <c r="G22" s="1">
        <v>104996</v>
      </c>
      <c r="H22">
        <v>109894.09</v>
      </c>
      <c r="I22" s="1">
        <v>4173.362</v>
      </c>
      <c r="J22" s="1">
        <v>8674.702</v>
      </c>
      <c r="K22" s="1">
        <v>6747.705</v>
      </c>
      <c r="L22" s="1">
        <v>24068.064</v>
      </c>
      <c r="M22" s="1">
        <v>21990.296</v>
      </c>
      <c r="N22" s="1">
        <v>17723.48</v>
      </c>
      <c r="O22" s="1">
        <v>13737.778</v>
      </c>
      <c r="P22" s="1">
        <v>12778.703</v>
      </c>
      <c r="Q22">
        <v>17.649</v>
      </c>
      <c r="R22" s="5">
        <v>3.617</v>
      </c>
      <c r="S22">
        <v>105.87</v>
      </c>
      <c r="T22" s="3">
        <v>121.0823178409139</v>
      </c>
      <c r="U22" s="3">
        <v>114.39559944192294</v>
      </c>
      <c r="V22" s="3">
        <v>117.73895864140782</v>
      </c>
      <c r="W22">
        <v>1966</v>
      </c>
      <c r="X22" s="2">
        <v>39.49399948120117</v>
      </c>
      <c r="Y22" s="2">
        <v>64.12899780273438</v>
      </c>
      <c r="Z22" s="4" t="s">
        <v>19</v>
      </c>
      <c r="AA22" s="40" t="s">
        <v>19</v>
      </c>
      <c r="AB22" s="40" t="s">
        <v>19</v>
      </c>
    </row>
    <row r="23" spans="1:28" ht="12.75">
      <c r="A23">
        <v>1952.5</v>
      </c>
      <c r="B23">
        <v>129.764</v>
      </c>
      <c r="C23" s="7">
        <f>Demog_adj_hours!B28</f>
        <v>22.655510246589404</v>
      </c>
      <c r="D23" s="7">
        <f>Demog_adj_hours!C28</f>
        <v>22.080350416410926</v>
      </c>
      <c r="E23" s="7">
        <f>Productivity_adj!D29</f>
        <v>118.64141082566202</v>
      </c>
      <c r="F23" s="7">
        <f>Productivity_adj!E29</f>
        <v>116.89067447042386</v>
      </c>
      <c r="G23" s="1">
        <v>105346</v>
      </c>
      <c r="H23">
        <v>110148.10575</v>
      </c>
      <c r="I23" s="1">
        <v>4187.96175</v>
      </c>
      <c r="J23" s="1">
        <v>8660.54</v>
      </c>
      <c r="K23" s="1">
        <v>6704.607</v>
      </c>
      <c r="L23" s="1">
        <v>24077.736</v>
      </c>
      <c r="M23" s="1">
        <v>22052.918</v>
      </c>
      <c r="N23" s="1">
        <v>17796.252</v>
      </c>
      <c r="O23" s="1">
        <v>13791.653</v>
      </c>
      <c r="P23" s="1">
        <v>12876.438</v>
      </c>
      <c r="Q23">
        <v>17.613999999999997</v>
      </c>
      <c r="R23" s="5">
        <v>3.656</v>
      </c>
      <c r="S23">
        <v>106.211</v>
      </c>
      <c r="T23" s="3">
        <v>121.63547494190378</v>
      </c>
      <c r="U23" s="3">
        <v>114.95222730012208</v>
      </c>
      <c r="V23" s="3">
        <v>118.2938511210034</v>
      </c>
      <c r="W23">
        <v>1978.8</v>
      </c>
      <c r="X23" s="2">
        <v>39.60599899291992</v>
      </c>
      <c r="Y23" s="2">
        <v>64.33599853515625</v>
      </c>
      <c r="Z23" s="4" t="s">
        <v>19</v>
      </c>
      <c r="AA23" s="40" t="s">
        <v>19</v>
      </c>
      <c r="AB23" s="40" t="s">
        <v>19</v>
      </c>
    </row>
    <row r="24" spans="1:28" ht="12.75">
      <c r="A24">
        <v>1952.75</v>
      </c>
      <c r="B24">
        <v>132.172</v>
      </c>
      <c r="C24" s="7">
        <f>Demog_adj_hours!B29</f>
        <v>23.022829182893666</v>
      </c>
      <c r="D24" s="7">
        <f>Demog_adj_hours!C29</f>
        <v>22.45634216560234</v>
      </c>
      <c r="E24" s="7">
        <f>Productivity_adj!D30</f>
        <v>121.06735204646588</v>
      </c>
      <c r="F24" s="7">
        <f>Productivity_adj!E30</f>
        <v>119.12894151595337</v>
      </c>
      <c r="G24" s="1">
        <v>105706</v>
      </c>
      <c r="H24">
        <v>110402.1235</v>
      </c>
      <c r="I24" s="1">
        <v>4202.5615</v>
      </c>
      <c r="J24" s="1">
        <v>8646.379</v>
      </c>
      <c r="K24" s="1">
        <v>6661.509</v>
      </c>
      <c r="L24" s="1">
        <v>24087.408</v>
      </c>
      <c r="M24" s="1">
        <v>22115.54</v>
      </c>
      <c r="N24" s="1">
        <v>17869.026</v>
      </c>
      <c r="O24" s="1">
        <v>13845.528</v>
      </c>
      <c r="P24" s="1">
        <v>12974.172</v>
      </c>
      <c r="Q24">
        <v>17.597</v>
      </c>
      <c r="R24" s="5">
        <v>3.698</v>
      </c>
      <c r="S24">
        <v>108.8</v>
      </c>
      <c r="T24" s="3">
        <v>123.94684779859456</v>
      </c>
      <c r="U24" s="3">
        <v>117.17246931712724</v>
      </c>
      <c r="V24" s="3">
        <v>120.55965855785223</v>
      </c>
      <c r="W24">
        <v>2043.8</v>
      </c>
      <c r="X24" s="2">
        <v>40.1619987487793</v>
      </c>
      <c r="Y24" s="2">
        <v>65.90299987792969</v>
      </c>
      <c r="Z24" s="4" t="s">
        <v>19</v>
      </c>
      <c r="AA24" s="40" t="s">
        <v>19</v>
      </c>
      <c r="AB24" s="40" t="s">
        <v>19</v>
      </c>
    </row>
    <row r="25" spans="1:28" ht="12.75">
      <c r="A25">
        <v>1953</v>
      </c>
      <c r="B25">
        <v>132.645</v>
      </c>
      <c r="C25" s="7">
        <f>Demog_adj_hours!B30</f>
        <v>23.052181253941043</v>
      </c>
      <c r="D25" s="7">
        <f>Demog_adj_hours!C30</f>
        <v>22.494310838756036</v>
      </c>
      <c r="E25" s="7">
        <f>Productivity_adj!D31</f>
        <v>121.72277944756074</v>
      </c>
      <c r="F25" s="7">
        <f>Productivity_adj!E31</f>
        <v>119.62493531038638</v>
      </c>
      <c r="G25" s="1">
        <v>106678</v>
      </c>
      <c r="H25">
        <v>110656.1395</v>
      </c>
      <c r="I25" s="1">
        <v>4217.161</v>
      </c>
      <c r="J25" s="1">
        <v>8632.218</v>
      </c>
      <c r="K25" s="1">
        <v>6618.4105</v>
      </c>
      <c r="L25" s="1">
        <v>24097.078</v>
      </c>
      <c r="M25" s="1">
        <v>22178.164</v>
      </c>
      <c r="N25" s="1">
        <v>17941.8</v>
      </c>
      <c r="O25" s="1">
        <v>13899.402</v>
      </c>
      <c r="P25" s="1">
        <v>13071.906</v>
      </c>
      <c r="Q25">
        <v>17.615</v>
      </c>
      <c r="R25" s="5">
        <v>3.722</v>
      </c>
      <c r="S25">
        <v>109.342</v>
      </c>
      <c r="T25" s="3">
        <v>124.44384016652303</v>
      </c>
      <c r="U25" s="3">
        <v>117.67928217657703</v>
      </c>
      <c r="V25" s="3">
        <v>121.06156117154246</v>
      </c>
      <c r="W25">
        <v>2082.3</v>
      </c>
      <c r="X25" s="2">
        <v>40.757999420166016</v>
      </c>
      <c r="Y25" s="2">
        <v>66.23200225830078</v>
      </c>
      <c r="Z25" s="4" t="s">
        <v>19</v>
      </c>
      <c r="AA25" s="40" t="s">
        <v>19</v>
      </c>
      <c r="AB25" s="40" t="s">
        <v>19</v>
      </c>
    </row>
    <row r="26" spans="1:28" ht="12.75">
      <c r="A26">
        <v>1953.25</v>
      </c>
      <c r="B26">
        <v>132.495</v>
      </c>
      <c r="C26" s="7">
        <f>Demog_adj_hours!B31</f>
        <v>22.973376583452445</v>
      </c>
      <c r="D26" s="7">
        <f>Demog_adj_hours!C31</f>
        <v>22.42406733520004</v>
      </c>
      <c r="E26" s="7">
        <f>Productivity_adj!D32</f>
        <v>121.78731586756756</v>
      </c>
      <c r="F26" s="7">
        <f>Productivity_adj!E32</f>
        <v>119.54310312471459</v>
      </c>
      <c r="G26" s="1">
        <v>106910</v>
      </c>
      <c r="H26">
        <v>110910.1555</v>
      </c>
      <c r="I26" s="1">
        <v>4231.761</v>
      </c>
      <c r="J26" s="1">
        <v>8618.056</v>
      </c>
      <c r="K26" s="1">
        <v>6575.3125</v>
      </c>
      <c r="L26" s="1">
        <v>24106.75</v>
      </c>
      <c r="M26" s="1">
        <v>22240.786</v>
      </c>
      <c r="N26" s="1">
        <v>18014.572</v>
      </c>
      <c r="O26" s="1">
        <v>13953.277</v>
      </c>
      <c r="P26" s="1">
        <v>13169.641</v>
      </c>
      <c r="Q26">
        <v>17.403999999999996</v>
      </c>
      <c r="R26" s="5">
        <v>3.767</v>
      </c>
      <c r="S26">
        <v>109.19</v>
      </c>
      <c r="T26" s="3">
        <v>124.35510985394924</v>
      </c>
      <c r="U26" s="3">
        <v>117.63306193877177</v>
      </c>
      <c r="V26" s="3">
        <v>120.99408589635408</v>
      </c>
      <c r="W26">
        <v>2098.1</v>
      </c>
      <c r="X26" s="2">
        <v>41.130001068115234</v>
      </c>
      <c r="Y26" s="2">
        <v>66.13999938964844</v>
      </c>
      <c r="Z26" s="4" t="s">
        <v>19</v>
      </c>
      <c r="AA26" s="40" t="s">
        <v>19</v>
      </c>
      <c r="AB26" s="40" t="s">
        <v>19</v>
      </c>
    </row>
    <row r="27" spans="1:28" ht="12.75">
      <c r="A27">
        <v>1953.5</v>
      </c>
      <c r="B27">
        <v>131.624</v>
      </c>
      <c r="C27" s="7">
        <f>Demog_adj_hours!B32</f>
        <v>22.764394525983036</v>
      </c>
      <c r="D27" s="7">
        <f>Demog_adj_hours!C32</f>
        <v>22.2262265206296</v>
      </c>
      <c r="E27" s="7">
        <f>Productivity_adj!D33</f>
        <v>121.18414092179144</v>
      </c>
      <c r="F27" s="7">
        <f>Productivity_adj!E33</f>
        <v>118.81027708656494</v>
      </c>
      <c r="G27" s="1">
        <v>107132</v>
      </c>
      <c r="H27">
        <v>111192.5365</v>
      </c>
      <c r="I27" s="1">
        <v>4252.475</v>
      </c>
      <c r="J27" s="1">
        <v>8615.786</v>
      </c>
      <c r="K27" s="1">
        <v>6540.8785</v>
      </c>
      <c r="L27" s="1">
        <v>24106.952</v>
      </c>
      <c r="M27" s="1">
        <v>22294.172</v>
      </c>
      <c r="N27" s="1">
        <v>18097.208</v>
      </c>
      <c r="O27" s="1">
        <v>14006.935</v>
      </c>
      <c r="P27" s="1">
        <v>13278.13</v>
      </c>
      <c r="Q27">
        <v>17.381</v>
      </c>
      <c r="R27" s="5">
        <v>3.793</v>
      </c>
      <c r="S27">
        <v>108.231</v>
      </c>
      <c r="T27" s="3">
        <v>123.58757714573903</v>
      </c>
      <c r="U27" s="3">
        <v>116.9449764137019</v>
      </c>
      <c r="V27" s="3">
        <v>120.26627677971486</v>
      </c>
      <c r="W27">
        <v>2085.4</v>
      </c>
      <c r="X27" s="2">
        <v>41.13999938964844</v>
      </c>
      <c r="Y27" s="2">
        <v>65.55899810791016</v>
      </c>
      <c r="Z27" s="4" t="s">
        <v>19</v>
      </c>
      <c r="AA27" s="40" t="s">
        <v>19</v>
      </c>
      <c r="AB27" s="40" t="s">
        <v>19</v>
      </c>
    </row>
    <row r="28" spans="1:28" ht="12.75">
      <c r="A28">
        <v>1953.75</v>
      </c>
      <c r="B28">
        <v>130.014</v>
      </c>
      <c r="C28" s="7">
        <f>Demog_adj_hours!B33</f>
        <v>22.428985610015577</v>
      </c>
      <c r="D28" s="7">
        <f>Demog_adj_hours!C33</f>
        <v>21.901897530159985</v>
      </c>
      <c r="E28" s="7">
        <f>Productivity_adj!D34</f>
        <v>119.89359944889387</v>
      </c>
      <c r="F28" s="7">
        <f>Productivity_adj!E34</f>
        <v>117.40933680306358</v>
      </c>
      <c r="G28" s="1">
        <v>107504</v>
      </c>
      <c r="H28">
        <v>111474.9135</v>
      </c>
      <c r="I28" s="1">
        <v>4273.189</v>
      </c>
      <c r="J28" s="1">
        <v>8613.516</v>
      </c>
      <c r="K28" s="1">
        <v>6506.4445</v>
      </c>
      <c r="L28" s="1">
        <v>24107.156</v>
      </c>
      <c r="M28" s="1">
        <v>22347.556</v>
      </c>
      <c r="N28" s="1">
        <v>18179.842</v>
      </c>
      <c r="O28" s="1">
        <v>14060.592</v>
      </c>
      <c r="P28" s="1">
        <v>13386.618</v>
      </c>
      <c r="Q28">
        <v>17.647999999999996</v>
      </c>
      <c r="R28" s="5">
        <v>3.847</v>
      </c>
      <c r="S28">
        <v>106.445</v>
      </c>
      <c r="T28" s="3">
        <v>122.12327256054478</v>
      </c>
      <c r="U28" s="3">
        <v>115.59717409089019</v>
      </c>
      <c r="V28" s="3">
        <v>118.8602233257128</v>
      </c>
      <c r="W28">
        <v>2052.5</v>
      </c>
      <c r="X28" s="2">
        <v>41.02199935913086</v>
      </c>
      <c r="Y28" s="2">
        <v>64.47699737548828</v>
      </c>
      <c r="Z28" s="4" t="s">
        <v>19</v>
      </c>
      <c r="AA28" s="40" t="s">
        <v>19</v>
      </c>
      <c r="AB28" s="40" t="s">
        <v>19</v>
      </c>
    </row>
    <row r="29" spans="1:28" ht="12.75">
      <c r="A29">
        <v>1954</v>
      </c>
      <c r="B29">
        <v>128.921</v>
      </c>
      <c r="C29" s="7">
        <f>Demog_adj_hours!B34</f>
        <v>22.18423533877956</v>
      </c>
      <c r="D29" s="7">
        <f>Demog_adj_hours!C34</f>
        <v>21.668166451959696</v>
      </c>
      <c r="E29" s="7">
        <f>Productivity_adj!D35</f>
        <v>119.07270971028076</v>
      </c>
      <c r="F29" s="7">
        <f>Productivity_adj!E35</f>
        <v>116.4741346185416</v>
      </c>
      <c r="G29" s="1">
        <v>107880</v>
      </c>
      <c r="H29">
        <v>111757.289</v>
      </c>
      <c r="I29" s="1">
        <v>4293.9035</v>
      </c>
      <c r="J29" s="1">
        <v>8611.245</v>
      </c>
      <c r="K29" s="1">
        <v>6472.0105</v>
      </c>
      <c r="L29" s="1">
        <v>24107.358</v>
      </c>
      <c r="M29" s="1">
        <v>22400.94</v>
      </c>
      <c r="N29" s="1">
        <v>18262.476</v>
      </c>
      <c r="O29" s="1">
        <v>14114.25</v>
      </c>
      <c r="P29" s="1">
        <v>13495.106</v>
      </c>
      <c r="Q29">
        <v>17.352999999999998</v>
      </c>
      <c r="R29" s="5">
        <v>3.899</v>
      </c>
      <c r="S29">
        <v>105.78200000000001</v>
      </c>
      <c r="T29" s="3">
        <v>121.14145348038936</v>
      </c>
      <c r="U29" s="3">
        <v>114.70540093201207</v>
      </c>
      <c r="V29" s="3">
        <v>117.92342720619659</v>
      </c>
      <c r="W29">
        <v>2042.4</v>
      </c>
      <c r="X29" s="2">
        <v>40.992000579833984</v>
      </c>
      <c r="Y29" s="2">
        <v>64.07599639892578</v>
      </c>
      <c r="Z29" s="4" t="s">
        <v>19</v>
      </c>
      <c r="AA29" s="40" t="s">
        <v>19</v>
      </c>
      <c r="AB29" s="40" t="s">
        <v>19</v>
      </c>
    </row>
    <row r="30" spans="1:28" ht="12.75">
      <c r="A30">
        <v>1954.25</v>
      </c>
      <c r="B30">
        <v>127.36</v>
      </c>
      <c r="C30" s="7">
        <f>Demog_adj_hours!B35</f>
        <v>21.860388996422152</v>
      </c>
      <c r="D30" s="7">
        <f>Demog_adj_hours!C35</f>
        <v>21.355278842795066</v>
      </c>
      <c r="E30" s="7">
        <f>Productivity_adj!D36</f>
        <v>117.808367337067</v>
      </c>
      <c r="F30" s="7">
        <f>Productivity_adj!E36</f>
        <v>115.11083931844479</v>
      </c>
      <c r="G30" s="1">
        <v>108184</v>
      </c>
      <c r="H30">
        <v>112039.67</v>
      </c>
      <c r="I30" s="1">
        <v>4314.6175</v>
      </c>
      <c r="J30" s="1">
        <v>8608.975</v>
      </c>
      <c r="K30" s="1">
        <v>6437.5765</v>
      </c>
      <c r="L30" s="1">
        <v>24107.56</v>
      </c>
      <c r="M30" s="1">
        <v>22454.326</v>
      </c>
      <c r="N30" s="1">
        <v>18345.112</v>
      </c>
      <c r="O30" s="1">
        <v>14167.908</v>
      </c>
      <c r="P30" s="1">
        <v>13603.595</v>
      </c>
      <c r="Q30">
        <v>17.203</v>
      </c>
      <c r="R30" s="5">
        <v>3.966</v>
      </c>
      <c r="S30">
        <v>104.324</v>
      </c>
      <c r="T30" s="3">
        <v>119.71666646555158</v>
      </c>
      <c r="U30" s="3">
        <v>113.39332172735729</v>
      </c>
      <c r="V30" s="3">
        <v>116.55499409645074</v>
      </c>
      <c r="W30">
        <v>2044.3</v>
      </c>
      <c r="X30" s="2">
        <v>41.55400085449219</v>
      </c>
      <c r="Y30" s="2">
        <v>63.19300079345703</v>
      </c>
      <c r="Z30" s="4" t="s">
        <v>19</v>
      </c>
      <c r="AA30" s="40" t="s">
        <v>19</v>
      </c>
      <c r="AB30" s="40" t="s">
        <v>19</v>
      </c>
    </row>
    <row r="31" spans="1:28" ht="12.75">
      <c r="A31">
        <v>1954.5</v>
      </c>
      <c r="B31">
        <v>126.936</v>
      </c>
      <c r="C31" s="7">
        <f>Demog_adj_hours!B36</f>
        <v>21.73086099664668</v>
      </c>
      <c r="D31" s="7">
        <f>Demog_adj_hours!C36</f>
        <v>21.235420621832482</v>
      </c>
      <c r="E31" s="7">
        <f>Productivity_adj!D37</f>
        <v>117.58966341812116</v>
      </c>
      <c r="F31" s="7">
        <f>Productivity_adj!E37</f>
        <v>114.77418591144907</v>
      </c>
      <c r="G31" s="1">
        <v>108440</v>
      </c>
      <c r="H31">
        <v>112332.269</v>
      </c>
      <c r="I31" s="1">
        <v>4328.858</v>
      </c>
      <c r="J31" s="1">
        <v>8611.226</v>
      </c>
      <c r="K31" s="1">
        <v>6419.641</v>
      </c>
      <c r="L31" s="1">
        <v>24093.446</v>
      </c>
      <c r="M31" s="1">
        <v>22516.228</v>
      </c>
      <c r="N31" s="1">
        <v>18425.858</v>
      </c>
      <c r="O31" s="1">
        <v>14227.292</v>
      </c>
      <c r="P31" s="1">
        <v>13709.72</v>
      </c>
      <c r="Q31">
        <v>17.118</v>
      </c>
      <c r="R31" s="5">
        <v>4.015</v>
      </c>
      <c r="S31">
        <v>103.925</v>
      </c>
      <c r="T31" s="3">
        <v>119.35760907956842</v>
      </c>
      <c r="U31" s="3">
        <v>113.08977944550031</v>
      </c>
      <c r="V31" s="3">
        <v>116.22369426253076</v>
      </c>
      <c r="W31">
        <v>2066.9</v>
      </c>
      <c r="X31" s="2">
        <v>42.191001892089844</v>
      </c>
      <c r="Y31" s="2">
        <v>62.95100021362305</v>
      </c>
      <c r="Z31" s="4" t="s">
        <v>19</v>
      </c>
      <c r="AA31" s="40">
        <v>0.07785382698664023</v>
      </c>
      <c r="AB31" s="40">
        <v>1.0266666412353516</v>
      </c>
    </row>
    <row r="32" spans="1:28" ht="12.75">
      <c r="A32">
        <v>1954.75</v>
      </c>
      <c r="B32">
        <v>128.134</v>
      </c>
      <c r="C32" s="7">
        <f>Demog_adj_hours!B37</f>
        <v>21.87896376930136</v>
      </c>
      <c r="D32" s="7">
        <f>Demog_adj_hours!C37</f>
        <v>21.393140161721764</v>
      </c>
      <c r="E32" s="7">
        <f>Productivity_adj!D38</f>
        <v>118.87134744825799</v>
      </c>
      <c r="F32" s="7">
        <f>Productivity_adj!E38</f>
        <v>115.9041473183243</v>
      </c>
      <c r="G32" s="1">
        <v>108798</v>
      </c>
      <c r="H32">
        <v>112624.867</v>
      </c>
      <c r="I32" s="1">
        <v>4343.098</v>
      </c>
      <c r="J32" s="1">
        <v>8613.476</v>
      </c>
      <c r="K32" s="1">
        <v>6401.706</v>
      </c>
      <c r="L32" s="1">
        <v>24079.332</v>
      </c>
      <c r="M32" s="1">
        <v>22578.13</v>
      </c>
      <c r="N32" s="1">
        <v>18506.604</v>
      </c>
      <c r="O32" s="1">
        <v>14286.675</v>
      </c>
      <c r="P32" s="1">
        <v>13815.846</v>
      </c>
      <c r="Q32">
        <v>17.327</v>
      </c>
      <c r="R32" s="5">
        <v>4.09</v>
      </c>
      <c r="S32">
        <v>104.656</v>
      </c>
      <c r="T32" s="3">
        <v>120.52150666408332</v>
      </c>
      <c r="U32" s="3">
        <v>114.22887430678081</v>
      </c>
      <c r="V32" s="3">
        <v>117.37519048542855</v>
      </c>
      <c r="W32">
        <v>2107.8</v>
      </c>
      <c r="X32" s="2">
        <v>42.80099868774414</v>
      </c>
      <c r="Y32" s="2">
        <v>63.39400100708008</v>
      </c>
      <c r="Z32" s="4" t="s">
        <v>19</v>
      </c>
      <c r="AA32" s="40">
        <v>0.12239622788277416</v>
      </c>
      <c r="AB32" s="40">
        <v>0.9866666793823242</v>
      </c>
    </row>
    <row r="33" spans="1:28" ht="12.75">
      <c r="A33">
        <v>1955</v>
      </c>
      <c r="B33">
        <v>130.015</v>
      </c>
      <c r="C33" s="7">
        <f>Demog_adj_hours!B38</f>
        <v>22.142619786517443</v>
      </c>
      <c r="D33" s="7">
        <f>Demog_adj_hours!C38</f>
        <v>21.666360414765972</v>
      </c>
      <c r="E33" s="7">
        <f>Productivity_adj!D39</f>
        <v>120.78760487661594</v>
      </c>
      <c r="F33" s="7">
        <f>Productivity_adj!E39</f>
        <v>117.65277842673362</v>
      </c>
      <c r="G33" s="1">
        <v>109078</v>
      </c>
      <c r="H33">
        <v>112917.4635</v>
      </c>
      <c r="I33" s="1">
        <v>4357.338</v>
      </c>
      <c r="J33" s="1">
        <v>8615.727</v>
      </c>
      <c r="K33" s="1">
        <v>6383.7705</v>
      </c>
      <c r="L33" s="1">
        <v>24065.216</v>
      </c>
      <c r="M33" s="1">
        <v>22640.032</v>
      </c>
      <c r="N33" s="1">
        <v>18587.35</v>
      </c>
      <c r="O33" s="1">
        <v>14346.058</v>
      </c>
      <c r="P33" s="1">
        <v>13921.972</v>
      </c>
      <c r="Q33">
        <v>17.165</v>
      </c>
      <c r="R33" s="5">
        <v>4.154</v>
      </c>
      <c r="S33">
        <v>106.596</v>
      </c>
      <c r="T33" s="3">
        <v>122.32625392535911</v>
      </c>
      <c r="U33" s="3">
        <v>115.9754156317041</v>
      </c>
      <c r="V33" s="3">
        <v>119.15083477852784</v>
      </c>
      <c r="W33">
        <v>2168.5</v>
      </c>
      <c r="X33" s="2">
        <v>43.474998474121094</v>
      </c>
      <c r="Y33" s="2">
        <v>64.56900024414062</v>
      </c>
      <c r="Z33">
        <v>0.01551</v>
      </c>
      <c r="AA33" s="40">
        <v>0.20868873073769123</v>
      </c>
      <c r="AB33" s="40">
        <v>1.34333336353302</v>
      </c>
    </row>
    <row r="34" spans="1:28" ht="12.75">
      <c r="A34">
        <v>1955.25</v>
      </c>
      <c r="B34">
        <v>131.031</v>
      </c>
      <c r="C34" s="7">
        <f>Demog_adj_hours!B39</f>
        <v>22.25797660942836</v>
      </c>
      <c r="D34" s="7">
        <f>Demog_adj_hours!C39</f>
        <v>21.791229163620045</v>
      </c>
      <c r="E34" s="7">
        <f>Productivity_adj!D40</f>
        <v>121.87204868366892</v>
      </c>
      <c r="F34" s="7">
        <f>Productivity_adj!E40</f>
        <v>118.5912153045042</v>
      </c>
      <c r="G34" s="1">
        <v>109544</v>
      </c>
      <c r="H34">
        <v>113210.0625</v>
      </c>
      <c r="I34" s="1">
        <v>4371.5785</v>
      </c>
      <c r="J34" s="1">
        <v>8617.978</v>
      </c>
      <c r="K34" s="1">
        <v>6365.835</v>
      </c>
      <c r="L34" s="1">
        <v>24051.102</v>
      </c>
      <c r="M34" s="1">
        <v>22701.934</v>
      </c>
      <c r="N34" s="1">
        <v>18668.096</v>
      </c>
      <c r="O34" s="1">
        <v>14405.442</v>
      </c>
      <c r="P34" s="1">
        <v>14028.097</v>
      </c>
      <c r="Q34">
        <v>17.035</v>
      </c>
      <c r="R34" s="5">
        <v>4.23</v>
      </c>
      <c r="S34">
        <v>107.713</v>
      </c>
      <c r="T34" s="3">
        <v>123.31552853409701</v>
      </c>
      <c r="U34" s="3">
        <v>116.94856593651988</v>
      </c>
      <c r="V34" s="3">
        <v>120.13204723530446</v>
      </c>
      <c r="W34">
        <v>2204</v>
      </c>
      <c r="X34" s="2">
        <v>43.81399917602539</v>
      </c>
      <c r="Y34" s="2">
        <v>65.24600219726562</v>
      </c>
      <c r="Z34">
        <v>0.0062898</v>
      </c>
      <c r="AA34" s="40">
        <v>0.18207481432541783</v>
      </c>
      <c r="AB34" s="40">
        <v>1.5</v>
      </c>
    </row>
    <row r="35" spans="1:28" ht="12.75">
      <c r="A35">
        <v>1955.5</v>
      </c>
      <c r="B35">
        <v>132.84</v>
      </c>
      <c r="C35" s="7">
        <f>Demog_adj_hours!B40</f>
        <v>22.5027324202019</v>
      </c>
      <c r="D35" s="7">
        <f>Demog_adj_hours!C40</f>
        <v>22.04654408997049</v>
      </c>
      <c r="E35" s="7">
        <f>Productivity_adj!D41</f>
        <v>123.69438982981283</v>
      </c>
      <c r="F35" s="7">
        <f>Productivity_adj!E41</f>
        <v>120.24771543720165</v>
      </c>
      <c r="G35" s="1">
        <v>109882</v>
      </c>
      <c r="H35">
        <v>113524.675</v>
      </c>
      <c r="I35" s="1">
        <v>4401.284</v>
      </c>
      <c r="J35" s="1">
        <v>8637.764</v>
      </c>
      <c r="K35" s="1">
        <v>6350.998</v>
      </c>
      <c r="L35" s="1">
        <v>24011.556</v>
      </c>
      <c r="M35" s="1">
        <v>22787.512</v>
      </c>
      <c r="N35" s="1">
        <v>18748.096</v>
      </c>
      <c r="O35" s="1">
        <v>14462.434</v>
      </c>
      <c r="P35" s="1">
        <v>14125.031</v>
      </c>
      <c r="Q35">
        <v>16.978</v>
      </c>
      <c r="R35" s="5">
        <v>4.311</v>
      </c>
      <c r="S35">
        <v>109.348</v>
      </c>
      <c r="T35" s="3">
        <v>125.04951929938882</v>
      </c>
      <c r="U35" s="3">
        <v>118.62744719236645</v>
      </c>
      <c r="V35" s="3">
        <v>121.8384832458733</v>
      </c>
      <c r="W35">
        <v>2233.4</v>
      </c>
      <c r="X35" s="2">
        <v>43.749000549316406</v>
      </c>
      <c r="Y35" s="2">
        <v>66.23600006103516</v>
      </c>
      <c r="Z35">
        <v>-0.0053352</v>
      </c>
      <c r="AA35" s="40">
        <v>0.3225864244231076</v>
      </c>
      <c r="AB35" s="40">
        <v>1.940000057220459</v>
      </c>
    </row>
    <row r="36" spans="1:28" ht="12.75">
      <c r="A36">
        <v>1955.75</v>
      </c>
      <c r="B36">
        <v>134.337</v>
      </c>
      <c r="C36" s="7">
        <f>Demog_adj_hours!B41</f>
        <v>22.693429408604928</v>
      </c>
      <c r="D36" s="7">
        <f>Demog_adj_hours!C41</f>
        <v>22.247747990665964</v>
      </c>
      <c r="E36" s="7">
        <f>Productivity_adj!D42</f>
        <v>125.2270497903913</v>
      </c>
      <c r="F36" s="7">
        <f>Productivity_adj!E42</f>
        <v>121.62221520521186</v>
      </c>
      <c r="G36" s="1">
        <v>110177</v>
      </c>
      <c r="H36">
        <v>113839.288</v>
      </c>
      <c r="I36" s="1">
        <v>4430.99</v>
      </c>
      <c r="J36" s="1">
        <v>8657.55</v>
      </c>
      <c r="K36" s="1">
        <v>6336.161</v>
      </c>
      <c r="L36" s="1">
        <v>23972.008</v>
      </c>
      <c r="M36" s="1">
        <v>22873.092</v>
      </c>
      <c r="N36" s="1">
        <v>18828.096</v>
      </c>
      <c r="O36" s="1">
        <v>14519.426</v>
      </c>
      <c r="P36" s="1">
        <v>14221.965</v>
      </c>
      <c r="Q36">
        <v>17.038</v>
      </c>
      <c r="R36" s="5">
        <v>4.361</v>
      </c>
      <c r="S36">
        <v>110.578</v>
      </c>
      <c r="T36" s="3">
        <v>126.48845255172417</v>
      </c>
      <c r="U36" s="3">
        <v>120.02577177618625</v>
      </c>
      <c r="V36" s="3">
        <v>123.25711216395057</v>
      </c>
      <c r="W36">
        <v>2245.3</v>
      </c>
      <c r="X36" s="2">
        <v>43.43899917602539</v>
      </c>
      <c r="Y36" s="2">
        <v>66.98100280761719</v>
      </c>
      <c r="Z36">
        <v>-0.005129</v>
      </c>
      <c r="AA36" s="40">
        <v>0.43710482106986603</v>
      </c>
      <c r="AB36" s="40">
        <v>2.3566665649414062</v>
      </c>
    </row>
    <row r="37" spans="1:28" ht="12.75">
      <c r="A37">
        <v>1956</v>
      </c>
      <c r="B37">
        <v>134.066</v>
      </c>
      <c r="C37" s="7">
        <f>Demog_adj_hours!B42</f>
        <v>22.5852318352653</v>
      </c>
      <c r="D37" s="7">
        <f>Demog_adj_hours!C42</f>
        <v>22.150005434528648</v>
      </c>
      <c r="E37" s="7">
        <f>Productivity_adj!D43</f>
        <v>125.1103184245035</v>
      </c>
      <c r="F37" s="7">
        <f>Productivity_adj!E43</f>
        <v>121.39617675640157</v>
      </c>
      <c r="G37" s="1">
        <v>110478</v>
      </c>
      <c r="H37">
        <v>114153.9005</v>
      </c>
      <c r="I37" s="1">
        <v>4460.696</v>
      </c>
      <c r="J37" s="1">
        <v>8677.335</v>
      </c>
      <c r="K37" s="1">
        <v>6321.3235</v>
      </c>
      <c r="L37" s="1">
        <v>23932.462</v>
      </c>
      <c r="M37" s="1">
        <v>22958.672</v>
      </c>
      <c r="N37" s="1">
        <v>18908.096</v>
      </c>
      <c r="O37" s="1">
        <v>14576.417</v>
      </c>
      <c r="P37" s="1">
        <v>14318.899</v>
      </c>
      <c r="Q37">
        <v>17.07</v>
      </c>
      <c r="R37" s="5">
        <v>4.399</v>
      </c>
      <c r="S37">
        <v>110.283</v>
      </c>
      <c r="T37" s="3">
        <v>126.26105071054454</v>
      </c>
      <c r="U37" s="3">
        <v>119.8415285523054</v>
      </c>
      <c r="V37" s="3">
        <v>123.05128963142022</v>
      </c>
      <c r="W37">
        <v>2234.8</v>
      </c>
      <c r="X37" s="2">
        <v>43.27399826049805</v>
      </c>
      <c r="Y37" s="2">
        <v>66.802001953125</v>
      </c>
      <c r="Z37">
        <v>0.0053859</v>
      </c>
      <c r="AA37" s="40">
        <v>0.4372816874893317</v>
      </c>
      <c r="AB37" s="40">
        <v>2.4833333492279053</v>
      </c>
    </row>
    <row r="38" spans="1:28" ht="12.75">
      <c r="A38">
        <v>1956.25</v>
      </c>
      <c r="B38">
        <v>134.45</v>
      </c>
      <c r="C38" s="7">
        <f>Demog_adj_hours!B43</f>
        <v>22.587669353902786</v>
      </c>
      <c r="D38" s="7">
        <f>Demog_adj_hours!C43</f>
        <v>22.162846598622217</v>
      </c>
      <c r="E38" s="7">
        <f>Productivity_adj!D44</f>
        <v>125.59287464446156</v>
      </c>
      <c r="F38" s="7">
        <f>Productivity_adj!E44</f>
        <v>121.75400266379914</v>
      </c>
      <c r="G38" s="1">
        <v>110810</v>
      </c>
      <c r="H38">
        <v>114468.513</v>
      </c>
      <c r="I38" s="1">
        <v>4490.4015</v>
      </c>
      <c r="J38" s="1">
        <v>8697.121</v>
      </c>
      <c r="K38" s="1">
        <v>6306.4865</v>
      </c>
      <c r="L38" s="1">
        <v>23892.916</v>
      </c>
      <c r="M38" s="1">
        <v>23044.25</v>
      </c>
      <c r="N38" s="1">
        <v>18988.096</v>
      </c>
      <c r="O38" s="1">
        <v>14633.409</v>
      </c>
      <c r="P38" s="1">
        <v>14415.833</v>
      </c>
      <c r="Q38">
        <v>17.218</v>
      </c>
      <c r="R38" s="5">
        <v>4.396</v>
      </c>
      <c r="S38">
        <v>110.588</v>
      </c>
      <c r="T38" s="3">
        <v>126.64889547921496</v>
      </c>
      <c r="U38" s="3">
        <v>120.23946702215368</v>
      </c>
      <c r="V38" s="3">
        <v>123.44418125067935</v>
      </c>
      <c r="W38">
        <v>2252.5</v>
      </c>
      <c r="X38" s="2">
        <v>43.48699951171875</v>
      </c>
      <c r="Y38" s="2">
        <v>66.98699951171875</v>
      </c>
      <c r="Z38">
        <v>0.0067706</v>
      </c>
      <c r="AA38" s="40">
        <v>0.25080940387999817</v>
      </c>
      <c r="AB38" s="40">
        <v>2.693333387374878</v>
      </c>
    </row>
    <row r="39" spans="1:28" ht="12.75">
      <c r="A39">
        <v>1956.5</v>
      </c>
      <c r="B39">
        <v>134.274</v>
      </c>
      <c r="C39" s="7">
        <f>Demog_adj_hours!B44</f>
        <v>22.491113243979285</v>
      </c>
      <c r="D39" s="7">
        <f>Demog_adj_hours!C44</f>
        <v>22.080763725369987</v>
      </c>
      <c r="E39" s="7">
        <f>Productivity_adj!D45</f>
        <v>125.54968971654246</v>
      </c>
      <c r="F39" s="7">
        <f>Productivity_adj!E45</f>
        <v>121.60447230053755</v>
      </c>
      <c r="G39" s="1">
        <v>111099</v>
      </c>
      <c r="H39">
        <v>114809.4485</v>
      </c>
      <c r="I39" s="1">
        <v>4535.5805</v>
      </c>
      <c r="J39" s="1">
        <v>8740.816</v>
      </c>
      <c r="K39" s="1">
        <v>6304.3</v>
      </c>
      <c r="L39" s="1">
        <v>23824.28</v>
      </c>
      <c r="M39" s="1">
        <v>23128.244</v>
      </c>
      <c r="N39" s="1">
        <v>19080.992</v>
      </c>
      <c r="O39" s="1">
        <v>14673.457</v>
      </c>
      <c r="P39" s="1">
        <v>14521.779</v>
      </c>
      <c r="Q39">
        <v>17.451</v>
      </c>
      <c r="R39" s="5">
        <v>4.391</v>
      </c>
      <c r="S39">
        <v>110.134</v>
      </c>
      <c r="T39" s="3">
        <v>126.50790757674486</v>
      </c>
      <c r="U39" s="3">
        <v>120.13349068074709</v>
      </c>
      <c r="V39" s="3">
        <v>123.32069912874107</v>
      </c>
      <c r="W39">
        <v>2249.8</v>
      </c>
      <c r="X39" s="2">
        <v>43.47100067138672</v>
      </c>
      <c r="Y39" s="2">
        <v>66.71199798583984</v>
      </c>
      <c r="Z39">
        <v>-0.0064229</v>
      </c>
      <c r="AA39" s="40">
        <v>0.5551881355312673</v>
      </c>
      <c r="AB39" s="40">
        <v>2.809999942779541</v>
      </c>
    </row>
    <row r="40" spans="1:28" ht="12.75">
      <c r="A40">
        <v>1956.75</v>
      </c>
      <c r="B40">
        <v>134.218</v>
      </c>
      <c r="C40" s="7">
        <f>Demog_adj_hours!B45</f>
        <v>22.415168801822748</v>
      </c>
      <c r="D40" s="7">
        <f>Demog_adj_hours!C45</f>
        <v>22.019234294665864</v>
      </c>
      <c r="E40" s="7">
        <f>Productivity_adj!D46</f>
        <v>125.61576127556783</v>
      </c>
      <c r="F40" s="7">
        <f>Productivity_adj!E46</f>
        <v>121.56335575269915</v>
      </c>
      <c r="G40" s="1">
        <v>111432</v>
      </c>
      <c r="H40">
        <v>115150.388</v>
      </c>
      <c r="I40" s="1">
        <v>4580.76</v>
      </c>
      <c r="J40" s="1">
        <v>8784.512</v>
      </c>
      <c r="K40" s="1">
        <v>6302.113</v>
      </c>
      <c r="L40" s="1">
        <v>23755.644</v>
      </c>
      <c r="M40" s="1">
        <v>23212.24</v>
      </c>
      <c r="N40" s="1">
        <v>19173.888</v>
      </c>
      <c r="O40" s="1">
        <v>14713.505</v>
      </c>
      <c r="P40" s="1">
        <v>14627.726</v>
      </c>
      <c r="Q40">
        <v>17.7</v>
      </c>
      <c r="R40" s="5">
        <v>4.442</v>
      </c>
      <c r="S40">
        <v>109.83699999999999</v>
      </c>
      <c r="T40" s="3">
        <v>126.47881545413411</v>
      </c>
      <c r="U40" s="3">
        <v>120.13178117896821</v>
      </c>
      <c r="V40" s="3">
        <v>123.3052983165464</v>
      </c>
      <c r="W40">
        <v>2286.5</v>
      </c>
      <c r="X40" s="2">
        <v>44.362998962402344</v>
      </c>
      <c r="Y40" s="2">
        <v>66.53199768066406</v>
      </c>
      <c r="Z40">
        <v>-0.0046056</v>
      </c>
      <c r="AA40" s="40">
        <v>0.16651139249916014</v>
      </c>
      <c r="AB40" s="40">
        <v>2.926666736602783</v>
      </c>
    </row>
    <row r="41" spans="1:28" ht="12.75">
      <c r="A41">
        <v>1957</v>
      </c>
      <c r="B41">
        <v>133.909</v>
      </c>
      <c r="C41" s="7">
        <f>Demog_adj_hours!B46</f>
        <v>22.2975453318726</v>
      </c>
      <c r="D41" s="7">
        <f>Demog_adj_hours!C46</f>
        <v>21.915967677429972</v>
      </c>
      <c r="E41" s="7">
        <f>Productivity_adj!D47</f>
        <v>125.44208428872344</v>
      </c>
      <c r="F41" s="7">
        <f>Productivity_adj!E47</f>
        <v>121.29283333887717</v>
      </c>
      <c r="G41" s="1">
        <v>111711</v>
      </c>
      <c r="H41">
        <v>115491.326</v>
      </c>
      <c r="I41" s="1">
        <v>4625.939</v>
      </c>
      <c r="J41" s="1">
        <v>8828.208</v>
      </c>
      <c r="K41" s="1">
        <v>6299.926</v>
      </c>
      <c r="L41" s="1">
        <v>23687.006</v>
      </c>
      <c r="M41" s="1">
        <v>23296.236</v>
      </c>
      <c r="N41" s="1">
        <v>19266.786</v>
      </c>
      <c r="O41" s="1">
        <v>14753.553</v>
      </c>
      <c r="P41" s="1">
        <v>14733.672</v>
      </c>
      <c r="Q41">
        <v>17.446</v>
      </c>
      <c r="R41" s="5">
        <v>4.489</v>
      </c>
      <c r="S41">
        <v>109.78</v>
      </c>
      <c r="T41" s="3">
        <v>126.2102938227785</v>
      </c>
      <c r="U41" s="3">
        <v>119.90061298099162</v>
      </c>
      <c r="V41" s="3">
        <v>123.05545340188044</v>
      </c>
      <c r="W41">
        <v>2300.3</v>
      </c>
      <c r="X41" s="2">
        <v>44.64400100708008</v>
      </c>
      <c r="Y41" s="2">
        <v>66.49700164794922</v>
      </c>
      <c r="Z41">
        <v>-0.0019808</v>
      </c>
      <c r="AA41" s="40">
        <v>0.6095075164020045</v>
      </c>
      <c r="AB41" s="40">
        <v>2.933333396911621</v>
      </c>
    </row>
    <row r="42" spans="1:28" ht="12.75">
      <c r="A42">
        <v>1957.25</v>
      </c>
      <c r="B42">
        <v>133.399</v>
      </c>
      <c r="C42" s="7">
        <f>Demog_adj_hours!B47</f>
        <v>22.147244225352406</v>
      </c>
      <c r="D42" s="7">
        <f>Demog_adj_hours!C47</f>
        <v>21.77996602586553</v>
      </c>
      <c r="E42" s="7">
        <f>Productivity_adj!D48</f>
        <v>125.11760055176173</v>
      </c>
      <c r="F42" s="7">
        <f>Productivity_adj!E48</f>
        <v>120.87929431688062</v>
      </c>
      <c r="G42" s="1">
        <v>112031</v>
      </c>
      <c r="H42">
        <v>115832.2615</v>
      </c>
      <c r="I42" s="1">
        <v>4671.118</v>
      </c>
      <c r="J42" s="1">
        <v>8871.903</v>
      </c>
      <c r="K42" s="1">
        <v>6297.7395</v>
      </c>
      <c r="L42" s="1">
        <v>23618.37</v>
      </c>
      <c r="M42" s="1">
        <v>23380.23</v>
      </c>
      <c r="N42" s="1">
        <v>19359.682</v>
      </c>
      <c r="O42" s="1">
        <v>14793.601</v>
      </c>
      <c r="P42" s="1">
        <v>14839.618</v>
      </c>
      <c r="Q42">
        <v>17.459</v>
      </c>
      <c r="R42" s="5">
        <v>4.533</v>
      </c>
      <c r="S42">
        <v>109.178</v>
      </c>
      <c r="T42" s="3">
        <v>125.75127938249076</v>
      </c>
      <c r="U42" s="3">
        <v>119.48632984317543</v>
      </c>
      <c r="V42" s="3">
        <v>122.61880461282882</v>
      </c>
      <c r="W42">
        <v>2294.6</v>
      </c>
      <c r="X42" s="2">
        <v>44.676998138427734</v>
      </c>
      <c r="Y42" s="2">
        <v>66.13300323486328</v>
      </c>
      <c r="Z42">
        <v>0.012659</v>
      </c>
      <c r="AA42" s="40">
        <v>0.2961506137876313</v>
      </c>
      <c r="AB42" s="40">
        <v>3</v>
      </c>
    </row>
    <row r="43" spans="1:28" ht="12.75">
      <c r="A43">
        <v>1957.5</v>
      </c>
      <c r="B43">
        <v>133.743</v>
      </c>
      <c r="C43" s="7">
        <f>Demog_adj_hours!B48</f>
        <v>22.1322092223701</v>
      </c>
      <c r="D43" s="7">
        <f>Demog_adj_hours!C48</f>
        <v>21.784496639236192</v>
      </c>
      <c r="E43" s="7">
        <f>Productivity_adj!D49</f>
        <v>125.59161166754386</v>
      </c>
      <c r="F43" s="7">
        <f>Productivity_adj!E49</f>
        <v>121.23937944460486</v>
      </c>
      <c r="G43" s="1">
        <v>112421</v>
      </c>
      <c r="H43">
        <v>116209.8525</v>
      </c>
      <c r="I43" s="1">
        <v>4740.573</v>
      </c>
      <c r="J43" s="1">
        <v>8956.27</v>
      </c>
      <c r="K43" s="1">
        <v>6320.1395</v>
      </c>
      <c r="L43" s="1">
        <v>23542.918</v>
      </c>
      <c r="M43" s="1">
        <v>23430.156</v>
      </c>
      <c r="N43" s="1">
        <v>19446.198</v>
      </c>
      <c r="O43" s="1">
        <v>14835.876</v>
      </c>
      <c r="P43" s="1">
        <v>14937.722</v>
      </c>
      <c r="Q43">
        <v>17.791</v>
      </c>
      <c r="R43" s="5">
        <v>4.592</v>
      </c>
      <c r="S43">
        <v>109.09</v>
      </c>
      <c r="T43" s="3">
        <v>126.09623556673326</v>
      </c>
      <c r="U43" s="3">
        <v>119.83388853563407</v>
      </c>
      <c r="V43" s="3">
        <v>122.9650620511798</v>
      </c>
      <c r="W43">
        <v>2317</v>
      </c>
      <c r="X43" s="2">
        <v>45.16299819946289</v>
      </c>
      <c r="Y43" s="2">
        <v>66.0790023803711</v>
      </c>
      <c r="Z43">
        <v>0.0057969</v>
      </c>
      <c r="AA43" s="40">
        <v>0.2574854631332357</v>
      </c>
      <c r="AB43" s="40">
        <v>3.2333333492279053</v>
      </c>
    </row>
    <row r="44" spans="1:28" ht="12.75">
      <c r="A44">
        <v>1957.75</v>
      </c>
      <c r="B44">
        <v>131.097</v>
      </c>
      <c r="C44" s="7">
        <f>Demog_adj_hours!B49</f>
        <v>21.624079651924042</v>
      </c>
      <c r="D44" s="7">
        <f>Demog_adj_hours!C49</f>
        <v>21.295865389766583</v>
      </c>
      <c r="E44" s="7">
        <f>Productivity_adj!D50</f>
        <v>123.25306209235121</v>
      </c>
      <c r="F44" s="7">
        <f>Productivity_adj!E50</f>
        <v>118.88800391773098</v>
      </c>
      <c r="G44" s="1">
        <v>112874</v>
      </c>
      <c r="H44">
        <v>116587.443</v>
      </c>
      <c r="I44" s="1">
        <v>4810.028</v>
      </c>
      <c r="J44" s="1">
        <v>9040.638</v>
      </c>
      <c r="K44" s="1">
        <v>6342.539</v>
      </c>
      <c r="L44" s="1">
        <v>23467.464</v>
      </c>
      <c r="M44" s="1">
        <v>23480.08</v>
      </c>
      <c r="N44" s="1">
        <v>19532.716</v>
      </c>
      <c r="O44" s="1">
        <v>14878.152</v>
      </c>
      <c r="P44" s="1">
        <v>15035.826</v>
      </c>
      <c r="Q44">
        <v>17.701</v>
      </c>
      <c r="R44" s="5">
        <v>4.639</v>
      </c>
      <c r="S44">
        <v>106.549</v>
      </c>
      <c r="T44" s="3">
        <v>123.62053631245446</v>
      </c>
      <c r="U44" s="3">
        <v>117.49848966793932</v>
      </c>
      <c r="V44" s="3">
        <v>120.55951299019357</v>
      </c>
      <c r="W44">
        <v>2292.5</v>
      </c>
      <c r="X44" s="2">
        <v>45.63199996948242</v>
      </c>
      <c r="Y44" s="2">
        <v>64.54000091552734</v>
      </c>
      <c r="Z44">
        <v>-0.001238</v>
      </c>
      <c r="AA44" s="40">
        <v>0.004314469325066739</v>
      </c>
      <c r="AB44" s="40">
        <v>3.253333330154419</v>
      </c>
    </row>
    <row r="45" spans="1:28" ht="12.75">
      <c r="A45">
        <v>1958</v>
      </c>
      <c r="B45">
        <v>128.027</v>
      </c>
      <c r="C45" s="7">
        <f>Demog_adj_hours!B50</f>
        <v>21.04951888705211</v>
      </c>
      <c r="D45" s="7">
        <f>Demog_adj_hours!C50</f>
        <v>20.74073585275099</v>
      </c>
      <c r="E45" s="7">
        <f>Productivity_adj!D51</f>
        <v>120.50743260156935</v>
      </c>
      <c r="F45" s="7">
        <f>Productivity_adj!E51</f>
        <v>116.14990102833107</v>
      </c>
      <c r="G45" s="1">
        <v>113234</v>
      </c>
      <c r="H45">
        <v>116965.034</v>
      </c>
      <c r="I45" s="1">
        <v>4879.483</v>
      </c>
      <c r="J45" s="1">
        <v>9125.006</v>
      </c>
      <c r="K45" s="1">
        <v>6364.939</v>
      </c>
      <c r="L45" s="1">
        <v>23392.012</v>
      </c>
      <c r="M45" s="1">
        <v>23530.006</v>
      </c>
      <c r="N45" s="1">
        <v>19619.232</v>
      </c>
      <c r="O45" s="1">
        <v>14920.427</v>
      </c>
      <c r="P45" s="1">
        <v>15133.929</v>
      </c>
      <c r="Q45">
        <v>17.483999999999998</v>
      </c>
      <c r="R45" s="5">
        <v>4.712</v>
      </c>
      <c r="S45">
        <v>103.7</v>
      </c>
      <c r="T45" s="3">
        <v>120.74270232812152</v>
      </c>
      <c r="U45" s="3">
        <v>114.77810212625697</v>
      </c>
      <c r="V45" s="3">
        <v>117.76040222718649</v>
      </c>
      <c r="W45">
        <v>2230.2</v>
      </c>
      <c r="X45" s="2">
        <v>45.23099899291992</v>
      </c>
      <c r="Y45" s="2">
        <v>62.814998626708984</v>
      </c>
      <c r="Z45">
        <v>0.024476</v>
      </c>
      <c r="AA45" s="40">
        <v>0.47626131794638127</v>
      </c>
      <c r="AB45" s="40">
        <v>1.8633333444595337</v>
      </c>
    </row>
    <row r="46" spans="1:28" ht="12.75">
      <c r="A46">
        <v>1958.25</v>
      </c>
      <c r="B46">
        <v>127.336</v>
      </c>
      <c r="C46" s="7">
        <f>Demog_adj_hours!B51</f>
        <v>20.868539720917532</v>
      </c>
      <c r="D46" s="7">
        <f>Demog_adj_hours!C51</f>
        <v>20.57912154961142</v>
      </c>
      <c r="E46" s="7">
        <f>Productivity_adj!D52</f>
        <v>119.94729742463447</v>
      </c>
      <c r="F46" s="7">
        <f>Productivity_adj!E52</f>
        <v>115.52273775423541</v>
      </c>
      <c r="G46" s="1">
        <v>113534</v>
      </c>
      <c r="H46">
        <v>117342.625</v>
      </c>
      <c r="I46" s="1">
        <v>4948.938</v>
      </c>
      <c r="J46" s="1">
        <v>9209.373</v>
      </c>
      <c r="K46" s="1">
        <v>6387.339</v>
      </c>
      <c r="L46" s="1">
        <v>23316.56</v>
      </c>
      <c r="M46" s="1">
        <v>23579.932</v>
      </c>
      <c r="N46" s="1">
        <v>19705.748</v>
      </c>
      <c r="O46" s="1">
        <v>14962.702</v>
      </c>
      <c r="P46" s="1">
        <v>15232.033</v>
      </c>
      <c r="Q46">
        <v>17.497999999999998</v>
      </c>
      <c r="R46" s="5">
        <v>4.727</v>
      </c>
      <c r="S46">
        <v>102.767</v>
      </c>
      <c r="T46" s="3">
        <v>120.1062961920704</v>
      </c>
      <c r="U46" s="3">
        <v>114.18599862867599</v>
      </c>
      <c r="V46" s="3">
        <v>117.1461474103709</v>
      </c>
      <c r="W46">
        <v>2243.4</v>
      </c>
      <c r="X46" s="2">
        <v>45.858001708984375</v>
      </c>
      <c r="Y46" s="2">
        <v>62.249000549316406</v>
      </c>
      <c r="Z46">
        <v>0.0072027</v>
      </c>
      <c r="AA46" s="40">
        <v>0.13633624205712636</v>
      </c>
      <c r="AB46" s="40">
        <v>0.9399999976158142</v>
      </c>
    </row>
    <row r="47" spans="1:28" ht="12.75">
      <c r="A47">
        <v>1958.5</v>
      </c>
      <c r="B47">
        <v>128.19</v>
      </c>
      <c r="C47" s="7">
        <f>Demog_adj_hours!B52</f>
        <v>20.944213828247143</v>
      </c>
      <c r="D47" s="7">
        <f>Demog_adj_hours!C52</f>
        <v>20.672065291475448</v>
      </c>
      <c r="E47" s="7">
        <f>Productivity_adj!D53</f>
        <v>120.84050940344318</v>
      </c>
      <c r="F47" s="7">
        <f>Productivity_adj!E53</f>
        <v>116.29705263119851</v>
      </c>
      <c r="G47" s="1">
        <v>113835</v>
      </c>
      <c r="H47">
        <v>117702.7855</v>
      </c>
      <c r="I47" s="1">
        <v>5000.035</v>
      </c>
      <c r="J47" s="1">
        <v>9281.338</v>
      </c>
      <c r="K47" s="1">
        <v>6418.6855</v>
      </c>
      <c r="L47" s="1">
        <v>23225.226</v>
      </c>
      <c r="M47" s="1">
        <v>23635.51</v>
      </c>
      <c r="N47" s="1">
        <v>19789.064</v>
      </c>
      <c r="O47" s="1">
        <v>15017.255</v>
      </c>
      <c r="P47" s="1">
        <v>15335.672</v>
      </c>
      <c r="Q47">
        <v>17.554</v>
      </c>
      <c r="R47" s="5">
        <v>4.807</v>
      </c>
      <c r="S47">
        <v>103.521</v>
      </c>
      <c r="T47" s="3">
        <v>120.92531971163655</v>
      </c>
      <c r="U47" s="3">
        <v>114.97568280765643</v>
      </c>
      <c r="V47" s="3">
        <v>117.95050125964462</v>
      </c>
      <c r="W47">
        <v>2295.2</v>
      </c>
      <c r="X47" s="2">
        <v>46.71799850463867</v>
      </c>
      <c r="Y47" s="2">
        <v>62.707000732421875</v>
      </c>
      <c r="Z47">
        <v>0.01903</v>
      </c>
      <c r="AA47" s="40">
        <v>0.2840753103056102</v>
      </c>
      <c r="AB47" s="40">
        <v>1.3233332633972168</v>
      </c>
    </row>
    <row r="48" spans="1:28" ht="12.75">
      <c r="A48">
        <v>1958.75</v>
      </c>
      <c r="B48">
        <v>129.999</v>
      </c>
      <c r="C48" s="7">
        <f>Demog_adj_hours!B53</f>
        <v>21.174982377563598</v>
      </c>
      <c r="D48" s="7">
        <f>Demog_adj_hours!C53</f>
        <v>20.920047849196283</v>
      </c>
      <c r="E48" s="7">
        <f>Productivity_adj!D54</f>
        <v>122.63371758856826</v>
      </c>
      <c r="F48" s="7">
        <f>Productivity_adj!E54</f>
        <v>117.93756405915964</v>
      </c>
      <c r="G48" s="1">
        <v>114283</v>
      </c>
      <c r="H48">
        <v>118062.9445</v>
      </c>
      <c r="I48" s="1">
        <v>5051.1325</v>
      </c>
      <c r="J48" s="1">
        <v>9353.302</v>
      </c>
      <c r="K48" s="1">
        <v>6450.032</v>
      </c>
      <c r="L48" s="1">
        <v>23133.892</v>
      </c>
      <c r="M48" s="1">
        <v>23691.088</v>
      </c>
      <c r="N48" s="1">
        <v>19872.38</v>
      </c>
      <c r="O48" s="1">
        <v>15071.808</v>
      </c>
      <c r="P48" s="1">
        <v>15439.31</v>
      </c>
      <c r="Q48">
        <v>17.746000000000002</v>
      </c>
      <c r="R48" s="5">
        <v>4.876</v>
      </c>
      <c r="S48">
        <v>105.121</v>
      </c>
      <c r="T48" s="3">
        <v>122.64352567352051</v>
      </c>
      <c r="U48" s="3">
        <v>116.6187086769595</v>
      </c>
      <c r="V48" s="3">
        <v>119.63111717523857</v>
      </c>
      <c r="W48">
        <v>2348</v>
      </c>
      <c r="X48" s="2">
        <v>47.249000549316406</v>
      </c>
      <c r="Y48" s="2">
        <v>63.67499923706055</v>
      </c>
      <c r="Z48">
        <v>0.013651</v>
      </c>
      <c r="AA48" s="40">
        <v>0.21710026832994345</v>
      </c>
      <c r="AB48" s="40">
        <v>2.1633334159851074</v>
      </c>
    </row>
    <row r="49" spans="1:28" ht="12.75">
      <c r="A49">
        <v>1959</v>
      </c>
      <c r="B49">
        <v>131.534</v>
      </c>
      <c r="C49" s="7">
        <f>Demog_adj_hours!B54</f>
        <v>21.35985275372919</v>
      </c>
      <c r="D49" s="7">
        <f>Demog_adj_hours!C54</f>
        <v>21.122077358267443</v>
      </c>
      <c r="E49" s="7">
        <f>Productivity_adj!D55</f>
        <v>124.16864984511531</v>
      </c>
      <c r="F49" s="7">
        <f>Productivity_adj!E55</f>
        <v>119.32928850965232</v>
      </c>
      <c r="G49" s="1">
        <v>114712</v>
      </c>
      <c r="H49">
        <v>118423.101</v>
      </c>
      <c r="I49" s="1">
        <v>5102.23</v>
      </c>
      <c r="J49" s="1">
        <v>9425.267</v>
      </c>
      <c r="K49" s="1">
        <v>6481.379</v>
      </c>
      <c r="L49" s="1">
        <v>23042.556</v>
      </c>
      <c r="M49" s="1">
        <v>23746.666</v>
      </c>
      <c r="N49" s="1">
        <v>19955.694</v>
      </c>
      <c r="O49" s="1">
        <v>15126.36</v>
      </c>
      <c r="P49" s="1">
        <v>15542.949</v>
      </c>
      <c r="Q49">
        <v>17.648000000000003</v>
      </c>
      <c r="R49" s="5">
        <v>4.941</v>
      </c>
      <c r="S49">
        <v>106.735</v>
      </c>
      <c r="T49" s="3">
        <v>124.1014961845158</v>
      </c>
      <c r="U49" s="3">
        <v>118.01280918582464</v>
      </c>
      <c r="V49" s="3">
        <v>121.05715268516929</v>
      </c>
      <c r="W49">
        <v>2392.9</v>
      </c>
      <c r="X49" s="2">
        <v>47.619998931884766</v>
      </c>
      <c r="Y49" s="2">
        <v>64.6520004272461</v>
      </c>
      <c r="Z49">
        <v>0.019426</v>
      </c>
      <c r="AA49" s="40">
        <v>0.1008034066261132</v>
      </c>
      <c r="AB49" s="40">
        <v>2.569999933242798</v>
      </c>
    </row>
    <row r="50" spans="1:28" ht="12.75">
      <c r="A50">
        <v>1959.25</v>
      </c>
      <c r="B50">
        <v>134.276</v>
      </c>
      <c r="C50" s="7">
        <f>Demog_adj_hours!B55</f>
        <v>21.73901218591114</v>
      </c>
      <c r="D50" s="7">
        <f>Demog_adj_hours!C55</f>
        <v>21.518340863479988</v>
      </c>
      <c r="E50" s="7">
        <f>Productivity_adj!D56</f>
        <v>126.82738669877511</v>
      </c>
      <c r="F50" s="7">
        <f>Productivity_adj!E56</f>
        <v>121.80001779148249</v>
      </c>
      <c r="G50" s="1">
        <v>115144</v>
      </c>
      <c r="H50">
        <v>118783.2615</v>
      </c>
      <c r="I50" s="1">
        <v>5153.327</v>
      </c>
      <c r="J50" s="1">
        <v>9497.232</v>
      </c>
      <c r="K50" s="1">
        <v>6512.7255</v>
      </c>
      <c r="L50" s="1">
        <v>22951.222</v>
      </c>
      <c r="M50" s="1">
        <v>23802.244</v>
      </c>
      <c r="N50" s="1">
        <v>20039.01</v>
      </c>
      <c r="O50" s="1">
        <v>15180.913</v>
      </c>
      <c r="P50" s="1">
        <v>15646.588</v>
      </c>
      <c r="Q50">
        <v>17.692</v>
      </c>
      <c r="R50" s="5">
        <v>5.021</v>
      </c>
      <c r="S50">
        <v>109.268</v>
      </c>
      <c r="T50" s="3">
        <v>126.69647819919004</v>
      </c>
      <c r="U50" s="3">
        <v>120.48678151341122</v>
      </c>
      <c r="V50" s="3">
        <v>123.59162985630003</v>
      </c>
      <c r="W50">
        <v>2455.8</v>
      </c>
      <c r="X50" s="2">
        <v>47.926998138427734</v>
      </c>
      <c r="Y50" s="2">
        <v>66.18699645996094</v>
      </c>
      <c r="Z50">
        <v>0.010074</v>
      </c>
      <c r="AA50" s="40">
        <v>0</v>
      </c>
      <c r="AB50" s="40">
        <v>3.0833334922790527</v>
      </c>
    </row>
    <row r="51" spans="1:28" ht="12.75">
      <c r="A51">
        <v>1959.5</v>
      </c>
      <c r="B51">
        <v>133.134</v>
      </c>
      <c r="C51" s="7">
        <f>Demog_adj_hours!B56</f>
        <v>21.491610943688944</v>
      </c>
      <c r="D51" s="7">
        <f>Demog_adj_hours!C56</f>
        <v>21.285595801361676</v>
      </c>
      <c r="E51" s="7">
        <f>Productivity_adj!D57</f>
        <v>125.81660288344192</v>
      </c>
      <c r="F51" s="7">
        <f>Productivity_adj!E57</f>
        <v>120.74732108587011</v>
      </c>
      <c r="G51" s="1">
        <v>115555</v>
      </c>
      <c r="H51">
        <v>119128.7725</v>
      </c>
      <c r="I51" s="1">
        <v>5195.0645</v>
      </c>
      <c r="J51" s="1">
        <v>9555.078</v>
      </c>
      <c r="K51" s="1">
        <v>6536.945</v>
      </c>
      <c r="L51" s="1">
        <v>22889.44</v>
      </c>
      <c r="M51" s="1">
        <v>23851.39</v>
      </c>
      <c r="N51" s="1">
        <v>20117.774</v>
      </c>
      <c r="O51" s="1">
        <v>15236.553</v>
      </c>
      <c r="P51" s="1">
        <v>15746.528</v>
      </c>
      <c r="Q51">
        <v>17.597</v>
      </c>
      <c r="R51" s="5">
        <v>5.081</v>
      </c>
      <c r="S51">
        <v>108.24900000000001</v>
      </c>
      <c r="T51" s="3">
        <v>125.62468278400853</v>
      </c>
      <c r="U51" s="3">
        <v>119.47230473753618</v>
      </c>
      <c r="V51" s="3">
        <v>122.54849376077208</v>
      </c>
      <c r="W51">
        <v>2453.9</v>
      </c>
      <c r="X51" s="2">
        <v>48.215999603271484</v>
      </c>
      <c r="Y51" s="2">
        <v>65.56999969482422</v>
      </c>
      <c r="Z51">
        <v>0.0096609</v>
      </c>
      <c r="AA51" s="40">
        <v>0.10266270845866643</v>
      </c>
      <c r="AB51" s="40">
        <v>3.5766665935516357</v>
      </c>
    </row>
    <row r="52" spans="1:28" ht="12.75">
      <c r="A52">
        <v>1959.75</v>
      </c>
      <c r="B52">
        <v>133.348</v>
      </c>
      <c r="C52" s="7">
        <f>Demog_adj_hours!B57</f>
        <v>21.463903905822143</v>
      </c>
      <c r="D52" s="7">
        <f>Demog_adj_hours!C57</f>
        <v>21.272498259820715</v>
      </c>
      <c r="E52" s="7">
        <f>Productivity_adj!D58</f>
        <v>126.08505704496454</v>
      </c>
      <c r="F52" s="7">
        <f>Productivity_adj!E58</f>
        <v>120.92448965569102</v>
      </c>
      <c r="G52" s="1">
        <v>115916</v>
      </c>
      <c r="H52">
        <v>119474.287</v>
      </c>
      <c r="I52" s="1">
        <v>5236.802</v>
      </c>
      <c r="J52" s="1">
        <v>9612.924</v>
      </c>
      <c r="K52" s="1">
        <v>6561.165</v>
      </c>
      <c r="L52" s="1">
        <v>22827.66</v>
      </c>
      <c r="M52" s="1">
        <v>23900.536</v>
      </c>
      <c r="N52" s="1">
        <v>20196.54</v>
      </c>
      <c r="O52" s="1">
        <v>15292.192</v>
      </c>
      <c r="P52" s="1">
        <v>15846.468</v>
      </c>
      <c r="Q52">
        <v>17.745</v>
      </c>
      <c r="R52" s="5">
        <v>5.219</v>
      </c>
      <c r="S52">
        <v>108.15</v>
      </c>
      <c r="T52" s="3">
        <v>125.83021579920018</v>
      </c>
      <c r="U52" s="3">
        <v>119.67121332380641</v>
      </c>
      <c r="V52" s="3">
        <v>122.75071456150323</v>
      </c>
      <c r="W52">
        <v>2462.6</v>
      </c>
      <c r="X52" s="2">
        <v>48.340999603271484</v>
      </c>
      <c r="Y52" s="2">
        <v>65.51000213623047</v>
      </c>
      <c r="Z52">
        <v>0.010014</v>
      </c>
      <c r="AA52" s="40">
        <v>0.18168285542938634</v>
      </c>
      <c r="AB52" s="40">
        <v>3.990000009536743</v>
      </c>
    </row>
    <row r="53" spans="1:28" ht="12.75">
      <c r="A53">
        <v>1960</v>
      </c>
      <c r="B53">
        <v>133.222</v>
      </c>
      <c r="C53" s="7">
        <f>Demog_adj_hours!B58</f>
        <v>21.38178825132415</v>
      </c>
      <c r="D53" s="7">
        <f>Demog_adj_hours!C58</f>
        <v>21.2049458988727</v>
      </c>
      <c r="E53" s="7">
        <f>Productivity_adj!D59</f>
        <v>126.0303627804233</v>
      </c>
      <c r="F53" s="7">
        <f>Productivity_adj!E59</f>
        <v>120.7932347287556</v>
      </c>
      <c r="G53" s="1">
        <v>116702</v>
      </c>
      <c r="H53">
        <v>119819.7975</v>
      </c>
      <c r="I53" s="1">
        <v>5278.539</v>
      </c>
      <c r="J53" s="1">
        <v>9670.771</v>
      </c>
      <c r="K53" s="1">
        <v>6585.3845</v>
      </c>
      <c r="L53" s="1">
        <v>22765.88</v>
      </c>
      <c r="M53" s="1">
        <v>23949.68</v>
      </c>
      <c r="N53" s="1">
        <v>20275.304</v>
      </c>
      <c r="O53" s="1">
        <v>15347.832</v>
      </c>
      <c r="P53" s="1">
        <v>15946.407</v>
      </c>
      <c r="Q53">
        <v>17.809</v>
      </c>
      <c r="R53" s="5">
        <v>5.399</v>
      </c>
      <c r="S53">
        <v>107.857</v>
      </c>
      <c r="T53" s="3">
        <v>125.71274057815407</v>
      </c>
      <c r="U53" s="3">
        <v>119.561667108646</v>
      </c>
      <c r="V53" s="3">
        <v>122.63720384340003</v>
      </c>
      <c r="W53">
        <v>2517.4</v>
      </c>
      <c r="X53" s="2">
        <v>49.65700149536133</v>
      </c>
      <c r="Y53" s="2">
        <v>65.33300018310547</v>
      </c>
      <c r="Z53">
        <v>0.0045451</v>
      </c>
      <c r="AA53" s="40">
        <v>0.1892263071319178</v>
      </c>
      <c r="AB53" s="40">
        <v>3.933333396911621</v>
      </c>
    </row>
    <row r="54" spans="1:28" ht="12.75">
      <c r="A54">
        <v>1960.25</v>
      </c>
      <c r="B54">
        <v>134.579</v>
      </c>
      <c r="C54" s="7">
        <f>Demog_adj_hours!B59</f>
        <v>21.53747803433378</v>
      </c>
      <c r="D54" s="7">
        <f>Demog_adj_hours!C59</f>
        <v>21.375161427025592</v>
      </c>
      <c r="E54" s="7">
        <f>Productivity_adj!D60</f>
        <v>127.31633093958408</v>
      </c>
      <c r="F54" s="7">
        <f>Productivity_adj!E60</f>
        <v>122.04200352232972</v>
      </c>
      <c r="G54" s="1">
        <v>117033</v>
      </c>
      <c r="H54">
        <v>120165.3085</v>
      </c>
      <c r="I54" s="1">
        <v>5320.2765</v>
      </c>
      <c r="J54" s="1">
        <v>9728.617</v>
      </c>
      <c r="K54" s="1">
        <v>6609.604</v>
      </c>
      <c r="L54" s="1">
        <v>22704.098</v>
      </c>
      <c r="M54" s="1">
        <v>23998.826</v>
      </c>
      <c r="N54" s="1">
        <v>20354.068</v>
      </c>
      <c r="O54" s="1">
        <v>15403.472</v>
      </c>
      <c r="P54" s="1">
        <v>16046.347</v>
      </c>
      <c r="Q54">
        <v>17.892000000000003</v>
      </c>
      <c r="R54" s="5">
        <v>5.533</v>
      </c>
      <c r="S54">
        <v>108.93299999999999</v>
      </c>
      <c r="T54" s="3">
        <v>126.99245242934542</v>
      </c>
      <c r="U54" s="3">
        <v>120.77976350079281</v>
      </c>
      <c r="V54" s="3">
        <v>123.88610796506931</v>
      </c>
      <c r="W54">
        <v>2504.8</v>
      </c>
      <c r="X54" s="2">
        <v>48.6609992980957</v>
      </c>
      <c r="Y54" s="2">
        <v>65.98400115966797</v>
      </c>
      <c r="Z54">
        <v>0.006492</v>
      </c>
      <c r="AA54" s="40">
        <v>0.15120319162133455</v>
      </c>
      <c r="AB54" s="40">
        <v>3.696666717529297</v>
      </c>
    </row>
    <row r="55" spans="1:28" ht="12.75">
      <c r="A55">
        <v>1960.5</v>
      </c>
      <c r="B55">
        <v>134.769</v>
      </c>
      <c r="C55" s="7">
        <f>Demog_adj_hours!B60</f>
        <v>21.502557537350757</v>
      </c>
      <c r="D55" s="7">
        <f>Demog_adj_hours!C60</f>
        <v>21.352993953077934</v>
      </c>
      <c r="E55" s="7">
        <f>Productivity_adj!D61</f>
        <v>127.49847096285134</v>
      </c>
      <c r="F55" s="7">
        <f>Productivity_adj!E61</f>
        <v>122.23253732985766</v>
      </c>
      <c r="G55" s="1">
        <v>117431</v>
      </c>
      <c r="H55">
        <v>120530.385</v>
      </c>
      <c r="I55" s="1">
        <v>5351.882</v>
      </c>
      <c r="J55" s="1">
        <v>9794.743</v>
      </c>
      <c r="K55" s="1">
        <v>6661.683</v>
      </c>
      <c r="L55" s="1">
        <v>22648.76</v>
      </c>
      <c r="M55" s="1">
        <v>24042.704</v>
      </c>
      <c r="N55" s="1">
        <v>20429.36</v>
      </c>
      <c r="O55" s="1">
        <v>15459.687</v>
      </c>
      <c r="P55" s="1">
        <v>16141.566</v>
      </c>
      <c r="Q55">
        <v>18.086</v>
      </c>
      <c r="R55" s="5">
        <v>5.607</v>
      </c>
      <c r="S55">
        <v>108.774</v>
      </c>
      <c r="T55" s="3">
        <v>127.16867524113103</v>
      </c>
      <c r="U55" s="3">
        <v>120.94721080479478</v>
      </c>
      <c r="V55" s="3">
        <v>124.05794302296317</v>
      </c>
      <c r="W55">
        <v>2508.7</v>
      </c>
      <c r="X55" s="2">
        <v>48.75899887084961</v>
      </c>
      <c r="Y55" s="2">
        <v>65.88800048828125</v>
      </c>
      <c r="Z55">
        <v>0.0064652</v>
      </c>
      <c r="AA55" s="40">
        <v>0.16509979279004483</v>
      </c>
      <c r="AB55" s="40">
        <v>2.93666672706604</v>
      </c>
    </row>
    <row r="56" spans="1:28" ht="12.75">
      <c r="A56">
        <v>1960.75</v>
      </c>
      <c r="B56">
        <v>133.551</v>
      </c>
      <c r="C56" s="7">
        <f>Demog_adj_hours!B61</f>
        <v>21.243877781373673</v>
      </c>
      <c r="D56" s="7">
        <f>Demog_adj_hours!C61</f>
        <v>21.107039012515198</v>
      </c>
      <c r="E56" s="7">
        <f>Productivity_adj!D62</f>
        <v>126.34870554719281</v>
      </c>
      <c r="F56" s="7">
        <f>Productivity_adj!E62</f>
        <v>121.14574728030489</v>
      </c>
      <c r="G56" s="1">
        <v>117829</v>
      </c>
      <c r="H56">
        <v>120895.464</v>
      </c>
      <c r="I56" s="1">
        <v>5383.487</v>
      </c>
      <c r="J56" s="1">
        <v>9860.869</v>
      </c>
      <c r="K56" s="1">
        <v>6713.762</v>
      </c>
      <c r="L56" s="1">
        <v>22593.424</v>
      </c>
      <c r="M56" s="1">
        <v>24086.584</v>
      </c>
      <c r="N56" s="1">
        <v>20504.652</v>
      </c>
      <c r="O56" s="1">
        <v>15515.902</v>
      </c>
      <c r="P56" s="1">
        <v>16236.784</v>
      </c>
      <c r="Q56">
        <v>18.054</v>
      </c>
      <c r="R56" s="5">
        <v>5.64</v>
      </c>
      <c r="S56">
        <v>107.538</v>
      </c>
      <c r="T56" s="3">
        <v>126.01402700242781</v>
      </c>
      <c r="U56" s="3">
        <v>119.84777422179185</v>
      </c>
      <c r="V56" s="3">
        <v>122.93090061211004</v>
      </c>
      <c r="W56">
        <v>2476.2</v>
      </c>
      <c r="X56" s="2">
        <v>48.3849983215332</v>
      </c>
      <c r="Y56" s="2">
        <v>65.13899993896484</v>
      </c>
      <c r="Z56">
        <v>0.012585</v>
      </c>
      <c r="AA56" s="40">
        <v>0.12752203279296737</v>
      </c>
      <c r="AB56" s="40">
        <v>2.2966666221618652</v>
      </c>
    </row>
    <row r="57" spans="1:28" ht="12.75">
      <c r="A57">
        <v>1961</v>
      </c>
      <c r="B57">
        <v>133.253</v>
      </c>
      <c r="C57" s="7">
        <f>Demog_adj_hours!B62</f>
        <v>21.13265880510994</v>
      </c>
      <c r="D57" s="7">
        <f>Demog_adj_hours!C62</f>
        <v>21.00851717154677</v>
      </c>
      <c r="E57" s="7">
        <f>Productivity_adj!D63</f>
        <v>126.06944734541247</v>
      </c>
      <c r="F57" s="7">
        <f>Productivity_adj!E63</f>
        <v>120.89314637630727</v>
      </c>
      <c r="G57" s="1">
        <v>118250</v>
      </c>
      <c r="H57">
        <v>121260.5435</v>
      </c>
      <c r="I57" s="1">
        <v>5415.092</v>
      </c>
      <c r="J57" s="1">
        <v>9926.995</v>
      </c>
      <c r="K57" s="1">
        <v>6765.8405</v>
      </c>
      <c r="L57" s="1">
        <v>22538.086</v>
      </c>
      <c r="M57" s="1">
        <v>24130.464</v>
      </c>
      <c r="N57" s="1">
        <v>20579.946</v>
      </c>
      <c r="O57" s="1">
        <v>15572.117</v>
      </c>
      <c r="P57" s="1">
        <v>16332.003</v>
      </c>
      <c r="Q57">
        <v>18.403</v>
      </c>
      <c r="R57" s="5">
        <v>5.552</v>
      </c>
      <c r="S57">
        <v>106.95400000000001</v>
      </c>
      <c r="T57" s="3">
        <v>125.72512076826641</v>
      </c>
      <c r="U57" s="3">
        <v>119.57060720710011</v>
      </c>
      <c r="V57" s="3">
        <v>122.64786398768345</v>
      </c>
      <c r="W57">
        <v>2491.2</v>
      </c>
      <c r="X57" s="2">
        <v>48.89699935913086</v>
      </c>
      <c r="Y57" s="2">
        <v>64.78600311279297</v>
      </c>
      <c r="Z57">
        <v>0.0055664</v>
      </c>
      <c r="AA57" s="40">
        <v>0.09437174183253205</v>
      </c>
      <c r="AB57" s="40">
        <v>2.003333330154419</v>
      </c>
    </row>
    <row r="58" spans="1:28" ht="12.75">
      <c r="A58">
        <v>1961.25</v>
      </c>
      <c r="B58">
        <v>131.888</v>
      </c>
      <c r="C58" s="7">
        <f>Demog_adj_hours!B63</f>
        <v>20.85339990297844</v>
      </c>
      <c r="D58" s="7">
        <f>Demog_adj_hours!C63</f>
        <v>20.74192800222385</v>
      </c>
      <c r="E58" s="7">
        <f>Productivity_adj!D64</f>
        <v>124.76726750505904</v>
      </c>
      <c r="F58" s="7">
        <f>Productivity_adj!E64</f>
        <v>119.65913205241029</v>
      </c>
      <c r="G58" s="1">
        <v>118638</v>
      </c>
      <c r="H58">
        <v>121625.62</v>
      </c>
      <c r="I58" s="1">
        <v>5446.6975</v>
      </c>
      <c r="J58" s="1">
        <v>9993.121</v>
      </c>
      <c r="K58" s="1">
        <v>6817.9195</v>
      </c>
      <c r="L58" s="1">
        <v>22482.748</v>
      </c>
      <c r="M58" s="1">
        <v>24174.342</v>
      </c>
      <c r="N58" s="1">
        <v>20655.238</v>
      </c>
      <c r="O58" s="1">
        <v>15628.332</v>
      </c>
      <c r="P58" s="1">
        <v>16427.222</v>
      </c>
      <c r="Q58">
        <v>18.51</v>
      </c>
      <c r="R58" s="5">
        <v>5.543</v>
      </c>
      <c r="S58">
        <v>105.72399999999999</v>
      </c>
      <c r="T58" s="3">
        <v>124.42703503831352</v>
      </c>
      <c r="U58" s="3">
        <v>118.3325566753718</v>
      </c>
      <c r="V58" s="3">
        <v>121.37979585684273</v>
      </c>
      <c r="W58">
        <v>2538</v>
      </c>
      <c r="X58" s="2">
        <v>50.590999603271484</v>
      </c>
      <c r="Y58" s="2">
        <v>64.04100036621094</v>
      </c>
      <c r="Z58">
        <v>0.0061431</v>
      </c>
      <c r="AA58" s="40">
        <v>0.09212217593375271</v>
      </c>
      <c r="AB58" s="40">
        <v>1.7333333492279053</v>
      </c>
    </row>
    <row r="59" spans="1:28" ht="12.75">
      <c r="A59">
        <v>1961.5</v>
      </c>
      <c r="B59">
        <v>132.84799999999998</v>
      </c>
      <c r="C59" s="7">
        <f>Demog_adj_hours!B64</f>
        <v>20.9092986396293</v>
      </c>
      <c r="D59" s="7">
        <f>Demog_adj_hours!C64</f>
        <v>20.824318351610557</v>
      </c>
      <c r="E59" s="7">
        <f>Productivity_adj!D65</f>
        <v>125.66481796265015</v>
      </c>
      <c r="F59" s="7">
        <f>Productivity_adj!E65</f>
        <v>120.53442730563563</v>
      </c>
      <c r="G59" s="1">
        <v>119006</v>
      </c>
      <c r="H59">
        <v>122183.4015</v>
      </c>
      <c r="I59" s="1">
        <v>5564.848</v>
      </c>
      <c r="J59" s="1">
        <v>10158.484</v>
      </c>
      <c r="K59" s="1">
        <v>6889.0485</v>
      </c>
      <c r="L59" s="1">
        <v>22434.7</v>
      </c>
      <c r="M59" s="1">
        <v>24207.166</v>
      </c>
      <c r="N59" s="1">
        <v>20718.392</v>
      </c>
      <c r="O59" s="1">
        <v>15699.768</v>
      </c>
      <c r="P59" s="1">
        <v>16510.995</v>
      </c>
      <c r="Q59">
        <v>18.682999999999996</v>
      </c>
      <c r="R59" s="5">
        <v>5.605</v>
      </c>
      <c r="S59">
        <v>106.479</v>
      </c>
      <c r="T59" s="3">
        <v>125.31959791160172</v>
      </c>
      <c r="U59" s="3">
        <v>119.17668012778847</v>
      </c>
      <c r="V59" s="3">
        <v>122.24813901969489</v>
      </c>
      <c r="W59">
        <v>2579.1</v>
      </c>
      <c r="X59" s="2">
        <v>51.11000061035156</v>
      </c>
      <c r="Y59" s="2">
        <v>64.49800109863281</v>
      </c>
      <c r="Z59">
        <v>0.0086223</v>
      </c>
      <c r="AA59" s="40">
        <v>0.13476003198951503</v>
      </c>
      <c r="AB59" s="40">
        <v>1.6833332777023315</v>
      </c>
    </row>
    <row r="60" spans="1:28" ht="12.75">
      <c r="A60">
        <v>1961.75</v>
      </c>
      <c r="B60">
        <v>134.487</v>
      </c>
      <c r="C60" s="7">
        <f>Demog_adj_hours!B65</f>
        <v>21.071074482278558</v>
      </c>
      <c r="D60" s="7">
        <f>Demog_adj_hours!C65</f>
        <v>21.01242724398142</v>
      </c>
      <c r="E60" s="7">
        <f>Productivity_adj!D66</f>
        <v>127.20466147125576</v>
      </c>
      <c r="F60" s="7">
        <f>Productivity_adj!E66</f>
        <v>122.02576914033918</v>
      </c>
      <c r="G60" s="1">
        <v>119153</v>
      </c>
      <c r="H60">
        <v>122741.176</v>
      </c>
      <c r="I60" s="1">
        <v>5682.999</v>
      </c>
      <c r="J60" s="1">
        <v>10323.846</v>
      </c>
      <c r="K60" s="1">
        <v>6960.177</v>
      </c>
      <c r="L60" s="1">
        <v>22386.65</v>
      </c>
      <c r="M60" s="1">
        <v>24239.988</v>
      </c>
      <c r="N60" s="1">
        <v>20781.544</v>
      </c>
      <c r="O60" s="1">
        <v>15771.204</v>
      </c>
      <c r="P60" s="1">
        <v>16594.768</v>
      </c>
      <c r="Q60">
        <v>19.132</v>
      </c>
      <c r="R60" s="5">
        <v>5.689</v>
      </c>
      <c r="S60">
        <v>107.51400000000001</v>
      </c>
      <c r="T60" s="3">
        <v>126.8492114953885</v>
      </c>
      <c r="U60" s="3">
        <v>120.62527363837147</v>
      </c>
      <c r="V60" s="3">
        <v>123.73724256687952</v>
      </c>
      <c r="W60">
        <v>2631.8</v>
      </c>
      <c r="X60" s="2">
        <v>51.66899871826172</v>
      </c>
      <c r="Y60" s="2">
        <v>65.125</v>
      </c>
      <c r="Z60">
        <v>0.003057</v>
      </c>
      <c r="AA60" s="40">
        <v>0.14653560318026848</v>
      </c>
      <c r="AB60" s="40">
        <v>2.3999998569488525</v>
      </c>
    </row>
    <row r="61" spans="1:28" ht="12.75">
      <c r="A61">
        <v>1962</v>
      </c>
      <c r="B61">
        <v>136.176</v>
      </c>
      <c r="C61" s="7">
        <f>Demog_adj_hours!B66</f>
        <v>21.23918465689835</v>
      </c>
      <c r="D61" s="7">
        <f>Demog_adj_hours!C66</f>
        <v>21.20671329528634</v>
      </c>
      <c r="E61" s="7">
        <f>Productivity_adj!D67</f>
        <v>128.79174228457458</v>
      </c>
      <c r="F61" s="7">
        <f>Productivity_adj!E67</f>
        <v>123.56248036770647</v>
      </c>
      <c r="G61" s="1">
        <v>119360</v>
      </c>
      <c r="H61">
        <v>123298.953</v>
      </c>
      <c r="I61" s="1">
        <v>5801.15</v>
      </c>
      <c r="J61" s="1">
        <v>10489.208</v>
      </c>
      <c r="K61" s="1">
        <v>7031.306</v>
      </c>
      <c r="L61" s="1">
        <v>22338.6</v>
      </c>
      <c r="M61" s="1">
        <v>24272.812</v>
      </c>
      <c r="N61" s="1">
        <v>20844.696</v>
      </c>
      <c r="O61" s="1">
        <v>15842.64</v>
      </c>
      <c r="P61" s="1">
        <v>16678.541</v>
      </c>
      <c r="Q61">
        <v>19.552</v>
      </c>
      <c r="R61" s="5">
        <v>5.797</v>
      </c>
      <c r="S61">
        <v>108.621</v>
      </c>
      <c r="T61" s="3">
        <v>128.42203162681335</v>
      </c>
      <c r="U61" s="3">
        <v>122.11345356717979</v>
      </c>
      <c r="V61" s="3">
        <v>125.26774259699575</v>
      </c>
      <c r="W61">
        <v>2679.1</v>
      </c>
      <c r="X61" s="2">
        <v>52.18000030517578</v>
      </c>
      <c r="Y61" s="2">
        <v>65.79499816894531</v>
      </c>
      <c r="Z61">
        <v>0.0042136</v>
      </c>
      <c r="AA61" s="40">
        <v>0.25525357889924294</v>
      </c>
      <c r="AB61" s="40">
        <v>2.4566667079925537</v>
      </c>
    </row>
    <row r="62" spans="1:28" ht="12.75">
      <c r="A62">
        <v>1962.25</v>
      </c>
      <c r="B62">
        <v>137.035</v>
      </c>
      <c r="C62" s="7">
        <f>Demog_adj_hours!B67</f>
        <v>21.276908939807882</v>
      </c>
      <c r="D62" s="7">
        <f>Demog_adj_hours!C67</f>
        <v>21.270457943131575</v>
      </c>
      <c r="E62" s="7">
        <f>Productivity_adj!D68</f>
        <v>129.5625007753073</v>
      </c>
      <c r="F62" s="7">
        <f>Productivity_adj!E68</f>
        <v>124.31601909476818</v>
      </c>
      <c r="G62" s="1">
        <v>119813</v>
      </c>
      <c r="H62">
        <v>123856.7345</v>
      </c>
      <c r="I62" s="1">
        <v>5919.3005</v>
      </c>
      <c r="J62" s="1">
        <v>10654.571</v>
      </c>
      <c r="K62" s="1">
        <v>7102.435</v>
      </c>
      <c r="L62" s="1">
        <v>22290.552</v>
      </c>
      <c r="M62" s="1">
        <v>24305.636</v>
      </c>
      <c r="N62" s="1">
        <v>20907.85</v>
      </c>
      <c r="O62" s="1">
        <v>15914.076</v>
      </c>
      <c r="P62" s="1">
        <v>16762.314</v>
      </c>
      <c r="Q62">
        <v>19.815</v>
      </c>
      <c r="R62" s="5">
        <v>5.915</v>
      </c>
      <c r="S62">
        <v>109.197</v>
      </c>
      <c r="T62" s="3">
        <v>129.20798179577093</v>
      </c>
      <c r="U62" s="3">
        <v>122.8518366167154</v>
      </c>
      <c r="V62" s="3">
        <v>126.02990920624194</v>
      </c>
      <c r="W62">
        <v>2708.4</v>
      </c>
      <c r="X62" s="2">
        <v>52.47700119018555</v>
      </c>
      <c r="Y62" s="2">
        <v>66.14399719238281</v>
      </c>
      <c r="Z62">
        <v>0.0059675</v>
      </c>
      <c r="AA62" s="40">
        <v>0.06458812093870847</v>
      </c>
      <c r="AB62" s="40">
        <v>2.6066665649414062</v>
      </c>
    </row>
    <row r="63" spans="1:28" ht="12.75">
      <c r="A63">
        <v>1962.5</v>
      </c>
      <c r="B63">
        <v>136.698</v>
      </c>
      <c r="C63" s="7">
        <f>Demog_adj_hours!B68</f>
        <v>21.13890913108657</v>
      </c>
      <c r="D63" s="7">
        <f>Demog_adj_hours!C68</f>
        <v>21.147324965801054</v>
      </c>
      <c r="E63" s="7">
        <f>Productivity_adj!D69</f>
        <v>129.20233078300757</v>
      </c>
      <c r="F63" s="7">
        <f>Productivity_adj!E69</f>
        <v>123.98427906782727</v>
      </c>
      <c r="G63" s="1">
        <v>120323</v>
      </c>
      <c r="H63">
        <v>124358.7205</v>
      </c>
      <c r="I63" s="1">
        <v>5974.8725</v>
      </c>
      <c r="J63" s="1">
        <v>10784.858</v>
      </c>
      <c r="K63" s="1">
        <v>7214.857</v>
      </c>
      <c r="L63" s="1">
        <v>22270.55</v>
      </c>
      <c r="M63" s="1">
        <v>24323.402</v>
      </c>
      <c r="N63" s="1">
        <v>20964.65</v>
      </c>
      <c r="O63" s="1">
        <v>15990.747</v>
      </c>
      <c r="P63" s="1">
        <v>16834.784</v>
      </c>
      <c r="Q63">
        <v>19.940999999999995</v>
      </c>
      <c r="R63" s="5">
        <v>5.96</v>
      </c>
      <c r="S63">
        <v>108.623</v>
      </c>
      <c r="T63" s="3">
        <v>128.8624098490345</v>
      </c>
      <c r="U63" s="3">
        <v>122.51280467900824</v>
      </c>
      <c r="V63" s="3">
        <v>125.68760726401943</v>
      </c>
      <c r="W63">
        <v>2733.3</v>
      </c>
      <c r="X63" s="2">
        <v>53.21699905395508</v>
      </c>
      <c r="Y63" s="2">
        <v>65.7969970703125</v>
      </c>
      <c r="Z63">
        <v>0.0093767</v>
      </c>
      <c r="AA63" s="40">
        <v>0.1047512593696922</v>
      </c>
      <c r="AB63" s="40">
        <v>2.8466668128967285</v>
      </c>
    </row>
    <row r="64" spans="1:28" ht="12.75">
      <c r="A64">
        <v>1962.75</v>
      </c>
      <c r="B64">
        <v>135.946</v>
      </c>
      <c r="C64" s="7">
        <f>Demog_adj_hours!B69</f>
        <v>20.93810064006486</v>
      </c>
      <c r="D64" s="7">
        <f>Demog_adj_hours!C69</f>
        <v>20.961312303233804</v>
      </c>
      <c r="E64" s="7">
        <f>Productivity_adj!D70</f>
        <v>128.45026223490933</v>
      </c>
      <c r="F64" s="7">
        <f>Productivity_adj!E70</f>
        <v>123.27616445052827</v>
      </c>
      <c r="G64" s="1">
        <v>121045</v>
      </c>
      <c r="H64">
        <v>124860.712</v>
      </c>
      <c r="I64" s="1">
        <v>6030.445</v>
      </c>
      <c r="J64" s="1">
        <v>10915.146</v>
      </c>
      <c r="K64" s="1">
        <v>7327.279</v>
      </c>
      <c r="L64" s="1">
        <v>22250.548</v>
      </c>
      <c r="M64" s="1">
        <v>24341.168</v>
      </c>
      <c r="N64" s="1">
        <v>21021.452</v>
      </c>
      <c r="O64" s="1">
        <v>16067.418</v>
      </c>
      <c r="P64" s="1">
        <v>16907.256</v>
      </c>
      <c r="Q64">
        <v>19.945</v>
      </c>
      <c r="R64" s="5">
        <v>6</v>
      </c>
      <c r="S64">
        <v>107.85900000000001</v>
      </c>
      <c r="T64" s="3">
        <v>128.1222682298451</v>
      </c>
      <c r="U64" s="3">
        <v>121.79713344686462</v>
      </c>
      <c r="V64" s="3">
        <v>124.95970083835229</v>
      </c>
      <c r="W64">
        <v>2740</v>
      </c>
      <c r="X64" s="2">
        <v>53.659000396728516</v>
      </c>
      <c r="Y64" s="2">
        <v>65.33399963378906</v>
      </c>
      <c r="Z64">
        <v>0.013726</v>
      </c>
      <c r="AA64" s="40">
        <v>0.13660229019470194</v>
      </c>
      <c r="AB64" s="40">
        <v>2.9233334064483643</v>
      </c>
    </row>
    <row r="65" spans="1:28" ht="12.75">
      <c r="A65">
        <v>1963</v>
      </c>
      <c r="B65">
        <v>136.6</v>
      </c>
      <c r="C65" s="7">
        <f>Demog_adj_hours!B70</f>
        <v>20.954582881513947</v>
      </c>
      <c r="D65" s="7">
        <f>Demog_adj_hours!C70</f>
        <v>20.992519887150976</v>
      </c>
      <c r="E65" s="7">
        <f>Productivity_adj!D71</f>
        <v>129.02671269405786</v>
      </c>
      <c r="F65" s="7">
        <f>Productivity_adj!E71</f>
        <v>123.8428559880065</v>
      </c>
      <c r="G65" s="1">
        <v>121633</v>
      </c>
      <c r="H65">
        <v>125362.6995</v>
      </c>
      <c r="I65" s="1">
        <v>6086.017</v>
      </c>
      <c r="J65" s="1">
        <v>11045.434</v>
      </c>
      <c r="K65" s="1">
        <v>7439.7015</v>
      </c>
      <c r="L65" s="1">
        <v>22230.544</v>
      </c>
      <c r="M65" s="1">
        <v>24358.934</v>
      </c>
      <c r="N65" s="1">
        <v>21078.252</v>
      </c>
      <c r="O65" s="1">
        <v>16144.089</v>
      </c>
      <c r="P65" s="1">
        <v>16979.728</v>
      </c>
      <c r="Q65">
        <v>19.7</v>
      </c>
      <c r="R65" s="5">
        <v>6.036</v>
      </c>
      <c r="S65">
        <v>108.675</v>
      </c>
      <c r="T65" s="3">
        <v>128.7038827729921</v>
      </c>
      <c r="U65" s="3">
        <v>122.33629743155493</v>
      </c>
      <c r="V65" s="3">
        <v>125.52009010227003</v>
      </c>
      <c r="W65">
        <v>2775.9</v>
      </c>
      <c r="X65" s="2">
        <v>54.05400085449219</v>
      </c>
      <c r="Y65" s="2">
        <v>65.8290023803711</v>
      </c>
      <c r="Z65">
        <v>0.015308</v>
      </c>
      <c r="AA65" s="40">
        <v>0.09816832510298923</v>
      </c>
      <c r="AB65" s="40">
        <v>2.9666666984558105</v>
      </c>
    </row>
    <row r="66" spans="1:28" ht="12.75">
      <c r="A66">
        <v>1963.25</v>
      </c>
      <c r="B66">
        <v>137.411</v>
      </c>
      <c r="C66" s="7">
        <f>Demog_adj_hours!B71</f>
        <v>20.994921810448815</v>
      </c>
      <c r="D66" s="7">
        <f>Demog_adj_hours!C71</f>
        <v>21.04751390581989</v>
      </c>
      <c r="E66" s="7">
        <f>Productivity_adj!D72</f>
        <v>129.72231864480977</v>
      </c>
      <c r="F66" s="7">
        <f>Productivity_adj!E72</f>
        <v>124.52376841619427</v>
      </c>
      <c r="G66" s="1">
        <v>122162</v>
      </c>
      <c r="H66">
        <v>125864.6855</v>
      </c>
      <c r="I66" s="1">
        <v>6141.589</v>
      </c>
      <c r="J66" s="1">
        <v>11175.721</v>
      </c>
      <c r="K66" s="1">
        <v>7552.1235</v>
      </c>
      <c r="L66" s="1">
        <v>22210.542</v>
      </c>
      <c r="M66" s="1">
        <v>24376.7</v>
      </c>
      <c r="N66" s="1">
        <v>21135.052</v>
      </c>
      <c r="O66" s="1">
        <v>16220.76</v>
      </c>
      <c r="P66" s="1">
        <v>17052.198</v>
      </c>
      <c r="Q66">
        <v>19.88</v>
      </c>
      <c r="R66" s="5">
        <v>6.094</v>
      </c>
      <c r="S66">
        <v>109.35900000000001</v>
      </c>
      <c r="T66" s="3">
        <v>129.42999247128222</v>
      </c>
      <c r="U66" s="3">
        <v>123.01091251383747</v>
      </c>
      <c r="V66" s="3">
        <v>126.22045249255565</v>
      </c>
      <c r="W66">
        <v>2810.6</v>
      </c>
      <c r="X66" s="2">
        <v>54.43299865722656</v>
      </c>
      <c r="Y66" s="2">
        <v>66.24199676513672</v>
      </c>
      <c r="Z66">
        <v>0.010734</v>
      </c>
      <c r="AA66" s="40">
        <v>0.0859652856091202</v>
      </c>
      <c r="AB66" s="40">
        <v>2.9633333683013916</v>
      </c>
    </row>
    <row r="67" spans="1:28" ht="12.75">
      <c r="A67">
        <v>1963.5</v>
      </c>
      <c r="B67">
        <v>137.761</v>
      </c>
      <c r="C67" s="7">
        <f>Demog_adj_hours!B72</f>
        <v>20.965424625741253</v>
      </c>
      <c r="D67" s="7">
        <f>Demog_adj_hours!C72</f>
        <v>21.036347663431304</v>
      </c>
      <c r="E67" s="7">
        <f>Productivity_adj!D73</f>
        <v>129.9826367619204</v>
      </c>
      <c r="F67" s="7">
        <f>Productivity_adj!E73</f>
        <v>124.7865302378676</v>
      </c>
      <c r="G67" s="1">
        <v>122667</v>
      </c>
      <c r="H67">
        <v>126362.8115</v>
      </c>
      <c r="I67" s="1">
        <v>6215.251</v>
      </c>
      <c r="J67" s="1">
        <v>11304.368</v>
      </c>
      <c r="K67" s="1">
        <v>7634.9825</v>
      </c>
      <c r="L67" s="1">
        <v>22208.004</v>
      </c>
      <c r="M67" s="1">
        <v>24372.59</v>
      </c>
      <c r="N67" s="1">
        <v>21194.848</v>
      </c>
      <c r="O67" s="1">
        <v>16301.562</v>
      </c>
      <c r="P67" s="1">
        <v>17131.206</v>
      </c>
      <c r="Q67">
        <v>20.133</v>
      </c>
      <c r="R67" s="5">
        <v>6.144</v>
      </c>
      <c r="S67">
        <v>109.319</v>
      </c>
      <c r="T67" s="3">
        <v>129.71883765243174</v>
      </c>
      <c r="U67" s="3">
        <v>123.26802627870202</v>
      </c>
      <c r="V67" s="3">
        <v>126.49343196556178</v>
      </c>
      <c r="W67">
        <v>2863.5</v>
      </c>
      <c r="X67" s="2">
        <v>55.582000732421875</v>
      </c>
      <c r="Y67" s="2">
        <v>66.21800231933594</v>
      </c>
      <c r="Z67">
        <v>0.0091616</v>
      </c>
      <c r="AA67" s="40">
        <v>0.08579545997397986</v>
      </c>
      <c r="AB67" s="40">
        <v>3.3299999237060547</v>
      </c>
    </row>
    <row r="68" spans="1:28" ht="12.75">
      <c r="A68">
        <v>1963.75</v>
      </c>
      <c r="B68">
        <v>138.438</v>
      </c>
      <c r="C68" s="7">
        <f>Demog_adj_hours!B73</f>
        <v>20.98572806411315</v>
      </c>
      <c r="D68" s="7">
        <f>Demog_adj_hours!C73</f>
        <v>21.074890907348095</v>
      </c>
      <c r="E68" s="7">
        <f>Productivity_adj!D74</f>
        <v>130.55146093456628</v>
      </c>
      <c r="F68" s="7">
        <f>Productivity_adj!E74</f>
        <v>125.34515741103037</v>
      </c>
      <c r="G68" s="1">
        <v>123192</v>
      </c>
      <c r="H68">
        <v>126860.942</v>
      </c>
      <c r="I68" s="1">
        <v>6288.9125</v>
      </c>
      <c r="J68" s="1">
        <v>11433.014</v>
      </c>
      <c r="K68" s="1">
        <v>7717.8415</v>
      </c>
      <c r="L68" s="1">
        <v>22205.468</v>
      </c>
      <c r="M68" s="1">
        <v>24368.48</v>
      </c>
      <c r="N68" s="1">
        <v>21254.646</v>
      </c>
      <c r="O68" s="1">
        <v>16382.364</v>
      </c>
      <c r="P68" s="1">
        <v>17210.216</v>
      </c>
      <c r="Q68">
        <v>20.233000000000004</v>
      </c>
      <c r="R68" s="5">
        <v>6.215</v>
      </c>
      <c r="S68">
        <v>109.90100000000001</v>
      </c>
      <c r="T68" s="3">
        <v>130.31292243208335</v>
      </c>
      <c r="U68" s="3">
        <v>123.8132555653624</v>
      </c>
      <c r="V68" s="3">
        <v>127.063088998717</v>
      </c>
      <c r="W68">
        <v>2885.8</v>
      </c>
      <c r="X68" s="2">
        <v>55.72200012207031</v>
      </c>
      <c r="Y68" s="2">
        <v>66.57099914550781</v>
      </c>
      <c r="Z68">
        <v>0.010902</v>
      </c>
      <c r="AA68" s="40">
        <v>0.32369431519609293</v>
      </c>
      <c r="AB68" s="40">
        <v>3.4533333778381348</v>
      </c>
    </row>
    <row r="69" spans="1:28" ht="12.75">
      <c r="A69">
        <v>1964</v>
      </c>
      <c r="B69">
        <v>139.383</v>
      </c>
      <c r="C69" s="7">
        <f>Demog_adj_hours!B74</f>
        <v>21.046340557513172</v>
      </c>
      <c r="D69" s="7">
        <f>Demog_adj_hours!C74</f>
        <v>21.15365290722606</v>
      </c>
      <c r="E69" s="7">
        <f>Productivity_adj!D75</f>
        <v>131.37267542971497</v>
      </c>
      <c r="F69" s="7">
        <f>Productivity_adj!E75</f>
        <v>126.14586588209144</v>
      </c>
      <c r="G69" s="1">
        <v>123707</v>
      </c>
      <c r="H69">
        <v>127359.0675</v>
      </c>
      <c r="I69" s="1">
        <v>6362.574</v>
      </c>
      <c r="J69" s="1">
        <v>11561.661</v>
      </c>
      <c r="K69" s="1">
        <v>7800.7005</v>
      </c>
      <c r="L69" s="1">
        <v>22202.93</v>
      </c>
      <c r="M69" s="1">
        <v>24364.368</v>
      </c>
      <c r="N69" s="1">
        <v>21314.444</v>
      </c>
      <c r="O69" s="1">
        <v>16463.166</v>
      </c>
      <c r="P69" s="1">
        <v>17289.224</v>
      </c>
      <c r="Q69">
        <v>20.066</v>
      </c>
      <c r="R69" s="5">
        <v>5.984</v>
      </c>
      <c r="S69">
        <v>111.235</v>
      </c>
      <c r="T69" s="3">
        <v>131.15676155902392</v>
      </c>
      <c r="U69" s="3">
        <v>124.59374176006119</v>
      </c>
      <c r="V69" s="3">
        <v>127.87525165953579</v>
      </c>
      <c r="W69">
        <v>2950.5</v>
      </c>
      <c r="X69" s="2">
        <v>56.49700164794922</v>
      </c>
      <c r="Y69" s="2">
        <v>67.37899780273438</v>
      </c>
      <c r="Z69">
        <v>0.0070283</v>
      </c>
      <c r="AA69" s="40">
        <v>0.12841068023618618</v>
      </c>
      <c r="AB69" s="40">
        <v>3.4633333683013916</v>
      </c>
    </row>
    <row r="70" spans="1:28" ht="12.75">
      <c r="A70">
        <v>1964.25</v>
      </c>
      <c r="B70">
        <v>140.92</v>
      </c>
      <c r="C70" s="7">
        <f>Demog_adj_hours!B75</f>
        <v>21.195522330935567</v>
      </c>
      <c r="D70" s="7">
        <f>Demog_adj_hours!C75</f>
        <v>21.32089485416802</v>
      </c>
      <c r="E70" s="7">
        <f>Productivity_adj!D76</f>
        <v>132.8029474538455</v>
      </c>
      <c r="F70" s="7">
        <f>Productivity_adj!E76</f>
        <v>127.53128644394147</v>
      </c>
      <c r="G70" s="1">
        <v>124204</v>
      </c>
      <c r="H70">
        <v>127857.1935</v>
      </c>
      <c r="I70" s="1">
        <v>6436.236</v>
      </c>
      <c r="J70" s="1">
        <v>11690.308</v>
      </c>
      <c r="K70" s="1">
        <v>7883.5595</v>
      </c>
      <c r="L70" s="1">
        <v>22200.392</v>
      </c>
      <c r="M70" s="1">
        <v>24360.258</v>
      </c>
      <c r="N70" s="1">
        <v>21374.24</v>
      </c>
      <c r="O70" s="1">
        <v>16543.968</v>
      </c>
      <c r="P70" s="1">
        <v>17368.232</v>
      </c>
      <c r="Q70">
        <v>20.462999999999997</v>
      </c>
      <c r="R70" s="5">
        <v>6.065</v>
      </c>
      <c r="S70">
        <v>112.22800000000001</v>
      </c>
      <c r="T70" s="3">
        <v>132.5551926713795</v>
      </c>
      <c r="U70" s="3">
        <v>125.89890257480994</v>
      </c>
      <c r="V70" s="3">
        <v>129.22704762308717</v>
      </c>
      <c r="W70">
        <v>2984.8</v>
      </c>
      <c r="X70" s="2">
        <v>56.641998291015625</v>
      </c>
      <c r="Y70" s="2">
        <v>67.9800033569336</v>
      </c>
      <c r="Z70">
        <v>0.0025309</v>
      </c>
      <c r="AA70" s="40">
        <v>0.1122946733221113</v>
      </c>
      <c r="AB70" s="40">
        <v>3.490000009536743</v>
      </c>
    </row>
    <row r="71" spans="1:28" ht="12.75">
      <c r="A71">
        <v>1964.5</v>
      </c>
      <c r="B71">
        <v>141.607</v>
      </c>
      <c r="C71" s="7">
        <f>Demog_adj_hours!B76</f>
        <v>21.218619358250972</v>
      </c>
      <c r="D71" s="7">
        <f>Demog_adj_hours!C76</f>
        <v>21.361860327871025</v>
      </c>
      <c r="E71" s="7">
        <f>Productivity_adj!D77</f>
        <v>133.43217361512586</v>
      </c>
      <c r="F71" s="7">
        <f>Productivity_adj!E77</f>
        <v>128.14736706428883</v>
      </c>
      <c r="G71" s="1">
        <v>124731</v>
      </c>
      <c r="H71">
        <v>128340.6565</v>
      </c>
      <c r="I71" s="1">
        <v>6513.424</v>
      </c>
      <c r="J71" s="1">
        <v>11814.844</v>
      </c>
      <c r="K71" s="1">
        <v>7954.9925</v>
      </c>
      <c r="L71" s="1">
        <v>22218.272</v>
      </c>
      <c r="M71" s="1">
        <v>24333.354</v>
      </c>
      <c r="N71" s="1">
        <v>21440.224</v>
      </c>
      <c r="O71" s="1">
        <v>16624.312</v>
      </c>
      <c r="P71" s="1">
        <v>17441.234</v>
      </c>
      <c r="Q71">
        <v>20.525</v>
      </c>
      <c r="R71" s="5">
        <v>6.12</v>
      </c>
      <c r="S71">
        <v>112.845</v>
      </c>
      <c r="T71" s="3">
        <v>133.15202426826107</v>
      </c>
      <c r="U71" s="3">
        <v>126.44063966673563</v>
      </c>
      <c r="V71" s="3">
        <v>129.79633196749015</v>
      </c>
      <c r="W71">
        <v>3025.5</v>
      </c>
      <c r="X71" s="2">
        <v>57.20199966430664</v>
      </c>
      <c r="Y71" s="2">
        <v>68.35399627685547</v>
      </c>
      <c r="Z71">
        <v>0.01071</v>
      </c>
      <c r="AA71" s="40">
        <v>0.17083927677538213</v>
      </c>
      <c r="AB71" s="40">
        <v>3.4566667079925537</v>
      </c>
    </row>
    <row r="72" spans="1:28" ht="12.75">
      <c r="A72">
        <v>1964.75</v>
      </c>
      <c r="B72">
        <v>142.592</v>
      </c>
      <c r="C72" s="7">
        <f>Demog_adj_hours!B77</f>
        <v>21.286028822071223</v>
      </c>
      <c r="D72" s="7">
        <f>Demog_adj_hours!C77</f>
        <v>21.447052991938353</v>
      </c>
      <c r="E72" s="7">
        <f>Productivity_adj!D78</f>
        <v>134.3422575079437</v>
      </c>
      <c r="F72" s="7">
        <f>Productivity_adj!E78</f>
        <v>129.0330471961494</v>
      </c>
      <c r="G72" s="1">
        <v>125291</v>
      </c>
      <c r="H72">
        <v>128824.116</v>
      </c>
      <c r="I72" s="1">
        <v>6590.612</v>
      </c>
      <c r="J72" s="1">
        <v>11939.38</v>
      </c>
      <c r="K72" s="1">
        <v>8026.426</v>
      </c>
      <c r="L72" s="1">
        <v>22236.15</v>
      </c>
      <c r="M72" s="1">
        <v>24306.45</v>
      </c>
      <c r="N72" s="1">
        <v>21506.206</v>
      </c>
      <c r="O72" s="1">
        <v>16704.656</v>
      </c>
      <c r="P72" s="1">
        <v>17514.236</v>
      </c>
      <c r="Q72">
        <v>20.827</v>
      </c>
      <c r="R72" s="5">
        <v>6.174</v>
      </c>
      <c r="S72">
        <v>113.559</v>
      </c>
      <c r="T72" s="3">
        <v>134.0275369243816</v>
      </c>
      <c r="U72" s="3">
        <v>127.24511724535468</v>
      </c>
      <c r="V72" s="3">
        <v>130.63632708485943</v>
      </c>
      <c r="W72">
        <v>3033.6</v>
      </c>
      <c r="X72" s="2">
        <v>56.888999938964844</v>
      </c>
      <c r="Y72" s="2">
        <v>68.78700256347656</v>
      </c>
      <c r="Z72">
        <v>0.0091805</v>
      </c>
      <c r="AA72" s="40">
        <v>0.21504609776459915</v>
      </c>
      <c r="AB72" s="40">
        <v>3.5766665935516357</v>
      </c>
    </row>
    <row r="73" spans="1:28" ht="12.75">
      <c r="A73">
        <v>1965</v>
      </c>
      <c r="B73">
        <v>144.324</v>
      </c>
      <c r="C73" s="7">
        <f>Demog_adj_hours!B78</f>
        <v>21.464028409298056</v>
      </c>
      <c r="D73" s="7">
        <f>Demog_adj_hours!C78</f>
        <v>21.64275148928101</v>
      </c>
      <c r="E73" s="7">
        <f>Productivity_adj!D79</f>
        <v>135.95603979461058</v>
      </c>
      <c r="F73" s="7">
        <f>Productivity_adj!E79</f>
        <v>130.594569616859</v>
      </c>
      <c r="G73" s="1">
        <v>125810</v>
      </c>
      <c r="H73">
        <v>129307.5785</v>
      </c>
      <c r="I73" s="1">
        <v>6667.8005</v>
      </c>
      <c r="J73" s="1">
        <v>12063.917</v>
      </c>
      <c r="K73" s="1">
        <v>8097.859</v>
      </c>
      <c r="L73" s="1">
        <v>22254.028</v>
      </c>
      <c r="M73" s="1">
        <v>24279.546</v>
      </c>
      <c r="N73" s="1">
        <v>21572.188</v>
      </c>
      <c r="O73" s="1">
        <v>16785</v>
      </c>
      <c r="P73" s="1">
        <v>17587.24</v>
      </c>
      <c r="Q73">
        <v>21.146</v>
      </c>
      <c r="R73" s="5">
        <v>6.223</v>
      </c>
      <c r="S73">
        <v>114.96</v>
      </c>
      <c r="T73" s="3">
        <v>135.60364281529974</v>
      </c>
      <c r="U73" s="3">
        <v>128.71276452882722</v>
      </c>
      <c r="V73" s="3">
        <v>132.15820367205416</v>
      </c>
      <c r="W73">
        <v>3108.2</v>
      </c>
      <c r="X73" s="2">
        <v>57.83599853515625</v>
      </c>
      <c r="Y73" s="2">
        <v>69.63500213623047</v>
      </c>
      <c r="Z73">
        <v>0.012532</v>
      </c>
      <c r="AA73" s="40">
        <v>0.21980776752226916</v>
      </c>
      <c r="AB73" s="40">
        <v>3.9733333587646484</v>
      </c>
    </row>
    <row r="74" spans="1:28" ht="12.75">
      <c r="A74">
        <v>1965.25</v>
      </c>
      <c r="B74">
        <v>145.87900000000002</v>
      </c>
      <c r="C74" s="7">
        <f>Demog_adj_hours!B79</f>
        <v>21.614476255014758</v>
      </c>
      <c r="D74" s="7">
        <f>Demog_adj_hours!C79</f>
        <v>21.8108138830257</v>
      </c>
      <c r="E74" s="7">
        <f>Productivity_adj!D80</f>
        <v>137.2873315614173</v>
      </c>
      <c r="F74" s="7">
        <f>Productivity_adj!E80</f>
        <v>131.8847169037386</v>
      </c>
      <c r="G74" s="1">
        <v>126320</v>
      </c>
      <c r="H74">
        <v>129791.0415</v>
      </c>
      <c r="I74" s="1">
        <v>6744.9885</v>
      </c>
      <c r="J74" s="1">
        <v>12188.453</v>
      </c>
      <c r="K74" s="1">
        <v>8169.292</v>
      </c>
      <c r="L74" s="1">
        <v>22271.908</v>
      </c>
      <c r="M74" s="1">
        <v>24252.642</v>
      </c>
      <c r="N74" s="1">
        <v>21638.172</v>
      </c>
      <c r="O74" s="1">
        <v>16865.344</v>
      </c>
      <c r="P74" s="1">
        <v>17660.242</v>
      </c>
      <c r="Q74">
        <v>21.173000000000002</v>
      </c>
      <c r="R74" s="5">
        <v>6.288</v>
      </c>
      <c r="S74">
        <v>116.458</v>
      </c>
      <c r="T74" s="3">
        <v>137.01208968025352</v>
      </c>
      <c r="U74" s="3">
        <v>130.01933935762958</v>
      </c>
      <c r="V74" s="3">
        <v>133.515714518932</v>
      </c>
      <c r="W74">
        <v>3150.2</v>
      </c>
      <c r="X74" s="2">
        <v>57.90299987792969</v>
      </c>
      <c r="Y74" s="2">
        <v>70.54199981689453</v>
      </c>
      <c r="Z74">
        <v>0.014367</v>
      </c>
      <c r="AA74" s="40">
        <v>0.18780121877625788</v>
      </c>
      <c r="AB74" s="40">
        <v>4.076666831970215</v>
      </c>
    </row>
    <row r="75" spans="1:28" ht="12.75">
      <c r="A75">
        <v>1965.5</v>
      </c>
      <c r="B75">
        <v>146.013</v>
      </c>
      <c r="C75" s="7">
        <f>Demog_adj_hours!B80</f>
        <v>21.549699574034406</v>
      </c>
      <c r="D75" s="7">
        <f>Demog_adj_hours!C80</f>
        <v>21.764010319889326</v>
      </c>
      <c r="E75" s="7">
        <f>Productivity_adj!D81</f>
        <v>137.28012082955527</v>
      </c>
      <c r="F75" s="7">
        <f>Productivity_adj!E81</f>
        <v>131.8888583725119</v>
      </c>
      <c r="G75" s="1">
        <v>126756</v>
      </c>
      <c r="H75">
        <v>130300.7635</v>
      </c>
      <c r="I75" s="1">
        <v>6837.9085</v>
      </c>
      <c r="J75" s="1">
        <v>12311.496</v>
      </c>
      <c r="K75" s="1">
        <v>8214.913</v>
      </c>
      <c r="L75" s="1">
        <v>22337.256</v>
      </c>
      <c r="M75" s="1">
        <v>24211.6</v>
      </c>
      <c r="N75" s="1">
        <v>21710.86</v>
      </c>
      <c r="O75" s="1">
        <v>16948.662</v>
      </c>
      <c r="P75" s="1">
        <v>17728.068</v>
      </c>
      <c r="Q75">
        <v>21.299</v>
      </c>
      <c r="R75" s="5">
        <v>6.349</v>
      </c>
      <c r="S75">
        <v>116.255</v>
      </c>
      <c r="T75" s="3">
        <v>137.08557264984861</v>
      </c>
      <c r="U75" s="3">
        <v>130.05767804985393</v>
      </c>
      <c r="V75" s="3">
        <v>133.57162534984164</v>
      </c>
      <c r="W75">
        <v>3214.1</v>
      </c>
      <c r="X75" s="2">
        <v>59.26900100708008</v>
      </c>
      <c r="Y75" s="2">
        <v>70.41999816894531</v>
      </c>
      <c r="Z75">
        <v>0.01022</v>
      </c>
      <c r="AA75" s="40">
        <v>0.16005365005179328</v>
      </c>
      <c r="AB75" s="40">
        <v>4.073333263397217</v>
      </c>
    </row>
    <row r="76" spans="1:28" ht="12.75">
      <c r="A76">
        <v>1965.75</v>
      </c>
      <c r="B76">
        <v>147.692</v>
      </c>
      <c r="C76" s="7">
        <f>Demog_adj_hours!B81</f>
        <v>21.712561694161185</v>
      </c>
      <c r="D76" s="7">
        <f>Demog_adj_hours!C81</f>
        <v>21.94474806804291</v>
      </c>
      <c r="E76" s="7">
        <f>Productivity_adj!D82</f>
        <v>138.7241879999997</v>
      </c>
      <c r="F76" s="7">
        <f>Productivity_adj!E82</f>
        <v>133.28711968934783</v>
      </c>
      <c r="G76" s="1">
        <v>127171</v>
      </c>
      <c r="H76">
        <v>130810.487</v>
      </c>
      <c r="I76" s="1">
        <v>6930.829</v>
      </c>
      <c r="J76" s="1">
        <v>12434.538</v>
      </c>
      <c r="K76" s="1">
        <v>8260.534</v>
      </c>
      <c r="L76" s="1">
        <v>22402.606</v>
      </c>
      <c r="M76" s="1">
        <v>24170.56</v>
      </c>
      <c r="N76" s="1">
        <v>21783.548</v>
      </c>
      <c r="O76" s="1">
        <v>17031.98</v>
      </c>
      <c r="P76" s="1">
        <v>17795.892</v>
      </c>
      <c r="Q76">
        <v>21.727000000000004</v>
      </c>
      <c r="R76" s="5">
        <v>6.396</v>
      </c>
      <c r="S76">
        <v>117.464</v>
      </c>
      <c r="T76" s="3">
        <v>138.60965821975338</v>
      </c>
      <c r="U76" s="3">
        <v>131.47104765768327</v>
      </c>
      <c r="V76" s="3">
        <v>135.04035293870888</v>
      </c>
      <c r="W76">
        <v>3291.8</v>
      </c>
      <c r="X76" s="2">
        <v>60.23899841308594</v>
      </c>
      <c r="Y76" s="2">
        <v>71.1520004272461</v>
      </c>
      <c r="Z76">
        <v>0.016807</v>
      </c>
      <c r="AA76" s="40">
        <v>0.2762916559358075</v>
      </c>
      <c r="AB76" s="40">
        <v>4.166666507720947</v>
      </c>
    </row>
    <row r="77" spans="1:28" ht="12.75">
      <c r="A77">
        <v>1966</v>
      </c>
      <c r="B77">
        <v>149.685</v>
      </c>
      <c r="C77" s="7">
        <f>Demog_adj_hours!B82</f>
        <v>21.920141565925423</v>
      </c>
      <c r="D77" s="7">
        <f>Demog_adj_hours!C82</f>
        <v>22.170107597718584</v>
      </c>
      <c r="E77" s="7">
        <f>Productivity_adj!D83</f>
        <v>140.46017688677668</v>
      </c>
      <c r="F77" s="7">
        <f>Productivity_adj!E83</f>
        <v>134.9658382178082</v>
      </c>
      <c r="G77" s="1">
        <v>127514</v>
      </c>
      <c r="H77">
        <v>131320.2145</v>
      </c>
      <c r="I77" s="1">
        <v>7023.749</v>
      </c>
      <c r="J77" s="1">
        <v>12557.581</v>
      </c>
      <c r="K77" s="1">
        <v>8306.1545</v>
      </c>
      <c r="L77" s="1">
        <v>22467.956</v>
      </c>
      <c r="M77" s="1">
        <v>24129.518</v>
      </c>
      <c r="N77" s="1">
        <v>21856.238</v>
      </c>
      <c r="O77" s="1">
        <v>17115.3</v>
      </c>
      <c r="P77" s="1">
        <v>17863.718</v>
      </c>
      <c r="Q77">
        <v>22.491999999999997</v>
      </c>
      <c r="R77" s="5">
        <v>6.486</v>
      </c>
      <c r="S77">
        <v>118.62899999999999</v>
      </c>
      <c r="T77" s="3">
        <v>140.42824724996802</v>
      </c>
      <c r="U77" s="3">
        <v>133.16238845007828</v>
      </c>
      <c r="V77" s="3">
        <v>136.7953178500141</v>
      </c>
      <c r="W77">
        <v>3372.3</v>
      </c>
      <c r="X77" s="2">
        <v>61.290000915527344</v>
      </c>
      <c r="Y77" s="2">
        <v>71.85800170898438</v>
      </c>
      <c r="Z77">
        <v>0.016431</v>
      </c>
      <c r="AA77" s="40">
        <v>0.2821465668450003</v>
      </c>
      <c r="AB77" s="40">
        <v>4.556666851043701</v>
      </c>
    </row>
    <row r="78" spans="1:28" ht="12.75">
      <c r="A78">
        <v>1966.25</v>
      </c>
      <c r="B78">
        <v>150.835</v>
      </c>
      <c r="C78" s="7">
        <f>Demog_adj_hours!B83</f>
        <v>22.003144004571958</v>
      </c>
      <c r="D78" s="7">
        <f>Demog_adj_hours!C83</f>
        <v>22.27079466920752</v>
      </c>
      <c r="E78" s="7">
        <f>Productivity_adj!D84</f>
        <v>141.5007134265969</v>
      </c>
      <c r="F78" s="7">
        <f>Productivity_adj!E84</f>
        <v>135.97616467346745</v>
      </c>
      <c r="G78" s="1">
        <v>127879</v>
      </c>
      <c r="H78">
        <v>131829.9365</v>
      </c>
      <c r="I78" s="1">
        <v>7116.669</v>
      </c>
      <c r="J78" s="1">
        <v>12680.624</v>
      </c>
      <c r="K78" s="1">
        <v>8351.7755</v>
      </c>
      <c r="L78" s="1">
        <v>22533.304</v>
      </c>
      <c r="M78" s="1">
        <v>24088.476</v>
      </c>
      <c r="N78" s="1">
        <v>21928.926</v>
      </c>
      <c r="O78" s="1">
        <v>17198.618</v>
      </c>
      <c r="P78" s="1">
        <v>17931.544</v>
      </c>
      <c r="Q78">
        <v>22.927000000000003</v>
      </c>
      <c r="R78" s="5">
        <v>6.55</v>
      </c>
      <c r="S78">
        <v>119.47699999999999</v>
      </c>
      <c r="T78" s="3">
        <v>141.45627991293296</v>
      </c>
      <c r="U78" s="3">
        <v>134.10309287212013</v>
      </c>
      <c r="V78" s="3">
        <v>137.77968639251827</v>
      </c>
      <c r="W78">
        <v>3384</v>
      </c>
      <c r="X78" s="2">
        <v>60.95000076293945</v>
      </c>
      <c r="Y78" s="2">
        <v>72.37100219726562</v>
      </c>
      <c r="Z78">
        <v>0.010922</v>
      </c>
      <c r="AA78" s="40">
        <v>0.3652019647007023</v>
      </c>
      <c r="AB78" s="40">
        <v>4.913333415985107</v>
      </c>
    </row>
    <row r="79" spans="1:28" ht="12.75">
      <c r="A79">
        <v>1966.5</v>
      </c>
      <c r="B79">
        <v>151.68899999999996</v>
      </c>
      <c r="C79" s="7">
        <f>Demog_adj_hours!B84</f>
        <v>22.030389681759896</v>
      </c>
      <c r="D79" s="7">
        <f>Demog_adj_hours!C84</f>
        <v>22.301164871154977</v>
      </c>
      <c r="E79" s="7">
        <f>Productivity_adj!D85</f>
        <v>142.263705236043</v>
      </c>
      <c r="F79" s="7">
        <f>Productivity_adj!E85</f>
        <v>136.71949349525545</v>
      </c>
      <c r="G79" s="1">
        <v>128240</v>
      </c>
      <c r="H79">
        <v>132412.372</v>
      </c>
      <c r="I79" s="1">
        <v>7115.595</v>
      </c>
      <c r="J79" s="1">
        <v>12798.186</v>
      </c>
      <c r="K79" s="1">
        <v>8530.219</v>
      </c>
      <c r="L79" s="1">
        <v>22641.036</v>
      </c>
      <c r="M79" s="1">
        <v>24031.078</v>
      </c>
      <c r="N79" s="1">
        <v>22008.794</v>
      </c>
      <c r="O79" s="1">
        <v>17285.256</v>
      </c>
      <c r="P79" s="1">
        <v>18002.208</v>
      </c>
      <c r="Q79">
        <v>23.345</v>
      </c>
      <c r="R79" s="5">
        <v>6.605</v>
      </c>
      <c r="S79">
        <v>119.70700000000001</v>
      </c>
      <c r="T79" s="3">
        <v>142.2075689419579</v>
      </c>
      <c r="U79" s="3">
        <v>134.78098716826105</v>
      </c>
      <c r="V79" s="3">
        <v>138.49427805510194</v>
      </c>
      <c r="W79">
        <v>3406.3</v>
      </c>
      <c r="X79" s="2">
        <v>61.034000396728516</v>
      </c>
      <c r="Y79" s="2">
        <v>72.51100158691406</v>
      </c>
      <c r="Z79">
        <v>0.014445</v>
      </c>
      <c r="AA79" s="40">
        <v>0.4554890113270744</v>
      </c>
      <c r="AB79" s="40">
        <v>5.410000324249268</v>
      </c>
    </row>
    <row r="80" spans="1:28" ht="12.75">
      <c r="A80">
        <v>1966.75</v>
      </c>
      <c r="B80">
        <v>152.126</v>
      </c>
      <c r="C80" s="7">
        <f>Demog_adj_hours!B85</f>
        <v>21.99709972883114</v>
      </c>
      <c r="D80" s="7">
        <f>Demog_adj_hours!C85</f>
        <v>22.270979550753594</v>
      </c>
      <c r="E80" s="7">
        <f>Productivity_adj!D86</f>
        <v>142.63590897612931</v>
      </c>
      <c r="F80" s="7">
        <f>Productivity_adj!E86</f>
        <v>137.08693651815895</v>
      </c>
      <c r="G80" s="1">
        <v>128627</v>
      </c>
      <c r="H80">
        <v>132994.8055</v>
      </c>
      <c r="I80" s="1">
        <v>7114.5215</v>
      </c>
      <c r="J80" s="1">
        <v>12915.748</v>
      </c>
      <c r="K80" s="1">
        <v>8708.662</v>
      </c>
      <c r="L80" s="1">
        <v>22748.766</v>
      </c>
      <c r="M80" s="1">
        <v>23973.68</v>
      </c>
      <c r="N80" s="1">
        <v>22088.66</v>
      </c>
      <c r="O80" s="1">
        <v>17371.896</v>
      </c>
      <c r="P80" s="1">
        <v>18072.872</v>
      </c>
      <c r="Q80">
        <v>24.11</v>
      </c>
      <c r="R80" s="5">
        <v>6.676</v>
      </c>
      <c r="S80">
        <v>119.439</v>
      </c>
      <c r="T80" s="3">
        <v>142.56902552597612</v>
      </c>
      <c r="U80" s="3">
        <v>135.0893686917471</v>
      </c>
      <c r="V80" s="3">
        <v>138.8291971088552</v>
      </c>
      <c r="W80">
        <v>3433.7</v>
      </c>
      <c r="X80" s="2">
        <v>61.54399871826172</v>
      </c>
      <c r="Y80" s="2">
        <v>72.3479995727539</v>
      </c>
      <c r="Z80">
        <v>0.0054778</v>
      </c>
      <c r="AA80" s="40">
        <v>0.3972120138644186</v>
      </c>
      <c r="AB80" s="40">
        <v>5.563333511352539</v>
      </c>
    </row>
    <row r="81" spans="1:28" ht="12.75">
      <c r="A81">
        <v>1967</v>
      </c>
      <c r="B81">
        <v>152.71</v>
      </c>
      <c r="C81" s="7">
        <f>Demog_adj_hours!B86</f>
        <v>21.98526362115702</v>
      </c>
      <c r="D81" s="7">
        <f>Demog_adj_hours!C86</f>
        <v>22.262227841941034</v>
      </c>
      <c r="E81" s="7">
        <f>Productivity_adj!D87</f>
        <v>143.14629944976906</v>
      </c>
      <c r="F81" s="7">
        <f>Productivity_adj!E87</f>
        <v>137.58685620818534</v>
      </c>
      <c r="G81" s="1">
        <v>129032</v>
      </c>
      <c r="H81">
        <v>133577.237</v>
      </c>
      <c r="I81" s="1">
        <v>7113.448</v>
      </c>
      <c r="J81" s="1">
        <v>13033.309</v>
      </c>
      <c r="K81" s="1">
        <v>8887.106</v>
      </c>
      <c r="L81" s="1">
        <v>22856.496</v>
      </c>
      <c r="M81" s="1">
        <v>23916.282</v>
      </c>
      <c r="N81" s="1">
        <v>22168.528</v>
      </c>
      <c r="O81" s="1">
        <v>17458.534</v>
      </c>
      <c r="P81" s="1">
        <v>18143.534</v>
      </c>
      <c r="Q81">
        <v>24.468999999999998</v>
      </c>
      <c r="R81" s="5">
        <v>6.734</v>
      </c>
      <c r="S81">
        <v>119.36699999999999</v>
      </c>
      <c r="T81" s="3">
        <v>143.06935612974496</v>
      </c>
      <c r="U81" s="3">
        <v>135.5295562170586</v>
      </c>
      <c r="V81" s="3">
        <v>139.2994561733963</v>
      </c>
      <c r="W81">
        <v>3464.1</v>
      </c>
      <c r="X81" s="2">
        <v>62.112998962402344</v>
      </c>
      <c r="Y81" s="2">
        <v>72.30500030517578</v>
      </c>
      <c r="Z81">
        <v>0.0043081</v>
      </c>
      <c r="AA81" s="40">
        <v>0.19725190248854574</v>
      </c>
      <c r="AB81" s="40">
        <v>4.823333263397217</v>
      </c>
    </row>
    <row r="82" spans="1:28" ht="12.75">
      <c r="A82">
        <v>1967.25</v>
      </c>
      <c r="B82">
        <v>151.888</v>
      </c>
      <c r="C82" s="7">
        <f>Demog_adj_hours!B87</f>
        <v>21.771990296182874</v>
      </c>
      <c r="D82" s="7">
        <f>Demog_adj_hours!C87</f>
        <v>22.052019427279326</v>
      </c>
      <c r="E82" s="7">
        <f>Productivity_adj!D88</f>
        <v>142.30861349770606</v>
      </c>
      <c r="F82" s="7">
        <f>Productivity_adj!E88</f>
        <v>136.7907465219318</v>
      </c>
      <c r="G82" s="1">
        <v>129515</v>
      </c>
      <c r="H82">
        <v>134159.672</v>
      </c>
      <c r="I82" s="1">
        <v>7112.374</v>
      </c>
      <c r="J82" s="1">
        <v>13150.871</v>
      </c>
      <c r="K82" s="1">
        <v>9065.549</v>
      </c>
      <c r="L82" s="1">
        <v>22964.228</v>
      </c>
      <c r="M82" s="1">
        <v>23858.884</v>
      </c>
      <c r="N82" s="1">
        <v>22248.396</v>
      </c>
      <c r="O82" s="1">
        <v>17545.172</v>
      </c>
      <c r="P82" s="1">
        <v>18214.198</v>
      </c>
      <c r="Q82">
        <v>24.782</v>
      </c>
      <c r="R82" s="5">
        <v>6.808</v>
      </c>
      <c r="S82">
        <v>118.18700000000001</v>
      </c>
      <c r="T82" s="3">
        <v>142.253791632494</v>
      </c>
      <c r="U82" s="3">
        <v>134.72379649030785</v>
      </c>
      <c r="V82" s="3">
        <v>138.4887940613966</v>
      </c>
      <c r="W82">
        <v>3464.3</v>
      </c>
      <c r="X82" s="2">
        <v>62.61199951171875</v>
      </c>
      <c r="Y82" s="2">
        <v>71.58999633789062</v>
      </c>
      <c r="Z82">
        <v>0.0073343</v>
      </c>
      <c r="AA82" s="40">
        <v>0.23662334702271437</v>
      </c>
      <c r="AB82" s="40">
        <v>3.990000009536743</v>
      </c>
    </row>
    <row r="83" spans="1:28" ht="12.75">
      <c r="A83">
        <v>1967.5</v>
      </c>
      <c r="B83">
        <v>152.822</v>
      </c>
      <c r="C83" s="7">
        <f>Demog_adj_hours!B88</f>
        <v>21.81349255921289</v>
      </c>
      <c r="D83" s="7">
        <f>Demog_adj_hours!C88</f>
        <v>22.098441214320733</v>
      </c>
      <c r="E83" s="7">
        <f>Productivity_adj!D89</f>
        <v>143.11633685253233</v>
      </c>
      <c r="F83" s="7">
        <f>Productivity_adj!E89</f>
        <v>137.57605326442985</v>
      </c>
      <c r="G83" s="1">
        <v>130187</v>
      </c>
      <c r="H83">
        <v>134727.8345</v>
      </c>
      <c r="I83" s="1">
        <v>7147.9215</v>
      </c>
      <c r="J83" s="1">
        <v>13239.776</v>
      </c>
      <c r="K83" s="1">
        <v>9146.073</v>
      </c>
      <c r="L83" s="1">
        <v>23171.8</v>
      </c>
      <c r="M83" s="1">
        <v>23784.062</v>
      </c>
      <c r="N83" s="1">
        <v>22329.188</v>
      </c>
      <c r="O83" s="1">
        <v>17629.702</v>
      </c>
      <c r="P83" s="1">
        <v>18279.312</v>
      </c>
      <c r="Q83">
        <v>24.997</v>
      </c>
      <c r="R83" s="5">
        <v>6.871</v>
      </c>
      <c r="S83">
        <v>118.915</v>
      </c>
      <c r="T83" s="3">
        <v>143.0839095510783</v>
      </c>
      <c r="U83" s="3">
        <v>135.47711511760943</v>
      </c>
      <c r="V83" s="3">
        <v>139.28051233434067</v>
      </c>
      <c r="W83">
        <v>3491.8</v>
      </c>
      <c r="X83" s="2">
        <v>62.63999938964844</v>
      </c>
      <c r="Y83" s="2">
        <v>72.03099822998047</v>
      </c>
      <c r="Z83">
        <v>0.010049</v>
      </c>
      <c r="AA83" s="40">
        <v>0.42596078233171397</v>
      </c>
      <c r="AB83" s="40">
        <v>3.8933334350585938</v>
      </c>
    </row>
    <row r="84" spans="1:28" ht="12.75">
      <c r="A84">
        <v>1967.75</v>
      </c>
      <c r="B84">
        <v>153.588</v>
      </c>
      <c r="C84" s="7">
        <f>Demog_adj_hours!B89</f>
        <v>21.830766663065802</v>
      </c>
      <c r="D84" s="7">
        <f>Demog_adj_hours!C89</f>
        <v>22.120591801666645</v>
      </c>
      <c r="E84" s="7">
        <f>Productivity_adj!D90</f>
        <v>143.76618872718572</v>
      </c>
      <c r="F84" s="7">
        <f>Productivity_adj!E90</f>
        <v>138.20950385532296</v>
      </c>
      <c r="G84" s="1">
        <v>130754</v>
      </c>
      <c r="H84">
        <v>135295.999</v>
      </c>
      <c r="I84" s="1">
        <v>7183.469</v>
      </c>
      <c r="J84" s="1">
        <v>13328.682</v>
      </c>
      <c r="K84" s="1">
        <v>9226.598</v>
      </c>
      <c r="L84" s="1">
        <v>23379.372</v>
      </c>
      <c r="M84" s="1">
        <v>23709.24</v>
      </c>
      <c r="N84" s="1">
        <v>22409.98</v>
      </c>
      <c r="O84" s="1">
        <v>17714.232</v>
      </c>
      <c r="P84" s="1">
        <v>18344.426</v>
      </c>
      <c r="Q84">
        <v>25.098</v>
      </c>
      <c r="R84" s="5">
        <v>6.98</v>
      </c>
      <c r="S84">
        <v>119.45899999999999</v>
      </c>
      <c r="T84" s="3">
        <v>143.7571285275876</v>
      </c>
      <c r="U84" s="3">
        <v>136.0819234997162</v>
      </c>
      <c r="V84" s="3">
        <v>139.91952601365006</v>
      </c>
      <c r="W84">
        <v>3518.2</v>
      </c>
      <c r="X84" s="2">
        <v>62.808998107910156</v>
      </c>
      <c r="Y84" s="2">
        <v>72.36000061035156</v>
      </c>
      <c r="Z84">
        <v>0.012487</v>
      </c>
      <c r="AA84" s="40">
        <v>0.4791915721016551</v>
      </c>
      <c r="AB84" s="40">
        <v>4.173333644866943</v>
      </c>
    </row>
    <row r="85" spans="1:28" ht="12.75">
      <c r="A85">
        <v>1968</v>
      </c>
      <c r="B85">
        <v>153.889</v>
      </c>
      <c r="C85" s="7">
        <f>Demog_adj_hours!B90</f>
        <v>21.782078690743518</v>
      </c>
      <c r="D85" s="7">
        <f>Demog_adj_hours!C90</f>
        <v>22.076737947167018</v>
      </c>
      <c r="E85" s="7">
        <f>Productivity_adj!D91</f>
        <v>143.98050469047917</v>
      </c>
      <c r="F85" s="7">
        <f>Productivity_adj!E91</f>
        <v>138.42412367744393</v>
      </c>
      <c r="G85" s="1">
        <v>131277</v>
      </c>
      <c r="H85">
        <v>135864.161</v>
      </c>
      <c r="I85" s="1">
        <v>7219.017</v>
      </c>
      <c r="J85" s="1">
        <v>13417.588</v>
      </c>
      <c r="K85" s="1">
        <v>9307.122</v>
      </c>
      <c r="L85" s="1">
        <v>23586.942</v>
      </c>
      <c r="M85" s="1">
        <v>23634.418</v>
      </c>
      <c r="N85" s="1">
        <v>22490.772</v>
      </c>
      <c r="O85" s="1">
        <v>17798.762</v>
      </c>
      <c r="P85" s="1">
        <v>18409.54</v>
      </c>
      <c r="Q85">
        <v>25.281</v>
      </c>
      <c r="R85" s="5">
        <v>7.083</v>
      </c>
      <c r="S85">
        <v>119.564</v>
      </c>
      <c r="T85" s="3">
        <v>143.99544927900553</v>
      </c>
      <c r="U85" s="3">
        <v>136.27503170640702</v>
      </c>
      <c r="V85" s="3">
        <v>140.13524049270566</v>
      </c>
      <c r="W85">
        <v>3590.7</v>
      </c>
      <c r="X85" s="2">
        <v>64.2040023803711</v>
      </c>
      <c r="Y85" s="2">
        <v>72.4229965209961</v>
      </c>
      <c r="Z85">
        <v>0.017488</v>
      </c>
      <c r="AA85" s="40">
        <v>0.47218976118352884</v>
      </c>
      <c r="AB85" s="40">
        <v>4.7866668701171875</v>
      </c>
    </row>
    <row r="86" spans="1:28" ht="12.75">
      <c r="A86">
        <v>1968.25</v>
      </c>
      <c r="B86">
        <v>155.167</v>
      </c>
      <c r="C86" s="7">
        <f>Demog_adj_hours!B91</f>
        <v>21.871508838085347</v>
      </c>
      <c r="D86" s="7">
        <f>Demog_adj_hours!C91</f>
        <v>22.170960078204068</v>
      </c>
      <c r="E86" s="7">
        <f>Productivity_adj!D92</f>
        <v>145.12542457501456</v>
      </c>
      <c r="F86" s="7">
        <f>Productivity_adj!E92</f>
        <v>139.5333268628921</v>
      </c>
      <c r="G86" s="1">
        <v>131712</v>
      </c>
      <c r="H86">
        <v>136432.3235</v>
      </c>
      <c r="I86" s="1">
        <v>7254.5645</v>
      </c>
      <c r="J86" s="1">
        <v>13506.493</v>
      </c>
      <c r="K86" s="1">
        <v>9387.646</v>
      </c>
      <c r="L86" s="1">
        <v>23794.514</v>
      </c>
      <c r="M86" s="1">
        <v>23559.596</v>
      </c>
      <c r="N86" s="1">
        <v>22571.564</v>
      </c>
      <c r="O86" s="1">
        <v>17883.292</v>
      </c>
      <c r="P86" s="1">
        <v>18474.654</v>
      </c>
      <c r="Q86">
        <v>25.424</v>
      </c>
      <c r="R86" s="5">
        <v>7.142</v>
      </c>
      <c r="S86">
        <v>120.48599999999999</v>
      </c>
      <c r="T86" s="3">
        <v>145.14786217721442</v>
      </c>
      <c r="U86" s="3">
        <v>137.33281611115015</v>
      </c>
      <c r="V86" s="3">
        <v>141.24033914418305</v>
      </c>
      <c r="W86">
        <v>3651.6</v>
      </c>
      <c r="X86" s="2">
        <v>64.85900115966797</v>
      </c>
      <c r="Y86" s="2">
        <v>72.98200225830078</v>
      </c>
      <c r="Z86">
        <v>0.0075353</v>
      </c>
      <c r="AA86" s="40">
        <v>0.45308284795282816</v>
      </c>
      <c r="AB86" s="40">
        <v>5.980000019073486</v>
      </c>
    </row>
    <row r="87" spans="1:28" ht="12.75">
      <c r="A87">
        <v>1968.5</v>
      </c>
      <c r="B87">
        <v>156.198</v>
      </c>
      <c r="C87" s="7">
        <f>Demog_adj_hours!B92</f>
        <v>21.9251723717572</v>
      </c>
      <c r="D87" s="7">
        <f>Demog_adj_hours!C92</f>
        <v>22.233660965979638</v>
      </c>
      <c r="E87" s="7">
        <f>Productivity_adj!D93</f>
        <v>146.0388110904011</v>
      </c>
      <c r="F87" s="7">
        <f>Productivity_adj!E93</f>
        <v>140.4198420846278</v>
      </c>
      <c r="G87" s="1">
        <v>132251</v>
      </c>
      <c r="H87">
        <v>137002.6945</v>
      </c>
      <c r="I87" s="1">
        <v>7299.7685</v>
      </c>
      <c r="J87" s="1">
        <v>13620.446</v>
      </c>
      <c r="K87" s="1">
        <v>9491.304</v>
      </c>
      <c r="L87" s="1">
        <v>23966.776</v>
      </c>
      <c r="M87" s="1">
        <v>23474.752</v>
      </c>
      <c r="N87" s="1">
        <v>22645.176</v>
      </c>
      <c r="O87" s="1">
        <v>17959.7</v>
      </c>
      <c r="P87" s="1">
        <v>18544.772</v>
      </c>
      <c r="Q87">
        <v>25.828999999999997</v>
      </c>
      <c r="R87" s="5">
        <v>7.23</v>
      </c>
      <c r="S87">
        <v>121.153</v>
      </c>
      <c r="T87" s="3">
        <v>146.06857142374815</v>
      </c>
      <c r="U87" s="3">
        <v>138.17047518885207</v>
      </c>
      <c r="V87" s="3">
        <v>142.11952330630206</v>
      </c>
      <c r="W87">
        <v>3676.5</v>
      </c>
      <c r="X87" s="2">
        <v>64.87300109863281</v>
      </c>
      <c r="Y87" s="2">
        <v>73.38700103759766</v>
      </c>
      <c r="Z87">
        <v>0.0091607</v>
      </c>
      <c r="AA87" s="40">
        <v>0.4275703020030335</v>
      </c>
      <c r="AB87" s="40">
        <v>5.943333625793457</v>
      </c>
    </row>
    <row r="88" spans="1:28" ht="12.75">
      <c r="A88">
        <v>1968.75</v>
      </c>
      <c r="B88">
        <v>156.811</v>
      </c>
      <c r="C88" s="7">
        <f>Demog_adj_hours!B93</f>
        <v>21.9199594077986</v>
      </c>
      <c r="D88" s="7">
        <f>Demog_adj_hours!C93</f>
        <v>22.23742287781524</v>
      </c>
      <c r="E88" s="7">
        <f>Productivity_adj!D94</f>
        <v>146.56107694401686</v>
      </c>
      <c r="F88" s="7">
        <f>Productivity_adj!E94</f>
        <v>140.93017626685258</v>
      </c>
      <c r="G88" s="1">
        <v>132903</v>
      </c>
      <c r="H88">
        <v>137573.072</v>
      </c>
      <c r="I88" s="1">
        <v>7344.973</v>
      </c>
      <c r="J88" s="1">
        <v>13734.4</v>
      </c>
      <c r="K88" s="1">
        <v>9594.963</v>
      </c>
      <c r="L88" s="1">
        <v>24139.04</v>
      </c>
      <c r="M88" s="1">
        <v>23389.908</v>
      </c>
      <c r="N88" s="1">
        <v>22718.788</v>
      </c>
      <c r="O88" s="1">
        <v>18036.108</v>
      </c>
      <c r="P88" s="1">
        <v>18614.892</v>
      </c>
      <c r="Q88">
        <v>25.749000000000002</v>
      </c>
      <c r="R88" s="5">
        <v>7.289</v>
      </c>
      <c r="S88">
        <v>121.864</v>
      </c>
      <c r="T88" s="3">
        <v>146.5975288536153</v>
      </c>
      <c r="U88" s="3">
        <v>138.63642569704808</v>
      </c>
      <c r="V88" s="3">
        <v>142.61697727533468</v>
      </c>
      <c r="W88">
        <v>3692</v>
      </c>
      <c r="X88" s="2">
        <v>64.7699966430664</v>
      </c>
      <c r="Y88" s="2">
        <v>73.81700134277344</v>
      </c>
      <c r="Z88">
        <v>0.0028505</v>
      </c>
      <c r="AA88" s="40">
        <v>0.6104537537550812</v>
      </c>
      <c r="AB88" s="40">
        <v>5.916666507720947</v>
      </c>
    </row>
    <row r="89" spans="1:28" ht="12.75">
      <c r="A89">
        <v>1969</v>
      </c>
      <c r="B89">
        <v>158.767</v>
      </c>
      <c r="C89" s="7">
        <f>Demog_adj_hours!B94</f>
        <v>22.1017466876753</v>
      </c>
      <c r="D89" s="7">
        <f>Demog_adj_hours!C94</f>
        <v>22.42812292559365</v>
      </c>
      <c r="E89" s="7">
        <f>Productivity_adj!D95</f>
        <v>148.33795137386716</v>
      </c>
      <c r="F89" s="7">
        <f>Productivity_adj!E95</f>
        <v>142.64685752622472</v>
      </c>
      <c r="G89" s="1">
        <v>133465</v>
      </c>
      <c r="H89">
        <v>138143.45</v>
      </c>
      <c r="I89" s="1">
        <v>7390.177</v>
      </c>
      <c r="J89" s="1">
        <v>13848.353</v>
      </c>
      <c r="K89" s="1">
        <v>9698.622</v>
      </c>
      <c r="L89" s="1">
        <v>24311.304</v>
      </c>
      <c r="M89" s="1">
        <v>23305.064</v>
      </c>
      <c r="N89" s="1">
        <v>22792.4</v>
      </c>
      <c r="O89" s="1">
        <v>18112.518</v>
      </c>
      <c r="P89" s="1">
        <v>18685.012</v>
      </c>
      <c r="Q89">
        <v>25.789</v>
      </c>
      <c r="R89" s="5">
        <v>7.414</v>
      </c>
      <c r="S89">
        <v>123.615</v>
      </c>
      <c r="T89" s="3">
        <v>148.38047535767765</v>
      </c>
      <c r="U89" s="3">
        <v>140.28649605078914</v>
      </c>
      <c r="V89" s="3">
        <v>144.3334857042372</v>
      </c>
      <c r="W89">
        <v>3750.2</v>
      </c>
      <c r="X89" s="2">
        <v>65.00499725341797</v>
      </c>
      <c r="Y89" s="2">
        <v>74.87699890136719</v>
      </c>
      <c r="Z89">
        <v>0.0051854</v>
      </c>
      <c r="AA89" s="40">
        <v>0.44973235978051207</v>
      </c>
      <c r="AB89" s="40">
        <v>6.566666603088379</v>
      </c>
    </row>
    <row r="90" spans="1:28" ht="12.75">
      <c r="A90">
        <v>1969.25</v>
      </c>
      <c r="B90">
        <v>159.22</v>
      </c>
      <c r="C90" s="7">
        <f>Demog_adj_hours!B95</f>
        <v>22.073669767362816</v>
      </c>
      <c r="D90" s="7">
        <f>Demog_adj_hours!C95</f>
        <v>22.408897386029103</v>
      </c>
      <c r="E90" s="7">
        <f>Productivity_adj!D96</f>
        <v>148.75374513440772</v>
      </c>
      <c r="F90" s="7">
        <f>Productivity_adj!E96</f>
        <v>143.05461439567813</v>
      </c>
      <c r="G90" s="1">
        <v>134027</v>
      </c>
      <c r="H90">
        <v>138713.821</v>
      </c>
      <c r="I90" s="1">
        <v>7435.381</v>
      </c>
      <c r="J90" s="1">
        <v>13962.306</v>
      </c>
      <c r="K90" s="1">
        <v>9802.28</v>
      </c>
      <c r="L90" s="1">
        <v>24483.566</v>
      </c>
      <c r="M90" s="1">
        <v>23220.22</v>
      </c>
      <c r="N90" s="1">
        <v>22866.012</v>
      </c>
      <c r="O90" s="1">
        <v>18188.926</v>
      </c>
      <c r="P90" s="1">
        <v>18755.13</v>
      </c>
      <c r="Q90">
        <v>25.929</v>
      </c>
      <c r="R90" s="5">
        <v>7.506</v>
      </c>
      <c r="S90">
        <v>123.87200000000001</v>
      </c>
      <c r="T90" s="3">
        <v>148.75684260427934</v>
      </c>
      <c r="U90" s="3">
        <v>140.60453150023054</v>
      </c>
      <c r="V90" s="3">
        <v>144.6806870522594</v>
      </c>
      <c r="W90">
        <v>3760.9</v>
      </c>
      <c r="X90" s="2">
        <v>64.94000244140625</v>
      </c>
      <c r="Y90" s="2">
        <v>75.03299713134766</v>
      </c>
      <c r="Z90">
        <v>0.0080646</v>
      </c>
      <c r="AA90" s="40">
        <v>0.5590406286112568</v>
      </c>
      <c r="AB90" s="40">
        <v>8.326666831970215</v>
      </c>
    </row>
    <row r="91" spans="1:28" ht="12.75">
      <c r="A91">
        <v>1969.5</v>
      </c>
      <c r="B91">
        <v>159.807</v>
      </c>
      <c r="C91" s="7">
        <f>Demog_adj_hours!B96</f>
        <v>22.05371000779486</v>
      </c>
      <c r="D91" s="7">
        <f>Demog_adj_hours!C96</f>
        <v>22.40187959335506</v>
      </c>
      <c r="E91" s="7">
        <f>Productivity_adj!D97</f>
        <v>149.2948893572781</v>
      </c>
      <c r="F91" s="7">
        <f>Productivity_adj!E97</f>
        <v>143.58279316955912</v>
      </c>
      <c r="G91" s="1">
        <v>134597</v>
      </c>
      <c r="H91">
        <v>139351.2265</v>
      </c>
      <c r="I91" s="1">
        <v>7492.8925</v>
      </c>
      <c r="J91" s="1">
        <v>14091.412</v>
      </c>
      <c r="K91" s="1">
        <v>9910.25</v>
      </c>
      <c r="L91" s="1">
        <v>24643.962</v>
      </c>
      <c r="M91" s="1">
        <v>23163.708</v>
      </c>
      <c r="N91" s="1">
        <v>22934.774</v>
      </c>
      <c r="O91" s="1">
        <v>18262.746</v>
      </c>
      <c r="P91" s="1">
        <v>18851.482</v>
      </c>
      <c r="Q91">
        <v>26.1</v>
      </c>
      <c r="R91" s="5">
        <v>7.571</v>
      </c>
      <c r="S91">
        <v>124.234</v>
      </c>
      <c r="T91" s="3">
        <v>149.25651653546475</v>
      </c>
      <c r="U91" s="3">
        <v>141.0367995752592</v>
      </c>
      <c r="V91" s="3">
        <v>145.14665805536694</v>
      </c>
      <c r="W91">
        <v>3784.2</v>
      </c>
      <c r="X91" s="2">
        <v>65.10199737548828</v>
      </c>
      <c r="Y91" s="2">
        <v>75.25299835205078</v>
      </c>
      <c r="Z91">
        <v>0.0081862</v>
      </c>
      <c r="AA91" s="40">
        <v>0.6212618323461072</v>
      </c>
      <c r="AB91" s="40">
        <v>8.983332633972168</v>
      </c>
    </row>
    <row r="92" spans="1:28" ht="12.75">
      <c r="A92">
        <v>1969.75</v>
      </c>
      <c r="B92">
        <v>159.409</v>
      </c>
      <c r="C92" s="7">
        <f>Demog_adj_hours!B97</f>
        <v>21.89861867075802</v>
      </c>
      <c r="D92" s="7">
        <f>Demog_adj_hours!C97</f>
        <v>22.259635520464958</v>
      </c>
      <c r="E92" s="7">
        <f>Productivity_adj!D98</f>
        <v>148.9160231164621</v>
      </c>
      <c r="F92" s="7">
        <f>Productivity_adj!E98</f>
        <v>143.2259987332642</v>
      </c>
      <c r="G92" s="1">
        <v>135239</v>
      </c>
      <c r="H92">
        <v>139988.633</v>
      </c>
      <c r="I92" s="1">
        <v>7550.404</v>
      </c>
      <c r="J92" s="1">
        <v>14220.517</v>
      </c>
      <c r="K92" s="1">
        <v>10018.22</v>
      </c>
      <c r="L92" s="1">
        <v>24804.358</v>
      </c>
      <c r="M92" s="1">
        <v>23107.194</v>
      </c>
      <c r="N92" s="1">
        <v>23003.536</v>
      </c>
      <c r="O92" s="1">
        <v>18336.568</v>
      </c>
      <c r="P92" s="1">
        <v>18947.836</v>
      </c>
      <c r="Q92">
        <v>26.291</v>
      </c>
      <c r="R92" s="5">
        <v>7.612</v>
      </c>
      <c r="S92">
        <v>123.63</v>
      </c>
      <c r="T92" s="3">
        <v>148.8342741962963</v>
      </c>
      <c r="U92" s="3">
        <v>140.59539584771662</v>
      </c>
      <c r="V92" s="3">
        <v>144.71483502201156</v>
      </c>
      <c r="W92">
        <v>3766.3</v>
      </c>
      <c r="X92" s="2">
        <v>64.92900085449219</v>
      </c>
      <c r="Y92" s="2">
        <v>74.88700103759766</v>
      </c>
      <c r="Z92">
        <v>0.00369</v>
      </c>
      <c r="AA92" s="40">
        <v>0.5620581676466259</v>
      </c>
      <c r="AB92" s="40">
        <v>8.940000534057617</v>
      </c>
    </row>
    <row r="93" spans="1:28" ht="12.75">
      <c r="A93">
        <v>1970</v>
      </c>
      <c r="B93">
        <v>158.214</v>
      </c>
      <c r="C93" s="7">
        <f>Demog_adj_hours!B98</f>
        <v>21.635942938923545</v>
      </c>
      <c r="D93" s="7">
        <f>Demog_adj_hours!C98</f>
        <v>22.009712983942645</v>
      </c>
      <c r="E93" s="7">
        <f>Productivity_adj!D99</f>
        <v>147.79288427338042</v>
      </c>
      <c r="F93" s="7">
        <f>Productivity_adj!E99</f>
        <v>142.15312874963973</v>
      </c>
      <c r="G93" s="1">
        <v>135957</v>
      </c>
      <c r="H93">
        <v>140626.0375</v>
      </c>
      <c r="I93" s="1">
        <v>7607.9155</v>
      </c>
      <c r="J93" s="1">
        <v>14349.622</v>
      </c>
      <c r="K93" s="1">
        <v>10126.19</v>
      </c>
      <c r="L93" s="1">
        <v>24964.754</v>
      </c>
      <c r="M93" s="1">
        <v>23050.68</v>
      </c>
      <c r="N93" s="1">
        <v>23072.3</v>
      </c>
      <c r="O93" s="1">
        <v>18410.388</v>
      </c>
      <c r="P93" s="1">
        <v>19044.188</v>
      </c>
      <c r="Q93">
        <v>25.79</v>
      </c>
      <c r="R93" s="5">
        <v>7.618</v>
      </c>
      <c r="S93">
        <v>122.982</v>
      </c>
      <c r="T93" s="3">
        <v>147.66628930683567</v>
      </c>
      <c r="U93" s="3">
        <v>139.4471082043911</v>
      </c>
      <c r="V93" s="3">
        <v>143.55669875561858</v>
      </c>
      <c r="W93">
        <v>3760</v>
      </c>
      <c r="X93" s="2">
        <v>65.20700073242188</v>
      </c>
      <c r="Y93" s="2">
        <v>74.49400329589844</v>
      </c>
      <c r="Z93">
        <v>0.005401</v>
      </c>
      <c r="AA93" s="40">
        <v>0.6159162157158846</v>
      </c>
      <c r="AB93" s="40">
        <v>8.573332786560059</v>
      </c>
    </row>
    <row r="94" spans="1:28" ht="12.75">
      <c r="A94">
        <v>1970.25</v>
      </c>
      <c r="B94">
        <v>157.089</v>
      </c>
      <c r="C94" s="7">
        <f>Demog_adj_hours!B99</f>
        <v>21.38516691605986</v>
      </c>
      <c r="D94" s="7">
        <f>Demog_adj_hours!C99</f>
        <v>21.771573626031415</v>
      </c>
      <c r="E94" s="7">
        <f>Productivity_adj!D100</f>
        <v>146.26753419727774</v>
      </c>
      <c r="F94" s="7">
        <f>Productivity_adj!E100</f>
        <v>141.09340415946318</v>
      </c>
      <c r="G94" s="1">
        <v>136686</v>
      </c>
      <c r="H94">
        <v>141263.443</v>
      </c>
      <c r="I94" s="1">
        <v>7665.427</v>
      </c>
      <c r="J94" s="1">
        <v>14478.728</v>
      </c>
      <c r="K94" s="1">
        <v>10234.16</v>
      </c>
      <c r="L94" s="1">
        <v>25125.15</v>
      </c>
      <c r="M94" s="1">
        <v>22994.168</v>
      </c>
      <c r="N94" s="1">
        <v>23141.062</v>
      </c>
      <c r="O94" s="1">
        <v>18484.208</v>
      </c>
      <c r="P94" s="1">
        <v>19140.54</v>
      </c>
      <c r="Q94">
        <v>25.876000000000005</v>
      </c>
      <c r="R94" s="5">
        <v>7.6</v>
      </c>
      <c r="S94">
        <v>121.777</v>
      </c>
      <c r="T94" s="3">
        <v>146.56214109932682</v>
      </c>
      <c r="U94" s="3">
        <v>138.35659386355837</v>
      </c>
      <c r="V94" s="3">
        <v>142.45936748144763</v>
      </c>
      <c r="W94">
        <v>3767.1</v>
      </c>
      <c r="X94" s="2">
        <v>66.01300048828125</v>
      </c>
      <c r="Y94" s="2">
        <v>73.76499938964844</v>
      </c>
      <c r="Z94">
        <v>0.0043209</v>
      </c>
      <c r="AA94" s="40">
        <v>0.5930550539670776</v>
      </c>
      <c r="AB94" s="40">
        <v>7.880000114440918</v>
      </c>
    </row>
    <row r="95" spans="1:28" ht="12.75">
      <c r="A95">
        <v>1970.5</v>
      </c>
      <c r="B95">
        <v>155.755</v>
      </c>
      <c r="C95" s="7">
        <f>Demog_adj_hours!B100</f>
        <v>21.103311124866554</v>
      </c>
      <c r="D95" s="7">
        <f>Demog_adj_hours!C100</f>
        <v>21.501903790101448</v>
      </c>
      <c r="E95" s="7">
        <f>Productivity_adj!D101</f>
        <v>144.57799250068823</v>
      </c>
      <c r="F95" s="7">
        <f>Productivity_adj!E101</f>
        <v>139.84664274852685</v>
      </c>
      <c r="G95" s="1">
        <v>137455</v>
      </c>
      <c r="H95">
        <v>141934.526</v>
      </c>
      <c r="I95" s="1">
        <v>7710.796</v>
      </c>
      <c r="J95" s="1">
        <v>14619.017</v>
      </c>
      <c r="K95" s="1">
        <v>10376.245</v>
      </c>
      <c r="L95" s="1">
        <v>25282.652</v>
      </c>
      <c r="M95" s="1">
        <v>22952.118</v>
      </c>
      <c r="N95" s="1">
        <v>23192.506</v>
      </c>
      <c r="O95" s="1">
        <v>18554.908</v>
      </c>
      <c r="P95" s="1">
        <v>19246.284</v>
      </c>
      <c r="Q95">
        <v>25.45</v>
      </c>
      <c r="R95" s="5">
        <v>7.585</v>
      </c>
      <c r="S95">
        <v>120.967</v>
      </c>
      <c r="T95" s="3">
        <v>145.26154302749865</v>
      </c>
      <c r="U95" s="3">
        <v>137.07795072799883</v>
      </c>
      <c r="V95" s="3">
        <v>141.1697468777533</v>
      </c>
      <c r="W95">
        <v>3800.5</v>
      </c>
      <c r="X95" s="2">
        <v>67.1709976196289</v>
      </c>
      <c r="Y95" s="2">
        <v>73.27400207519531</v>
      </c>
      <c r="Z95">
        <v>0.0051772</v>
      </c>
      <c r="AA95" s="40">
        <v>0.3453871732310745</v>
      </c>
      <c r="AB95" s="40">
        <v>6.703333377838135</v>
      </c>
    </row>
    <row r="96" spans="1:28" ht="12.75">
      <c r="A96">
        <v>1970.75</v>
      </c>
      <c r="B96">
        <v>154.983</v>
      </c>
      <c r="C96" s="7">
        <f>Demog_adj_hours!B101</f>
        <v>20.899895372925393</v>
      </c>
      <c r="D96" s="7">
        <f>Demog_adj_hours!C101</f>
        <v>21.31051556671647</v>
      </c>
      <c r="E96" s="7">
        <f>Productivity_adj!D102</f>
        <v>143.43722576933408</v>
      </c>
      <c r="F96" s="7">
        <f>Productivity_adj!E102</f>
        <v>139.10506029147928</v>
      </c>
      <c r="G96" s="1">
        <v>138264</v>
      </c>
      <c r="H96">
        <v>142605.609</v>
      </c>
      <c r="I96" s="1">
        <v>7756.165</v>
      </c>
      <c r="J96" s="1">
        <v>14759.306</v>
      </c>
      <c r="K96" s="1">
        <v>10518.33</v>
      </c>
      <c r="L96" s="1">
        <v>25440.156</v>
      </c>
      <c r="M96" s="1">
        <v>22910.068</v>
      </c>
      <c r="N96" s="1">
        <v>23243.95</v>
      </c>
      <c r="O96" s="1">
        <v>18625.606</v>
      </c>
      <c r="P96" s="1">
        <v>19352.028</v>
      </c>
      <c r="Q96">
        <v>25.741</v>
      </c>
      <c r="R96" s="5">
        <v>7.619</v>
      </c>
      <c r="S96">
        <v>119.80799999999999</v>
      </c>
      <c r="T96" s="3">
        <v>144.48358209018562</v>
      </c>
      <c r="U96" s="3">
        <v>136.28957723165144</v>
      </c>
      <c r="V96" s="3">
        <v>140.38657966092262</v>
      </c>
      <c r="W96">
        <v>3759.8</v>
      </c>
      <c r="X96" s="2">
        <v>66.77200317382812</v>
      </c>
      <c r="Y96" s="2">
        <v>72.5719985961914</v>
      </c>
      <c r="Z96">
        <v>0.00335</v>
      </c>
      <c r="AA96" s="40">
        <v>0.5572056454260235</v>
      </c>
      <c r="AB96" s="40">
        <v>5.566666603088379</v>
      </c>
    </row>
    <row r="97" spans="1:28" ht="12.75">
      <c r="A97">
        <v>1971</v>
      </c>
      <c r="B97">
        <v>155.361</v>
      </c>
      <c r="C97" s="7">
        <f>Demog_adj_hours!B102</f>
        <v>20.852738871331656</v>
      </c>
      <c r="D97" s="7">
        <f>Demog_adj_hours!C102</f>
        <v>21.275230910045597</v>
      </c>
      <c r="E97" s="7">
        <f>Productivity_adj!D103</f>
        <v>143.38133890601804</v>
      </c>
      <c r="F97" s="7">
        <f>Productivity_adj!E103</f>
        <v>139.39571257987436</v>
      </c>
      <c r="G97" s="1">
        <v>139021</v>
      </c>
      <c r="H97">
        <v>143276.6965</v>
      </c>
      <c r="I97" s="1">
        <v>7801.5345</v>
      </c>
      <c r="J97" s="1">
        <v>14899.596</v>
      </c>
      <c r="K97" s="1">
        <v>10660.416</v>
      </c>
      <c r="L97" s="1">
        <v>25597.658</v>
      </c>
      <c r="M97" s="1">
        <v>22868.02</v>
      </c>
      <c r="N97" s="1">
        <v>23295.394</v>
      </c>
      <c r="O97" s="1">
        <v>18696.304</v>
      </c>
      <c r="P97" s="1">
        <v>19457.774</v>
      </c>
      <c r="Q97">
        <v>25.528</v>
      </c>
      <c r="R97" s="5">
        <v>7.593</v>
      </c>
      <c r="S97">
        <v>120.388</v>
      </c>
      <c r="T97" s="3">
        <v>144.77572290534923</v>
      </c>
      <c r="U97" s="3">
        <v>136.5070382574087</v>
      </c>
      <c r="V97" s="3">
        <v>140.64138058138255</v>
      </c>
      <c r="W97">
        <v>3864.1</v>
      </c>
      <c r="X97" s="2">
        <v>68.7040023803711</v>
      </c>
      <c r="Y97" s="2">
        <v>72.9229965209961</v>
      </c>
      <c r="Z97">
        <v>0.0073999</v>
      </c>
      <c r="AA97" s="40">
        <v>0.6480404379864524</v>
      </c>
      <c r="AB97" s="40">
        <v>3.8566665649414062</v>
      </c>
    </row>
    <row r="98" spans="1:28" ht="12.75">
      <c r="A98">
        <v>1971.25</v>
      </c>
      <c r="B98">
        <v>155.816</v>
      </c>
      <c r="C98" s="7">
        <f>Demog_adj_hours!B103</f>
        <v>20.81630955940893</v>
      </c>
      <c r="D98" s="7">
        <f>Demog_adj_hours!C103</f>
        <v>21.25051965593162</v>
      </c>
      <c r="E98" s="7">
        <f>Productivity_adj!D104</f>
        <v>143.4188890810229</v>
      </c>
      <c r="F98" s="7">
        <f>Productivity_adj!E104</f>
        <v>139.763446147013</v>
      </c>
      <c r="G98" s="1">
        <v>139826</v>
      </c>
      <c r="H98">
        <v>143947.7795</v>
      </c>
      <c r="I98" s="1">
        <v>7846.9035</v>
      </c>
      <c r="J98" s="1">
        <v>15039.885</v>
      </c>
      <c r="K98" s="1">
        <v>10802.501</v>
      </c>
      <c r="L98" s="1">
        <v>25755.16</v>
      </c>
      <c r="M98" s="1">
        <v>22825.97</v>
      </c>
      <c r="N98" s="1">
        <v>23346.838</v>
      </c>
      <c r="O98" s="1">
        <v>18767.004</v>
      </c>
      <c r="P98" s="1">
        <v>19563.518</v>
      </c>
      <c r="Q98">
        <v>25.439000000000004</v>
      </c>
      <c r="R98" s="5">
        <v>7.614</v>
      </c>
      <c r="S98">
        <v>121.096</v>
      </c>
      <c r="T98" s="3">
        <v>145.13736257449793</v>
      </c>
      <c r="U98" s="3">
        <v>136.78602664717437</v>
      </c>
      <c r="V98" s="3">
        <v>140.96169461083912</v>
      </c>
      <c r="W98">
        <v>3885.9</v>
      </c>
      <c r="X98" s="2">
        <v>68.77200317382812</v>
      </c>
      <c r="Y98" s="2">
        <v>73.35199737548828</v>
      </c>
      <c r="Z98">
        <v>0.010845</v>
      </c>
      <c r="AA98" s="40">
        <v>0.5661854013189611</v>
      </c>
      <c r="AB98" s="40">
        <v>4.563333511352539</v>
      </c>
    </row>
    <row r="99" spans="1:28" ht="12.75">
      <c r="A99">
        <v>1971.5</v>
      </c>
      <c r="B99">
        <v>155.642</v>
      </c>
      <c r="C99" s="7">
        <f>Demog_adj_hours!B104</f>
        <v>20.693003075702297</v>
      </c>
      <c r="D99" s="7">
        <f>Demog_adj_hours!C104</f>
        <v>21.130046132669218</v>
      </c>
      <c r="E99" s="7">
        <f>Productivity_adj!D105</f>
        <v>142.88568062311626</v>
      </c>
      <c r="F99" s="7">
        <f>Productivity_adj!E105</f>
        <v>139.56294752158544</v>
      </c>
      <c r="G99" s="1">
        <v>140596</v>
      </c>
      <c r="H99">
        <v>144643.838</v>
      </c>
      <c r="I99" s="1">
        <v>7897.438</v>
      </c>
      <c r="J99" s="1">
        <v>15089.94</v>
      </c>
      <c r="K99" s="1">
        <v>10801.374</v>
      </c>
      <c r="L99" s="1">
        <v>26168.37</v>
      </c>
      <c r="M99" s="1">
        <v>22797.092</v>
      </c>
      <c r="N99" s="1">
        <v>23389.712</v>
      </c>
      <c r="O99" s="1">
        <v>18829.896</v>
      </c>
      <c r="P99" s="1">
        <v>19670.016</v>
      </c>
      <c r="Q99">
        <v>25.51</v>
      </c>
      <c r="R99" s="5">
        <v>7.653</v>
      </c>
      <c r="S99">
        <v>120.768</v>
      </c>
      <c r="T99" s="3">
        <v>144.9113667735059</v>
      </c>
      <c r="U99" s="3">
        <v>136.5075970324443</v>
      </c>
      <c r="V99" s="3">
        <v>140.7094819029775</v>
      </c>
      <c r="W99">
        <v>3916.7</v>
      </c>
      <c r="X99" s="2">
        <v>69.57099914550781</v>
      </c>
      <c r="Y99" s="2">
        <v>73.15299987792969</v>
      </c>
      <c r="Z99">
        <v>0.014396</v>
      </c>
      <c r="AA99" s="40">
        <v>0.4366464278127751</v>
      </c>
      <c r="AB99" s="40">
        <v>5.473333358764648</v>
      </c>
    </row>
    <row r="100" spans="1:28" ht="12.75">
      <c r="A100">
        <v>1971.75</v>
      </c>
      <c r="B100">
        <v>156.471</v>
      </c>
      <c r="C100" s="7">
        <f>Demog_adj_hours!B105</f>
        <v>20.703591085011215</v>
      </c>
      <c r="D100" s="7">
        <f>Demog_adj_hours!C105</f>
        <v>21.143368976550143</v>
      </c>
      <c r="E100" s="7">
        <f>Productivity_adj!D106</f>
        <v>143.27998787763755</v>
      </c>
      <c r="F100" s="7">
        <f>Productivity_adj!E106</f>
        <v>140.2578369576998</v>
      </c>
      <c r="G100" s="1">
        <v>141393</v>
      </c>
      <c r="H100">
        <v>145339.892</v>
      </c>
      <c r="I100" s="1">
        <v>7947.973</v>
      </c>
      <c r="J100" s="1">
        <v>15139.995</v>
      </c>
      <c r="K100" s="1">
        <v>10800.248</v>
      </c>
      <c r="L100" s="1">
        <v>26581.58</v>
      </c>
      <c r="M100" s="1">
        <v>22768.212</v>
      </c>
      <c r="N100" s="1">
        <v>23432.584</v>
      </c>
      <c r="O100" s="1">
        <v>18892.788</v>
      </c>
      <c r="P100" s="1">
        <v>19776.512</v>
      </c>
      <c r="Q100">
        <v>25.057</v>
      </c>
      <c r="R100" s="5">
        <v>7.703</v>
      </c>
      <c r="S100">
        <v>121.995</v>
      </c>
      <c r="T100" s="3">
        <v>145.617728041538</v>
      </c>
      <c r="U100" s="3">
        <v>137.10402415022767</v>
      </c>
      <c r="V100" s="3">
        <v>141.36087609588472</v>
      </c>
      <c r="W100">
        <v>3927.9</v>
      </c>
      <c r="X100" s="2">
        <v>69.01200103759766</v>
      </c>
      <c r="Y100" s="2">
        <v>73.89700317382812</v>
      </c>
      <c r="Z100">
        <v>0.015018</v>
      </c>
      <c r="AA100" s="40">
        <v>0.346479776072556</v>
      </c>
      <c r="AB100" s="40">
        <v>4.75</v>
      </c>
    </row>
    <row r="101" spans="1:28" ht="12.75">
      <c r="A101">
        <v>1972</v>
      </c>
      <c r="B101">
        <v>158.846</v>
      </c>
      <c r="C101" s="7">
        <f>Demog_adj_hours!B106</f>
        <v>20.917662298633456</v>
      </c>
      <c r="D101" s="7">
        <f>Demog_adj_hours!C106</f>
        <v>21.360078597551162</v>
      </c>
      <c r="E101" s="7">
        <f>Productivity_adj!D107</f>
        <v>145.09027450558682</v>
      </c>
      <c r="F101" s="7">
        <f>Productivity_adj!E107</f>
        <v>142.3338377564393</v>
      </c>
      <c r="G101" s="1">
        <v>143017</v>
      </c>
      <c r="H101">
        <v>146035.954</v>
      </c>
      <c r="I101" s="1">
        <v>7998.508</v>
      </c>
      <c r="J101" s="1">
        <v>15190.05</v>
      </c>
      <c r="K101" s="1">
        <v>10799.122</v>
      </c>
      <c r="L101" s="1">
        <v>26994.792</v>
      </c>
      <c r="M101" s="1">
        <v>22739.334</v>
      </c>
      <c r="N101" s="1">
        <v>23475.458</v>
      </c>
      <c r="O101" s="1">
        <v>18955.68</v>
      </c>
      <c r="P101" s="1">
        <v>19883.01</v>
      </c>
      <c r="Q101">
        <v>25.702</v>
      </c>
      <c r="R101" s="5">
        <v>7.789</v>
      </c>
      <c r="S101">
        <v>123.625</v>
      </c>
      <c r="T101" s="3">
        <v>147.76084321471515</v>
      </c>
      <c r="U101" s="3">
        <v>139.04906563929597</v>
      </c>
      <c r="V101" s="3">
        <v>143.4049544270069</v>
      </c>
      <c r="W101">
        <v>3997.7</v>
      </c>
      <c r="X101" s="2">
        <v>69.69499969482422</v>
      </c>
      <c r="Y101" s="2">
        <v>74.88400268554688</v>
      </c>
      <c r="Z101">
        <v>0.01468</v>
      </c>
      <c r="AA101" s="40">
        <v>0.674568718736225</v>
      </c>
      <c r="AB101" s="40">
        <v>3.5399999618530273</v>
      </c>
    </row>
    <row r="102" spans="1:28" ht="12.75">
      <c r="A102">
        <v>1972.25</v>
      </c>
      <c r="B102">
        <v>159.507</v>
      </c>
      <c r="C102" s="7">
        <f>Demog_adj_hours!B107</f>
        <v>20.905065332572246</v>
      </c>
      <c r="D102" s="7">
        <f>Demog_adj_hours!C107</f>
        <v>21.350025398330263</v>
      </c>
      <c r="E102" s="7">
        <f>Productivity_adj!D108</f>
        <v>145.14381479962202</v>
      </c>
      <c r="F102" s="7">
        <f>Productivity_adj!E108</f>
        <v>142.68205409786466</v>
      </c>
      <c r="G102" s="1">
        <v>143760</v>
      </c>
      <c r="H102">
        <v>146732.0125</v>
      </c>
      <c r="I102" s="1">
        <v>8049.0425</v>
      </c>
      <c r="J102" s="1">
        <v>15240.105</v>
      </c>
      <c r="K102" s="1">
        <v>10797.995</v>
      </c>
      <c r="L102" s="1">
        <v>27408.002</v>
      </c>
      <c r="M102" s="1">
        <v>22710.456</v>
      </c>
      <c r="N102" s="1">
        <v>23518.332</v>
      </c>
      <c r="O102" s="1">
        <v>19018.572</v>
      </c>
      <c r="P102" s="1">
        <v>19989.508</v>
      </c>
      <c r="Q102">
        <v>25.626</v>
      </c>
      <c r="R102" s="5">
        <v>7.885</v>
      </c>
      <c r="S102">
        <v>124.238</v>
      </c>
      <c r="T102" s="3">
        <v>148.30836789801197</v>
      </c>
      <c r="U102" s="3">
        <v>139.48904976103617</v>
      </c>
      <c r="V102" s="3">
        <v>143.89870882952502</v>
      </c>
      <c r="W102">
        <v>4092.1</v>
      </c>
      <c r="X102" s="2">
        <v>71.37899780273438</v>
      </c>
      <c r="Y102" s="2">
        <v>75.25499725341797</v>
      </c>
      <c r="Z102">
        <v>0.0060878</v>
      </c>
      <c r="AA102" s="40">
        <v>0.2588036375848901</v>
      </c>
      <c r="AB102" s="40">
        <v>4.300000190734863</v>
      </c>
    </row>
    <row r="103" spans="1:28" ht="12.75">
      <c r="A103">
        <v>1972.5</v>
      </c>
      <c r="B103">
        <v>160.506</v>
      </c>
      <c r="C103" s="7">
        <f>Demog_adj_hours!B108</f>
        <v>20.936957020725607</v>
      </c>
      <c r="D103" s="7">
        <f>Demog_adj_hours!C108</f>
        <v>21.387336052108033</v>
      </c>
      <c r="E103" s="7">
        <f>Productivity_adj!D109</f>
        <v>145.50333720848386</v>
      </c>
      <c r="F103" s="7">
        <f>Productivity_adj!E109</f>
        <v>143.324878276814</v>
      </c>
      <c r="G103" s="1">
        <v>144522</v>
      </c>
      <c r="H103">
        <v>147426.0965</v>
      </c>
      <c r="I103" s="1">
        <v>8091.2125</v>
      </c>
      <c r="J103" s="1">
        <v>15318.889</v>
      </c>
      <c r="K103" s="1">
        <v>10852.521</v>
      </c>
      <c r="L103" s="1">
        <v>27734.278</v>
      </c>
      <c r="M103" s="1">
        <v>22698.736</v>
      </c>
      <c r="N103" s="1">
        <v>23549.636</v>
      </c>
      <c r="O103" s="1">
        <v>19073.82</v>
      </c>
      <c r="P103" s="1">
        <v>20107.004</v>
      </c>
      <c r="Q103">
        <v>25.735</v>
      </c>
      <c r="R103" s="5">
        <v>7.924</v>
      </c>
      <c r="S103">
        <v>125.196</v>
      </c>
      <c r="T103" s="3">
        <v>149.17051376969044</v>
      </c>
      <c r="U103" s="3">
        <v>140.2226821530444</v>
      </c>
      <c r="V103" s="3">
        <v>144.69659796136773</v>
      </c>
      <c r="W103">
        <v>4131.1</v>
      </c>
      <c r="X103" s="2">
        <v>71.56300354003906</v>
      </c>
      <c r="Y103" s="2">
        <v>75.83499908447266</v>
      </c>
      <c r="Z103">
        <v>0.0095084</v>
      </c>
      <c r="AA103" s="40">
        <v>0.41980660134609593</v>
      </c>
      <c r="AB103" s="40">
        <v>4.740000247955322</v>
      </c>
    </row>
    <row r="104" spans="1:28" ht="12.75">
      <c r="A104">
        <v>1972.75</v>
      </c>
      <c r="B104">
        <v>161.623</v>
      </c>
      <c r="C104" s="7">
        <f>Demog_adj_hours!B109</f>
        <v>20.983870093761805</v>
      </c>
      <c r="D104" s="7">
        <f>Demog_adj_hours!C109</f>
        <v>21.439549057326865</v>
      </c>
      <c r="E104" s="7">
        <f>Productivity_adj!D110</f>
        <v>145.96649114156955</v>
      </c>
      <c r="F104" s="7">
        <f>Productivity_adj!E110</f>
        <v>144.0647380128133</v>
      </c>
      <c r="G104" s="1">
        <v>145211</v>
      </c>
      <c r="H104">
        <v>148120.18</v>
      </c>
      <c r="I104" s="1">
        <v>8133.382</v>
      </c>
      <c r="J104" s="1">
        <v>15397.672</v>
      </c>
      <c r="K104" s="1">
        <v>10907.046</v>
      </c>
      <c r="L104" s="1">
        <v>28060.556</v>
      </c>
      <c r="M104" s="1">
        <v>22687.016</v>
      </c>
      <c r="N104" s="1">
        <v>23580.94</v>
      </c>
      <c r="O104" s="1">
        <v>19129.066</v>
      </c>
      <c r="P104" s="1">
        <v>20224.502</v>
      </c>
      <c r="Q104">
        <v>25.621999999999996</v>
      </c>
      <c r="R104" s="5">
        <v>7.987</v>
      </c>
      <c r="S104">
        <v>126.327</v>
      </c>
      <c r="T104" s="3">
        <v>150.14359062126294</v>
      </c>
      <c r="U104" s="3">
        <v>141.058813421168</v>
      </c>
      <c r="V104" s="3">
        <v>145.60120202121507</v>
      </c>
      <c r="W104">
        <v>4198.7</v>
      </c>
      <c r="X104" s="2">
        <v>72.3030014038086</v>
      </c>
      <c r="Y104" s="2">
        <v>76.52100372314453</v>
      </c>
      <c r="Z104">
        <v>0.01154</v>
      </c>
      <c r="AA104" s="40">
        <v>0.5733437896161035</v>
      </c>
      <c r="AB104" s="40">
        <v>5.143333435058594</v>
      </c>
    </row>
    <row r="105" spans="1:28" ht="12.75">
      <c r="A105">
        <v>1973</v>
      </c>
      <c r="B105">
        <v>163.46</v>
      </c>
      <c r="C105" s="7">
        <f>Demog_adj_hours!B110</f>
        <v>21.1233886723489</v>
      </c>
      <c r="D105" s="7">
        <f>Demog_adj_hours!C110</f>
        <v>21.584250560016685</v>
      </c>
      <c r="E105" s="7">
        <f>Productivity_adj!D111</f>
        <v>147.07355791077535</v>
      </c>
      <c r="F105" s="7">
        <f>Productivity_adj!E111</f>
        <v>145.43678458277762</v>
      </c>
      <c r="G105" s="1">
        <v>145943</v>
      </c>
      <c r="H105">
        <v>148814.264</v>
      </c>
      <c r="I105" s="1">
        <v>8175.552</v>
      </c>
      <c r="J105" s="1">
        <v>15476.456</v>
      </c>
      <c r="K105" s="1">
        <v>10961.572</v>
      </c>
      <c r="L105" s="1">
        <v>28386.832</v>
      </c>
      <c r="M105" s="1">
        <v>22675.296</v>
      </c>
      <c r="N105" s="1">
        <v>23612.244</v>
      </c>
      <c r="O105" s="1">
        <v>19184.312</v>
      </c>
      <c r="P105" s="1">
        <v>20342</v>
      </c>
      <c r="Q105">
        <v>25.775</v>
      </c>
      <c r="R105" s="5">
        <v>8.011</v>
      </c>
      <c r="S105">
        <v>128.023</v>
      </c>
      <c r="T105" s="3">
        <v>151.78760286904503</v>
      </c>
      <c r="U105" s="3">
        <v>142.52381446462178</v>
      </c>
      <c r="V105" s="3">
        <v>147.15570866683228</v>
      </c>
      <c r="W105">
        <v>4305.3</v>
      </c>
      <c r="X105" s="2">
        <v>73.66999816894531</v>
      </c>
      <c r="Y105" s="2">
        <v>77.5479965209961</v>
      </c>
      <c r="Z105">
        <v>0.0079023</v>
      </c>
      <c r="AA105" s="40">
        <v>0.5182976592937507</v>
      </c>
      <c r="AB105" s="40">
        <v>6.5366668701171875</v>
      </c>
    </row>
    <row r="106" spans="1:28" ht="12.75">
      <c r="A106">
        <v>1973.25</v>
      </c>
      <c r="B106">
        <v>165.008</v>
      </c>
      <c r="C106" s="7">
        <f>Demog_adj_hours!B111</f>
        <v>21.224438713153123</v>
      </c>
      <c r="D106" s="7">
        <f>Demog_adj_hours!C111</f>
        <v>21.69036809034053</v>
      </c>
      <c r="E106" s="7">
        <f>Productivity_adj!D112</f>
        <v>148.0899970333974</v>
      </c>
      <c r="F106" s="7">
        <f>Productivity_adj!E112</f>
        <v>146.7161776261291</v>
      </c>
      <c r="G106" s="1">
        <v>146719</v>
      </c>
      <c r="H106">
        <v>149508.348</v>
      </c>
      <c r="I106" s="1">
        <v>8217.722</v>
      </c>
      <c r="J106" s="1">
        <v>15555.24</v>
      </c>
      <c r="K106" s="1">
        <v>11016.098</v>
      </c>
      <c r="L106" s="1">
        <v>28713.108</v>
      </c>
      <c r="M106" s="1">
        <v>22663.576</v>
      </c>
      <c r="N106" s="1">
        <v>23643.548</v>
      </c>
      <c r="O106" s="1">
        <v>19239.56</v>
      </c>
      <c r="P106" s="1">
        <v>20459.496</v>
      </c>
      <c r="Q106">
        <v>25.909000000000002</v>
      </c>
      <c r="R106" s="5">
        <v>8.011</v>
      </c>
      <c r="S106">
        <v>129.401</v>
      </c>
      <c r="T106" s="3">
        <v>153.1662405825815</v>
      </c>
      <c r="U106" s="3">
        <v>143.73864666092987</v>
      </c>
      <c r="V106" s="3">
        <v>148.45244362175387</v>
      </c>
      <c r="W106">
        <v>4355.1</v>
      </c>
      <c r="X106" s="2">
        <v>73.88899993896484</v>
      </c>
      <c r="Y106" s="2">
        <v>78.38300323486328</v>
      </c>
      <c r="Z106">
        <v>0.0098833</v>
      </c>
      <c r="AA106" s="40">
        <v>0.6668760312014115</v>
      </c>
      <c r="AB106" s="40">
        <v>7.816666603088379</v>
      </c>
    </row>
    <row r="107" spans="1:28" ht="12.75">
      <c r="A107">
        <v>1973.5</v>
      </c>
      <c r="B107">
        <v>165.982</v>
      </c>
      <c r="C107" s="7">
        <f>Demog_adj_hours!B112</f>
        <v>21.25036672860519</v>
      </c>
      <c r="D107" s="7">
        <f>Demog_adj_hours!C112</f>
        <v>21.72132831472295</v>
      </c>
      <c r="E107" s="7">
        <f>Productivity_adj!D113</f>
        <v>148.59192078144505</v>
      </c>
      <c r="F107" s="7">
        <f>Productivity_adj!E113</f>
        <v>147.48098113787964</v>
      </c>
      <c r="G107" s="1">
        <v>147471</v>
      </c>
      <c r="H107">
        <v>150207.3625</v>
      </c>
      <c r="I107" s="1">
        <v>8249.9675</v>
      </c>
      <c r="J107" s="1">
        <v>15632.6</v>
      </c>
      <c r="K107" s="1">
        <v>11083.349</v>
      </c>
      <c r="L107" s="1">
        <v>29032.242</v>
      </c>
      <c r="M107" s="1">
        <v>22667.968</v>
      </c>
      <c r="N107" s="1">
        <v>23645.274</v>
      </c>
      <c r="O107" s="1">
        <v>19311.624</v>
      </c>
      <c r="P107" s="1">
        <v>20584.338</v>
      </c>
      <c r="Q107">
        <v>26.125</v>
      </c>
      <c r="R107" s="5">
        <v>8.016</v>
      </c>
      <c r="S107">
        <v>130.14</v>
      </c>
      <c r="T107" s="3">
        <v>154.0162447029563</v>
      </c>
      <c r="U107" s="3">
        <v>144.45741881154677</v>
      </c>
      <c r="V107" s="3">
        <v>149.23683175724886</v>
      </c>
      <c r="W107">
        <v>4331.9</v>
      </c>
      <c r="X107" s="2">
        <v>72.88800048828125</v>
      </c>
      <c r="Y107" s="2">
        <v>78.83000183105469</v>
      </c>
      <c r="Z107">
        <v>0.017015</v>
      </c>
      <c r="AA107" s="40">
        <v>0.8383849246067996</v>
      </c>
      <c r="AB107" s="40">
        <v>10.559999465942383</v>
      </c>
    </row>
    <row r="108" spans="1:28" ht="12.75">
      <c r="A108">
        <v>1973.75</v>
      </c>
      <c r="B108">
        <v>166.502</v>
      </c>
      <c r="C108" s="7">
        <f>Demog_adj_hours!B113</f>
        <v>21.218199006007136</v>
      </c>
      <c r="D108" s="7">
        <f>Demog_adj_hours!C113</f>
        <v>21.69407976158508</v>
      </c>
      <c r="E108" s="7">
        <f>Productivity_adj!D114</f>
        <v>148.69008337019477</v>
      </c>
      <c r="F108" s="7">
        <f>Productivity_adj!E114</f>
        <v>147.83884986793433</v>
      </c>
      <c r="G108" s="1">
        <v>148219</v>
      </c>
      <c r="H108">
        <v>150906.377</v>
      </c>
      <c r="I108" s="1">
        <v>8282.213</v>
      </c>
      <c r="J108" s="1">
        <v>15709.96</v>
      </c>
      <c r="K108" s="1">
        <v>11150.6</v>
      </c>
      <c r="L108" s="1">
        <v>29351.376</v>
      </c>
      <c r="M108" s="1">
        <v>22672.358</v>
      </c>
      <c r="N108" s="1">
        <v>23647</v>
      </c>
      <c r="O108" s="1">
        <v>19383.69</v>
      </c>
      <c r="P108" s="1">
        <v>20709.18</v>
      </c>
      <c r="Q108">
        <v>25.857</v>
      </c>
      <c r="R108" s="5">
        <v>8.051</v>
      </c>
      <c r="S108">
        <v>130.909</v>
      </c>
      <c r="T108" s="3">
        <v>154.4501172582276</v>
      </c>
      <c r="U108" s="3">
        <v>144.786915822745</v>
      </c>
      <c r="V108" s="3">
        <v>149.6185165404828</v>
      </c>
      <c r="W108">
        <v>4373.3</v>
      </c>
      <c r="X108" s="2">
        <v>73.20800018310547</v>
      </c>
      <c r="Y108" s="2">
        <v>79.2959976196289</v>
      </c>
      <c r="Z108">
        <v>0.030209</v>
      </c>
      <c r="AA108" s="40">
        <v>0.8516901292133525</v>
      </c>
      <c r="AB108" s="40">
        <v>9.99666690826416</v>
      </c>
    </row>
    <row r="109" spans="1:28" ht="12.75">
      <c r="A109">
        <v>1974</v>
      </c>
      <c r="B109">
        <v>166.782</v>
      </c>
      <c r="C109" s="7">
        <f>Demog_adj_hours!B114</f>
        <v>21.15588506936242</v>
      </c>
      <c r="D109" s="7">
        <f>Demog_adj_hours!C114</f>
        <v>21.63657360440171</v>
      </c>
      <c r="E109" s="7">
        <f>Productivity_adj!D115</f>
        <v>148.57783538874327</v>
      </c>
      <c r="F109" s="7">
        <f>Productivity_adj!E115</f>
        <v>147.98058444231017</v>
      </c>
      <c r="G109" s="1">
        <v>148982</v>
      </c>
      <c r="H109">
        <v>151605.3875</v>
      </c>
      <c r="I109" s="1">
        <v>8314.4585</v>
      </c>
      <c r="J109" s="1">
        <v>15787.32</v>
      </c>
      <c r="K109" s="1">
        <v>11217.851</v>
      </c>
      <c r="L109" s="1">
        <v>29670.508</v>
      </c>
      <c r="M109" s="1">
        <v>22676.748</v>
      </c>
      <c r="N109" s="1">
        <v>23648.726</v>
      </c>
      <c r="O109" s="1">
        <v>19455.756</v>
      </c>
      <c r="P109" s="1">
        <v>20834.02</v>
      </c>
      <c r="Q109">
        <v>26.138</v>
      </c>
      <c r="R109" s="5">
        <v>8.131</v>
      </c>
      <c r="S109">
        <v>130.898</v>
      </c>
      <c r="T109" s="3">
        <v>154.66707312859356</v>
      </c>
      <c r="U109" s="3">
        <v>144.91480065371738</v>
      </c>
      <c r="V109" s="3">
        <v>149.79093689115115</v>
      </c>
      <c r="W109">
        <v>4335.4</v>
      </c>
      <c r="X109" s="2">
        <v>72.1989974975586</v>
      </c>
      <c r="Y109" s="2">
        <v>79.28900146484375</v>
      </c>
      <c r="Z109">
        <v>0.033668</v>
      </c>
      <c r="AA109" s="40">
        <v>0.822298241863507</v>
      </c>
      <c r="AB109" s="40">
        <v>9.323333740234375</v>
      </c>
    </row>
    <row r="110" spans="1:28" ht="12.75">
      <c r="A110">
        <v>1974.25</v>
      </c>
      <c r="B110">
        <v>166.099</v>
      </c>
      <c r="C110" s="7">
        <f>Demog_adj_hours!B115</f>
        <v>20.97254903020819</v>
      </c>
      <c r="D110" s="7">
        <f>Demog_adj_hours!C115</f>
        <v>21.45793598787866</v>
      </c>
      <c r="E110" s="7">
        <f>Productivity_adj!D116</f>
        <v>147.7955067925078</v>
      </c>
      <c r="F110" s="7">
        <f>Productivity_adj!E116</f>
        <v>147.44555209455575</v>
      </c>
      <c r="G110" s="1">
        <v>149750</v>
      </c>
      <c r="H110">
        <v>152304.402</v>
      </c>
      <c r="I110" s="1">
        <v>8346.704</v>
      </c>
      <c r="J110" s="1">
        <v>15864.68</v>
      </c>
      <c r="K110" s="1">
        <v>11285.102</v>
      </c>
      <c r="L110" s="1">
        <v>29989.642</v>
      </c>
      <c r="M110" s="1">
        <v>22681.14</v>
      </c>
      <c r="N110" s="1">
        <v>23650.452</v>
      </c>
      <c r="O110" s="1">
        <v>19527.82</v>
      </c>
      <c r="P110" s="1">
        <v>20958.862</v>
      </c>
      <c r="Q110">
        <v>25.761000000000003</v>
      </c>
      <c r="R110" s="5">
        <v>8.228</v>
      </c>
      <c r="S110">
        <v>130.641</v>
      </c>
      <c r="T110" s="3">
        <v>153.99708112726748</v>
      </c>
      <c r="U110" s="3">
        <v>144.21417022522945</v>
      </c>
      <c r="V110" s="3">
        <v>149.10562567624356</v>
      </c>
      <c r="W110">
        <v>4347.9</v>
      </c>
      <c r="X110" s="2">
        <v>72.48999786376953</v>
      </c>
      <c r="Y110" s="2">
        <v>79.13400268554688</v>
      </c>
      <c r="Z110">
        <v>0.014219</v>
      </c>
      <c r="AA110" s="40">
        <v>1.010900160360194</v>
      </c>
      <c r="AB110" s="40">
        <v>11.25</v>
      </c>
    </row>
    <row r="111" spans="1:28" ht="12.75">
      <c r="A111">
        <v>1974.5</v>
      </c>
      <c r="B111">
        <v>166.037</v>
      </c>
      <c r="C111" s="7">
        <f>Demog_adj_hours!B116</f>
        <v>20.86659015653149</v>
      </c>
      <c r="D111" s="7">
        <f>Demog_adj_hours!C116</f>
        <v>21.358942991384257</v>
      </c>
      <c r="E111" s="7">
        <f>Productivity_adj!D117</f>
        <v>147.57603887023382</v>
      </c>
      <c r="F111" s="7">
        <f>Productivity_adj!E117</f>
        <v>147.46168822596235</v>
      </c>
      <c r="G111" s="1">
        <v>150493</v>
      </c>
      <c r="H111">
        <v>153020.652</v>
      </c>
      <c r="I111" s="1">
        <v>8371.069</v>
      </c>
      <c r="J111" s="1">
        <v>15943.831</v>
      </c>
      <c r="K111" s="1">
        <v>11366.828</v>
      </c>
      <c r="L111" s="1">
        <v>30298.744</v>
      </c>
      <c r="M111" s="1">
        <v>22683.026</v>
      </c>
      <c r="N111" s="1">
        <v>23638.806</v>
      </c>
      <c r="O111" s="1">
        <v>19611.448</v>
      </c>
      <c r="P111" s="1">
        <v>21106.9</v>
      </c>
      <c r="Q111">
        <v>26.355</v>
      </c>
      <c r="R111" s="5">
        <v>8.315</v>
      </c>
      <c r="S111">
        <v>129.912</v>
      </c>
      <c r="T111" s="3">
        <v>153.90883952082456</v>
      </c>
      <c r="U111" s="3">
        <v>144.06106866271736</v>
      </c>
      <c r="V111" s="3">
        <v>148.98495409176562</v>
      </c>
      <c r="W111">
        <v>4305.8</v>
      </c>
      <c r="X111" s="2">
        <v>71.86900329589844</v>
      </c>
      <c r="Y111" s="2">
        <v>78.69100189208984</v>
      </c>
      <c r="Z111">
        <v>-0.0076841</v>
      </c>
      <c r="AA111" s="40">
        <v>1.2579683415223712</v>
      </c>
      <c r="AB111" s="40">
        <v>12.09000015258789</v>
      </c>
    </row>
    <row r="112" spans="1:28" ht="12.75">
      <c r="A112">
        <v>1974.75</v>
      </c>
      <c r="B112">
        <v>164.449</v>
      </c>
      <c r="C112" s="7">
        <f>Demog_adj_hours!B117</f>
        <v>20.570732503428747</v>
      </c>
      <c r="D112" s="7">
        <f>Demog_adj_hours!C117</f>
        <v>21.06992999664566</v>
      </c>
      <c r="E112" s="7">
        <f>Productivity_adj!D118</f>
        <v>146.0107695741779</v>
      </c>
      <c r="F112" s="7">
        <f>Productivity_adj!E118</f>
        <v>146.1220552728605</v>
      </c>
      <c r="G112" s="1">
        <v>151256</v>
      </c>
      <c r="H112">
        <v>153736.906</v>
      </c>
      <c r="I112" s="1">
        <v>8395.434</v>
      </c>
      <c r="J112" s="1">
        <v>16022.982</v>
      </c>
      <c r="K112" s="1">
        <v>11448.554</v>
      </c>
      <c r="L112" s="1">
        <v>30607.848</v>
      </c>
      <c r="M112" s="1">
        <v>22684.912</v>
      </c>
      <c r="N112" s="1">
        <v>23627.16</v>
      </c>
      <c r="O112" s="1">
        <v>19695.076</v>
      </c>
      <c r="P112" s="1">
        <v>21254.94</v>
      </c>
      <c r="Q112">
        <v>26.846</v>
      </c>
      <c r="R112" s="5">
        <v>8.355</v>
      </c>
      <c r="S112">
        <v>127.981</v>
      </c>
      <c r="T112" s="3">
        <v>152.4118135969358</v>
      </c>
      <c r="U112" s="3">
        <v>142.59239895366687</v>
      </c>
      <c r="V112" s="3">
        <v>147.50210627529574</v>
      </c>
      <c r="W112">
        <v>4288.9</v>
      </c>
      <c r="X112" s="2">
        <v>72.4739990234375</v>
      </c>
      <c r="Y112" s="2">
        <v>77.52200317382812</v>
      </c>
      <c r="Z112">
        <v>-0.023622</v>
      </c>
      <c r="AA112" s="40">
        <v>1.2801492629518805</v>
      </c>
      <c r="AB112" s="40">
        <v>9.34666633605957</v>
      </c>
    </row>
    <row r="113" spans="1:28" ht="12.75">
      <c r="A113">
        <v>1975</v>
      </c>
      <c r="B113">
        <v>160.714</v>
      </c>
      <c r="C113" s="7">
        <f>Demog_adj_hours!B118</f>
        <v>20.010298696149334</v>
      </c>
      <c r="D113" s="7">
        <f>Demog_adj_hours!C118</f>
        <v>20.516221233369187</v>
      </c>
      <c r="E113" s="7">
        <f>Productivity_adj!D119</f>
        <v>142.5524178172548</v>
      </c>
      <c r="F113" s="7">
        <f>Productivity_adj!E119</f>
        <v>142.87260643514776</v>
      </c>
      <c r="G113" s="1">
        <v>151990</v>
      </c>
      <c r="H113">
        <v>154453.159</v>
      </c>
      <c r="I113" s="1">
        <v>8419.8</v>
      </c>
      <c r="J113" s="1">
        <v>16102.132</v>
      </c>
      <c r="K113" s="1">
        <v>11530.279</v>
      </c>
      <c r="L113" s="1">
        <v>30916.952</v>
      </c>
      <c r="M113" s="1">
        <v>22686.8</v>
      </c>
      <c r="N113" s="1">
        <v>23615.514</v>
      </c>
      <c r="O113" s="1">
        <v>19778.704</v>
      </c>
      <c r="P113" s="1">
        <v>21402.978</v>
      </c>
      <c r="Q113">
        <v>26.988999999999997</v>
      </c>
      <c r="R113" s="5">
        <v>8.418</v>
      </c>
      <c r="S113">
        <v>123.918</v>
      </c>
      <c r="T113" s="3">
        <v>148.93063881291272</v>
      </c>
      <c r="U113" s="3">
        <v>139.27186552111002</v>
      </c>
      <c r="V113" s="3">
        <v>144.10125216700575</v>
      </c>
      <c r="W113">
        <v>4237.6</v>
      </c>
      <c r="X113" s="2">
        <v>73.50800323486328</v>
      </c>
      <c r="Y113" s="2">
        <v>75.06099700927734</v>
      </c>
      <c r="Z113">
        <v>-0.034095</v>
      </c>
      <c r="AA113" s="40">
        <v>0.9863747920565515</v>
      </c>
      <c r="AB113" s="40">
        <v>6.303333282470703</v>
      </c>
    </row>
    <row r="114" spans="1:28" ht="12.75">
      <c r="A114">
        <v>1975.25</v>
      </c>
      <c r="B114">
        <v>159.896</v>
      </c>
      <c r="C114" s="7">
        <f>Demog_adj_hours!B119</f>
        <v>19.81655467233929</v>
      </c>
      <c r="D114" s="7">
        <f>Demog_adj_hours!C119</f>
        <v>20.32908482876056</v>
      </c>
      <c r="E114" s="7">
        <f>Productivity_adj!D120</f>
        <v>141.5928226452357</v>
      </c>
      <c r="F114" s="7">
        <f>Productivity_adj!E120</f>
        <v>142.11469646069887</v>
      </c>
      <c r="G114" s="1">
        <v>152704</v>
      </c>
      <c r="H114">
        <v>155169.409</v>
      </c>
      <c r="I114" s="1">
        <v>8444.165</v>
      </c>
      <c r="J114" s="1">
        <v>16181.283</v>
      </c>
      <c r="K114" s="1">
        <v>11612.005</v>
      </c>
      <c r="L114" s="1">
        <v>31226.054</v>
      </c>
      <c r="M114" s="1">
        <v>22688.686</v>
      </c>
      <c r="N114" s="1">
        <v>23603.868</v>
      </c>
      <c r="O114" s="1">
        <v>19862.332</v>
      </c>
      <c r="P114" s="1">
        <v>21551.016</v>
      </c>
      <c r="Q114">
        <v>27.075</v>
      </c>
      <c r="R114" s="5">
        <v>8.455</v>
      </c>
      <c r="S114">
        <v>122.909</v>
      </c>
      <c r="T114" s="3">
        <v>148.1575287711091</v>
      </c>
      <c r="U114" s="3">
        <v>138.4877813323016</v>
      </c>
      <c r="V114" s="3">
        <v>143.32265505169977</v>
      </c>
      <c r="W114">
        <v>4268.6</v>
      </c>
      <c r="X114" s="2">
        <v>74.68299865722656</v>
      </c>
      <c r="Y114" s="2">
        <v>74.44999694824219</v>
      </c>
      <c r="Z114">
        <v>-0.01916</v>
      </c>
      <c r="AA114" s="40">
        <v>0.6561307907255696</v>
      </c>
      <c r="AB114" s="40">
        <v>5.420000076293945</v>
      </c>
    </row>
    <row r="115" spans="1:28" ht="12.75">
      <c r="A115">
        <v>1975.5</v>
      </c>
      <c r="B115">
        <v>160.859</v>
      </c>
      <c r="C115" s="7">
        <f>Demog_adj_hours!B120</f>
        <v>19.84151486176619</v>
      </c>
      <c r="D115" s="7">
        <f>Demog_adj_hours!C120</f>
        <v>20.356767460761667</v>
      </c>
      <c r="E115" s="7">
        <f>Productivity_adj!D121</f>
        <v>142.21447585482989</v>
      </c>
      <c r="F115" s="7">
        <f>Productivity_adj!E121</f>
        <v>142.93819892667122</v>
      </c>
      <c r="G115" s="1">
        <v>153580</v>
      </c>
      <c r="H115">
        <v>155907.567</v>
      </c>
      <c r="I115" s="1">
        <v>8469.14</v>
      </c>
      <c r="J115" s="1">
        <v>16251.921</v>
      </c>
      <c r="K115" s="1">
        <v>11680.022</v>
      </c>
      <c r="L115" s="1">
        <v>31545.514</v>
      </c>
      <c r="M115" s="1">
        <v>22754.598</v>
      </c>
      <c r="N115" s="1">
        <v>23571.734</v>
      </c>
      <c r="O115" s="1">
        <v>19948.314</v>
      </c>
      <c r="P115" s="1">
        <v>21686.324</v>
      </c>
      <c r="Q115">
        <v>26.817999999999998</v>
      </c>
      <c r="R115" s="5">
        <v>8.557</v>
      </c>
      <c r="S115">
        <v>124.169</v>
      </c>
      <c r="T115" s="3">
        <v>149.0385837002972</v>
      </c>
      <c r="U115" s="3">
        <v>139.25207066931878</v>
      </c>
      <c r="V115" s="3">
        <v>144.14532718480268</v>
      </c>
      <c r="W115">
        <v>4340.9</v>
      </c>
      <c r="X115" s="2">
        <v>75.40899658203125</v>
      </c>
      <c r="Y115" s="2">
        <v>75.21299743652344</v>
      </c>
      <c r="Z115">
        <v>0.00499</v>
      </c>
      <c r="AA115" s="40">
        <v>0.79966393938588</v>
      </c>
      <c r="AB115" s="40">
        <v>6.159999847412109</v>
      </c>
    </row>
    <row r="116" spans="1:28" ht="12.75">
      <c r="A116">
        <v>1975.75</v>
      </c>
      <c r="B116">
        <v>162.893</v>
      </c>
      <c r="C116" s="7">
        <f>Demog_adj_hours!B121</f>
        <v>19.997721816631298</v>
      </c>
      <c r="D116" s="7">
        <f>Demog_adj_hours!C121</f>
        <v>20.515603607604056</v>
      </c>
      <c r="E116" s="7">
        <f>Productivity_adj!D122</f>
        <v>143.78284420165616</v>
      </c>
      <c r="F116" s="7">
        <f>Productivity_adj!E122</f>
        <v>144.71130680684982</v>
      </c>
      <c r="G116" s="1">
        <v>154338</v>
      </c>
      <c r="H116">
        <v>156645.728</v>
      </c>
      <c r="I116" s="1">
        <v>8494.114</v>
      </c>
      <c r="J116" s="1">
        <v>16322.558</v>
      </c>
      <c r="K116" s="1">
        <v>11748.04</v>
      </c>
      <c r="L116" s="1">
        <v>31864.974</v>
      </c>
      <c r="M116" s="1">
        <v>22820.512</v>
      </c>
      <c r="N116" s="1">
        <v>23539.6</v>
      </c>
      <c r="O116" s="1">
        <v>20034.296</v>
      </c>
      <c r="P116" s="1">
        <v>21821.634</v>
      </c>
      <c r="Q116">
        <v>27.02</v>
      </c>
      <c r="R116" s="5">
        <v>8.602</v>
      </c>
      <c r="S116">
        <v>125.953</v>
      </c>
      <c r="T116" s="3">
        <v>150.91523894589994</v>
      </c>
      <c r="U116" s="3">
        <v>140.94777799977473</v>
      </c>
      <c r="V116" s="3">
        <v>145.93150847283238</v>
      </c>
      <c r="W116">
        <v>4397.8</v>
      </c>
      <c r="X116" s="2">
        <v>75.55799865722656</v>
      </c>
      <c r="Y116" s="2">
        <v>76.29399871826172</v>
      </c>
      <c r="Z116">
        <v>0.010407</v>
      </c>
      <c r="AA116" s="40">
        <v>0.7573658449902609</v>
      </c>
      <c r="AB116" s="40">
        <v>5.413333415985107</v>
      </c>
    </row>
    <row r="117" spans="1:28" ht="12.75">
      <c r="A117">
        <v>1976</v>
      </c>
      <c r="B117">
        <v>164.851</v>
      </c>
      <c r="C117" s="7">
        <f>Demog_adj_hours!B122</f>
        <v>20.143176778248154</v>
      </c>
      <c r="D117" s="7">
        <f>Demog_adj_hours!C122</f>
        <v>20.663596320849535</v>
      </c>
      <c r="E117" s="7">
        <f>Productivity_adj!D123</f>
        <v>145.2824731760155</v>
      </c>
      <c r="F117" s="7">
        <f>Productivity_adj!E123</f>
        <v>146.4145989700379</v>
      </c>
      <c r="G117" s="1">
        <v>155066</v>
      </c>
      <c r="H117">
        <v>157383.891</v>
      </c>
      <c r="I117" s="1">
        <v>8519.089</v>
      </c>
      <c r="J117" s="1">
        <v>16393.196</v>
      </c>
      <c r="K117" s="1">
        <v>11816.058</v>
      </c>
      <c r="L117" s="1">
        <v>32184.434</v>
      </c>
      <c r="M117" s="1">
        <v>22886.424</v>
      </c>
      <c r="N117" s="1">
        <v>23507.468</v>
      </c>
      <c r="O117" s="1">
        <v>20120.278</v>
      </c>
      <c r="P117" s="1">
        <v>21956.944</v>
      </c>
      <c r="Q117">
        <v>27.046</v>
      </c>
      <c r="R117" s="5">
        <v>8.662</v>
      </c>
      <c r="S117">
        <v>127.777</v>
      </c>
      <c r="T117" s="3">
        <v>152.72440303294647</v>
      </c>
      <c r="U117" s="3">
        <v>142.58143760063848</v>
      </c>
      <c r="V117" s="3">
        <v>147.65292031678803</v>
      </c>
      <c r="W117">
        <v>4496.8</v>
      </c>
      <c r="X117" s="2">
        <v>76.61799621582031</v>
      </c>
      <c r="Y117" s="2">
        <v>77.39900207519531</v>
      </c>
      <c r="Z117">
        <v>0.010595</v>
      </c>
      <c r="AA117" s="40">
        <v>0.47747670977918233</v>
      </c>
      <c r="AB117" s="40">
        <v>4.826666831970215</v>
      </c>
    </row>
    <row r="118" spans="1:28" ht="12.75">
      <c r="A118">
        <v>1976.25</v>
      </c>
      <c r="B118">
        <v>165.189</v>
      </c>
      <c r="C118" s="7">
        <f>Demog_adj_hours!B123</f>
        <v>20.090250275352417</v>
      </c>
      <c r="D118" s="7">
        <f>Demog_adj_hours!C123</f>
        <v>20.61311747373296</v>
      </c>
      <c r="E118" s="7">
        <f>Productivity_adj!D124</f>
        <v>145.3138155179557</v>
      </c>
      <c r="F118" s="7">
        <f>Productivity_adj!E124</f>
        <v>146.6356952303853</v>
      </c>
      <c r="G118" s="1">
        <v>155765</v>
      </c>
      <c r="H118">
        <v>158122.049</v>
      </c>
      <c r="I118" s="1">
        <v>8544.064</v>
      </c>
      <c r="J118" s="1">
        <v>16463.834</v>
      </c>
      <c r="K118" s="1">
        <v>11884.075</v>
      </c>
      <c r="L118" s="1">
        <v>32503.894</v>
      </c>
      <c r="M118" s="1">
        <v>22952.336</v>
      </c>
      <c r="N118" s="1">
        <v>23475.334</v>
      </c>
      <c r="O118" s="1">
        <v>20206.26</v>
      </c>
      <c r="P118" s="1">
        <v>22092.252</v>
      </c>
      <c r="Q118">
        <v>27.039</v>
      </c>
      <c r="R118" s="5">
        <v>8.668</v>
      </c>
      <c r="S118">
        <v>128.063</v>
      </c>
      <c r="T118" s="3">
        <v>153.03539361368829</v>
      </c>
      <c r="U118" s="3">
        <v>142.81814359806475</v>
      </c>
      <c r="V118" s="3">
        <v>147.92676860587272</v>
      </c>
      <c r="W118">
        <v>4530.3</v>
      </c>
      <c r="X118" s="2">
        <v>77.14099884033203</v>
      </c>
      <c r="Y118" s="2">
        <v>77.5719985961914</v>
      </c>
      <c r="Z118">
        <v>0.012877</v>
      </c>
      <c r="AA118" s="40">
        <v>0.4624744587505347</v>
      </c>
      <c r="AB118" s="40">
        <v>5.196666717529297</v>
      </c>
    </row>
    <row r="119" spans="1:28" ht="12.75">
      <c r="A119">
        <v>1976.5</v>
      </c>
      <c r="B119">
        <v>165.894</v>
      </c>
      <c r="C119" s="7">
        <f>Demog_adj_hours!B124</f>
        <v>20.082792102768124</v>
      </c>
      <c r="D119" s="7">
        <f>Demog_adj_hours!C124</f>
        <v>20.604829012999055</v>
      </c>
      <c r="E119" s="7">
        <f>Productivity_adj!D125</f>
        <v>145.66960975664122</v>
      </c>
      <c r="F119" s="7">
        <f>Productivity_adj!E125</f>
        <v>147.18048037334998</v>
      </c>
      <c r="G119" s="1">
        <v>156525</v>
      </c>
      <c r="H119">
        <v>158855.861</v>
      </c>
      <c r="I119" s="1">
        <v>8544.924</v>
      </c>
      <c r="J119" s="1">
        <v>16515.71</v>
      </c>
      <c r="K119" s="1">
        <v>11960.071</v>
      </c>
      <c r="L119" s="1">
        <v>32811.396</v>
      </c>
      <c r="M119" s="1">
        <v>23069.352</v>
      </c>
      <c r="N119" s="1">
        <v>23414.062</v>
      </c>
      <c r="O119" s="1">
        <v>20305.35</v>
      </c>
      <c r="P119" s="1">
        <v>22234.996</v>
      </c>
      <c r="Q119">
        <v>26.856</v>
      </c>
      <c r="R119" s="5">
        <v>8.678</v>
      </c>
      <c r="S119">
        <v>128.66</v>
      </c>
      <c r="T119" s="3">
        <v>153.68876513234022</v>
      </c>
      <c r="U119" s="3">
        <v>143.37664801824118</v>
      </c>
      <c r="V119" s="3">
        <v>148.53270657528773</v>
      </c>
      <c r="W119">
        <v>4552</v>
      </c>
      <c r="X119" s="2">
        <v>77.16200256347656</v>
      </c>
      <c r="Y119" s="2">
        <v>77.93299865722656</v>
      </c>
      <c r="Z119">
        <v>0.014641</v>
      </c>
      <c r="AA119" s="40">
        <v>0.5900757465686013</v>
      </c>
      <c r="AB119" s="40">
        <v>5.2833333015441895</v>
      </c>
    </row>
    <row r="120" spans="1:28" ht="12.75">
      <c r="A120">
        <v>1976.75</v>
      </c>
      <c r="B120">
        <v>167.084</v>
      </c>
      <c r="C120" s="7">
        <f>Demog_adj_hours!B125</f>
        <v>20.133845540369023</v>
      </c>
      <c r="D120" s="7">
        <f>Demog_adj_hours!C125</f>
        <v>20.654990695620803</v>
      </c>
      <c r="E120" s="7">
        <f>Productivity_adj!D126</f>
        <v>146.45140769602008</v>
      </c>
      <c r="F120" s="7">
        <f>Productivity_adj!E126</f>
        <v>148.15307102651377</v>
      </c>
      <c r="G120" s="1">
        <v>157235</v>
      </c>
      <c r="H120">
        <v>159589.674</v>
      </c>
      <c r="I120" s="1">
        <v>8545.784</v>
      </c>
      <c r="J120" s="1">
        <v>16567.587</v>
      </c>
      <c r="K120" s="1">
        <v>12036.067</v>
      </c>
      <c r="L120" s="1">
        <v>33118.9</v>
      </c>
      <c r="M120" s="1">
        <v>23186.366</v>
      </c>
      <c r="N120" s="1">
        <v>23352.792</v>
      </c>
      <c r="O120" s="1">
        <v>20404.44</v>
      </c>
      <c r="P120" s="1">
        <v>22377.738</v>
      </c>
      <c r="Q120">
        <v>27.681</v>
      </c>
      <c r="R120" s="5">
        <v>8.706</v>
      </c>
      <c r="S120">
        <v>128.939</v>
      </c>
      <c r="T120" s="3">
        <v>154.79358370039876</v>
      </c>
      <c r="U120" s="3">
        <v>144.35846001789258</v>
      </c>
      <c r="V120" s="3">
        <v>149.5760218591436</v>
      </c>
      <c r="W120">
        <v>4584.6</v>
      </c>
      <c r="X120" s="2">
        <v>77.65599822998047</v>
      </c>
      <c r="Y120" s="2">
        <v>78.10299682617188</v>
      </c>
      <c r="Z120">
        <v>0.01464</v>
      </c>
      <c r="AA120" s="40">
        <v>0.785414152865684</v>
      </c>
      <c r="AB120" s="40">
        <v>4.87333345413208</v>
      </c>
    </row>
    <row r="121" spans="1:28" ht="12.75">
      <c r="A121">
        <v>1977</v>
      </c>
      <c r="B121">
        <v>167.938</v>
      </c>
      <c r="C121" s="7">
        <f>Demog_adj_hours!B126</f>
        <v>20.14412862178485</v>
      </c>
      <c r="D121" s="7">
        <f>Demog_adj_hours!C126</f>
        <v>20.66432222339968</v>
      </c>
      <c r="E121" s="7">
        <f>Productivity_adj!D127</f>
        <v>146.93849156635636</v>
      </c>
      <c r="F121" s="7">
        <f>Productivity_adj!E127</f>
        <v>148.82519050176677</v>
      </c>
      <c r="G121" s="1">
        <v>157913</v>
      </c>
      <c r="H121">
        <v>160323.486</v>
      </c>
      <c r="I121" s="1">
        <v>8546.645</v>
      </c>
      <c r="J121" s="1">
        <v>16619.464</v>
      </c>
      <c r="K121" s="1">
        <v>12112.063</v>
      </c>
      <c r="L121" s="1">
        <v>33426.402</v>
      </c>
      <c r="M121" s="1">
        <v>23303.38</v>
      </c>
      <c r="N121" s="1">
        <v>23291.52</v>
      </c>
      <c r="O121" s="1">
        <v>20503.532</v>
      </c>
      <c r="P121" s="1">
        <v>22520.48</v>
      </c>
      <c r="Q121">
        <v>27.234</v>
      </c>
      <c r="R121" s="5">
        <v>8.763</v>
      </c>
      <c r="S121">
        <v>130.231</v>
      </c>
      <c r="T121" s="3">
        <v>155.58905411157565</v>
      </c>
      <c r="U121" s="3">
        <v>145.05402500918495</v>
      </c>
      <c r="V121" s="3">
        <v>150.32153956037897</v>
      </c>
      <c r="W121">
        <v>4640</v>
      </c>
      <c r="X121" s="2">
        <v>78.0469970703125</v>
      </c>
      <c r="Y121" s="2">
        <v>78.88500213623047</v>
      </c>
      <c r="Z121">
        <v>0.012439</v>
      </c>
      <c r="AA121" s="40">
        <v>0.7060491759856973</v>
      </c>
      <c r="AB121" s="40">
        <v>4.659999847412109</v>
      </c>
    </row>
    <row r="122" spans="1:28" ht="12.75">
      <c r="A122">
        <v>1977.25</v>
      </c>
      <c r="B122">
        <v>171.23600000000002</v>
      </c>
      <c r="C122" s="7">
        <f>Demog_adj_hours!B127</f>
        <v>20.44613960927123</v>
      </c>
      <c r="D122" s="7">
        <f>Demog_adj_hours!C127</f>
        <v>20.965322719172363</v>
      </c>
      <c r="E122" s="7">
        <f>Productivity_adj!D128</f>
        <v>149.60634865835283</v>
      </c>
      <c r="F122" s="7">
        <f>Productivity_adj!E128</f>
        <v>151.70556704152736</v>
      </c>
      <c r="G122" s="1">
        <v>158657</v>
      </c>
      <c r="H122">
        <v>161057.298</v>
      </c>
      <c r="I122" s="1">
        <v>8547.505</v>
      </c>
      <c r="J122" s="1">
        <v>16671.34</v>
      </c>
      <c r="K122" s="1">
        <v>12188.059</v>
      </c>
      <c r="L122" s="1">
        <v>33733.904</v>
      </c>
      <c r="M122" s="1">
        <v>23420.396</v>
      </c>
      <c r="N122" s="1">
        <v>23230.248</v>
      </c>
      <c r="O122" s="1">
        <v>20602.622</v>
      </c>
      <c r="P122" s="1">
        <v>22663.224</v>
      </c>
      <c r="Q122">
        <v>27.526999999999997</v>
      </c>
      <c r="R122" s="5">
        <v>8.826</v>
      </c>
      <c r="S122">
        <v>133.154</v>
      </c>
      <c r="T122" s="3">
        <v>158.6506830506569</v>
      </c>
      <c r="U122" s="3">
        <v>147.86413719378143</v>
      </c>
      <c r="V122" s="3">
        <v>153.25741012221857</v>
      </c>
      <c r="W122">
        <v>4731.1</v>
      </c>
      <c r="X122" s="2">
        <v>78.22599792480469</v>
      </c>
      <c r="Y122" s="2">
        <v>80.65599822998047</v>
      </c>
      <c r="Z122">
        <v>0.012918</v>
      </c>
      <c r="AA122" s="40">
        <v>0.6241378760470297</v>
      </c>
      <c r="AB122" s="40">
        <v>5.1566667556762695</v>
      </c>
    </row>
    <row r="123" spans="1:28" ht="12.75">
      <c r="A123">
        <v>1977.5</v>
      </c>
      <c r="B123">
        <v>172.793</v>
      </c>
      <c r="C123" s="7">
        <f>Demog_adj_hours!B128</f>
        <v>20.537976051910498</v>
      </c>
      <c r="D123" s="7">
        <f>Demog_adj_hours!C128</f>
        <v>21.052961789696006</v>
      </c>
      <c r="E123" s="7">
        <f>Productivity_adj!D129</f>
        <v>150.75175873316402</v>
      </c>
      <c r="F123" s="7">
        <f>Productivity_adj!E129</f>
        <v>153.04192214413553</v>
      </c>
      <c r="G123" s="1">
        <v>159430</v>
      </c>
      <c r="H123">
        <v>161795.023</v>
      </c>
      <c r="I123" s="1">
        <v>8543.368</v>
      </c>
      <c r="J123" s="1">
        <v>16711.655</v>
      </c>
      <c r="K123" s="1">
        <v>12254.182</v>
      </c>
      <c r="L123" s="1">
        <v>33973.32</v>
      </c>
      <c r="M123" s="1">
        <v>23638.264</v>
      </c>
      <c r="N123" s="1">
        <v>23182.616</v>
      </c>
      <c r="O123" s="1">
        <v>20686.638</v>
      </c>
      <c r="P123" s="1">
        <v>22804.98</v>
      </c>
      <c r="Q123">
        <v>27.936</v>
      </c>
      <c r="R123" s="5">
        <v>8.903</v>
      </c>
      <c r="S123">
        <v>134.196</v>
      </c>
      <c r="T123" s="3">
        <v>160.1011018386403</v>
      </c>
      <c r="U123" s="3">
        <v>149.17437517279768</v>
      </c>
      <c r="V123" s="3">
        <v>154.63773850571897</v>
      </c>
      <c r="W123">
        <v>4815.8</v>
      </c>
      <c r="X123" s="2">
        <v>79.23300170898438</v>
      </c>
      <c r="Y123" s="2">
        <v>81.28700256347656</v>
      </c>
      <c r="Z123">
        <v>0.0065411</v>
      </c>
      <c r="AA123" s="40">
        <v>0.5253256875159877</v>
      </c>
      <c r="AB123" s="40">
        <v>5.820000171661377</v>
      </c>
    </row>
    <row r="124" spans="1:28" ht="12.75">
      <c r="A124">
        <v>1977.75</v>
      </c>
      <c r="B124">
        <v>174.386</v>
      </c>
      <c r="C124" s="7">
        <f>Demog_adj_hours!B129</f>
        <v>20.63323767780469</v>
      </c>
      <c r="D124" s="7">
        <f>Demog_adj_hours!C129</f>
        <v>21.144003222514122</v>
      </c>
      <c r="E124" s="7">
        <f>Productivity_adj!D130</f>
        <v>151.92929265688673</v>
      </c>
      <c r="F124" s="7">
        <f>Productivity_adj!E130</f>
        <v>154.40898986140243</v>
      </c>
      <c r="G124" s="1">
        <v>160129</v>
      </c>
      <c r="H124">
        <v>162532.753</v>
      </c>
      <c r="I124" s="1">
        <v>8539.231</v>
      </c>
      <c r="J124" s="1">
        <v>16751.97</v>
      </c>
      <c r="K124" s="1">
        <v>12320.306</v>
      </c>
      <c r="L124" s="1">
        <v>34212.74</v>
      </c>
      <c r="M124" s="1">
        <v>23856.134</v>
      </c>
      <c r="N124" s="1">
        <v>23134.984</v>
      </c>
      <c r="O124" s="1">
        <v>20770.652</v>
      </c>
      <c r="P124" s="1">
        <v>22946.736</v>
      </c>
      <c r="Q124">
        <v>28.054</v>
      </c>
      <c r="R124" s="5">
        <v>8.992</v>
      </c>
      <c r="S124">
        <v>135.55900000000003</v>
      </c>
      <c r="T124" s="3">
        <v>161.58665143312928</v>
      </c>
      <c r="U124" s="3">
        <v>150.51968461373494</v>
      </c>
      <c r="V124" s="3">
        <v>156.05316802343262</v>
      </c>
      <c r="W124">
        <v>4815.3</v>
      </c>
      <c r="X124" s="2">
        <v>78.30599975585938</v>
      </c>
      <c r="Y124" s="2">
        <v>82.11299896240234</v>
      </c>
      <c r="Z124">
        <v>0.0060392</v>
      </c>
      <c r="AA124" s="40">
        <v>0.9360049295031558</v>
      </c>
      <c r="AB124" s="40">
        <v>6.513333320617676</v>
      </c>
    </row>
    <row r="125" spans="1:28" ht="12.75">
      <c r="A125">
        <v>1978</v>
      </c>
      <c r="B125">
        <v>175.035</v>
      </c>
      <c r="C125" s="7">
        <f>Demog_adj_hours!B130</f>
        <v>20.61644901990917</v>
      </c>
      <c r="D125" s="7">
        <f>Demog_adj_hours!C130</f>
        <v>21.12297252074308</v>
      </c>
      <c r="E125" s="7">
        <f>Productivity_adj!D131</f>
        <v>152.28609793900807</v>
      </c>
      <c r="F125" s="7">
        <f>Productivity_adj!E131</f>
        <v>154.9392507156728</v>
      </c>
      <c r="G125" s="1">
        <v>160831</v>
      </c>
      <c r="H125">
        <v>163270.488</v>
      </c>
      <c r="I125" s="1">
        <v>8535.094</v>
      </c>
      <c r="J125" s="1">
        <v>16792.284</v>
      </c>
      <c r="K125" s="1">
        <v>12386.43</v>
      </c>
      <c r="L125" s="1">
        <v>34452.16</v>
      </c>
      <c r="M125" s="1">
        <v>24074.004</v>
      </c>
      <c r="N125" s="1">
        <v>23087.354</v>
      </c>
      <c r="O125" s="1">
        <v>20854.668</v>
      </c>
      <c r="P125" s="1">
        <v>23088.494</v>
      </c>
      <c r="Q125">
        <v>28.101</v>
      </c>
      <c r="R125" s="5">
        <v>8.972</v>
      </c>
      <c r="S125">
        <v>136.248</v>
      </c>
      <c r="T125" s="3">
        <v>162.19932143037246</v>
      </c>
      <c r="U125" s="3">
        <v>151.05452497872173</v>
      </c>
      <c r="V125" s="3">
        <v>156.62692320454815</v>
      </c>
      <c r="W125">
        <v>4830.8</v>
      </c>
      <c r="X125" s="2">
        <v>77.99299621582031</v>
      </c>
      <c r="Y125" s="2">
        <v>82.52999877929688</v>
      </c>
      <c r="Z125">
        <v>0.0076168</v>
      </c>
      <c r="AA125" s="40">
        <v>0.6419399936000616</v>
      </c>
      <c r="AB125" s="40">
        <v>6.756666660308838</v>
      </c>
    </row>
    <row r="126" spans="1:28" ht="12.75">
      <c r="A126">
        <v>1978.25</v>
      </c>
      <c r="B126">
        <v>180.028</v>
      </c>
      <c r="C126" s="7">
        <f>Demog_adj_hours!B131</f>
        <v>21.109167880316793</v>
      </c>
      <c r="D126" s="7">
        <f>Demog_adj_hours!C131</f>
        <v>21.611428135553506</v>
      </c>
      <c r="E126" s="7">
        <f>Productivity_adj!D132</f>
        <v>156.32584141188968</v>
      </c>
      <c r="F126" s="7">
        <f>Productivity_adj!E132</f>
        <v>159.2173225133494</v>
      </c>
      <c r="G126" s="1">
        <v>161518</v>
      </c>
      <c r="H126">
        <v>164008.214</v>
      </c>
      <c r="I126" s="1">
        <v>8530.957</v>
      </c>
      <c r="J126" s="1">
        <v>16832.6</v>
      </c>
      <c r="K126" s="1">
        <v>12452.553</v>
      </c>
      <c r="L126" s="1">
        <v>34691.576</v>
      </c>
      <c r="M126" s="1">
        <v>24291.872</v>
      </c>
      <c r="N126" s="1">
        <v>23039.722</v>
      </c>
      <c r="O126" s="1">
        <v>20938.684</v>
      </c>
      <c r="P126" s="1">
        <v>23230.25</v>
      </c>
      <c r="Q126">
        <v>29.158999999999995</v>
      </c>
      <c r="R126" s="5">
        <v>9.03</v>
      </c>
      <c r="S126">
        <v>140.12699999999998</v>
      </c>
      <c r="T126" s="3">
        <v>166.83978262299564</v>
      </c>
      <c r="U126" s="3">
        <v>155.3424935853136</v>
      </c>
      <c r="V126" s="3">
        <v>161.09113810415616</v>
      </c>
      <c r="W126">
        <v>5021.2</v>
      </c>
      <c r="X126" s="2">
        <v>79.5510025024414</v>
      </c>
      <c r="Y126" s="2">
        <v>84.87999725341797</v>
      </c>
      <c r="Z126">
        <v>0.012601</v>
      </c>
      <c r="AA126" s="40">
        <v>0.789067855693304</v>
      </c>
      <c r="AB126" s="40">
        <v>7.2833333015441895</v>
      </c>
    </row>
    <row r="127" spans="1:28" ht="12.75">
      <c r="A127">
        <v>1978.5</v>
      </c>
      <c r="B127">
        <v>180.766</v>
      </c>
      <c r="C127" s="7">
        <f>Demog_adj_hours!B132</f>
        <v>21.101056799841174</v>
      </c>
      <c r="D127" s="7">
        <f>Demog_adj_hours!C132</f>
        <v>21.598193684528134</v>
      </c>
      <c r="E127" s="7">
        <f>Productivity_adj!D133</f>
        <v>156.6646562026527</v>
      </c>
      <c r="F127" s="7">
        <f>Productivity_adj!E133</f>
        <v>159.726947258466</v>
      </c>
      <c r="G127" s="1">
        <v>162259</v>
      </c>
      <c r="H127">
        <v>164743.845</v>
      </c>
      <c r="I127" s="1">
        <v>8521.856</v>
      </c>
      <c r="J127" s="1">
        <v>16858.43</v>
      </c>
      <c r="K127" s="1">
        <v>12504.379</v>
      </c>
      <c r="L127" s="1">
        <v>34999.128</v>
      </c>
      <c r="M127" s="1">
        <v>24476.188</v>
      </c>
      <c r="N127" s="1">
        <v>22983.412</v>
      </c>
      <c r="O127" s="1">
        <v>21023.502</v>
      </c>
      <c r="P127" s="1">
        <v>23376.95</v>
      </c>
      <c r="Q127">
        <v>28.664</v>
      </c>
      <c r="R127" s="5">
        <v>9.092</v>
      </c>
      <c r="S127">
        <v>141.274</v>
      </c>
      <c r="T127" s="3">
        <v>167.5397695961893</v>
      </c>
      <c r="U127" s="3">
        <v>155.96376928796272</v>
      </c>
      <c r="V127" s="3">
        <v>161.75176944207809</v>
      </c>
      <c r="W127">
        <v>5070.7</v>
      </c>
      <c r="X127" s="2">
        <v>79.71600341796875</v>
      </c>
      <c r="Y127" s="2">
        <v>85.5739974975586</v>
      </c>
      <c r="Z127">
        <v>0.012182</v>
      </c>
      <c r="AA127" s="40">
        <v>0.7137581592393758</v>
      </c>
      <c r="AB127" s="40">
        <v>8.100000381469727</v>
      </c>
    </row>
    <row r="128" spans="1:28" ht="12.75">
      <c r="A128">
        <v>1978.75</v>
      </c>
      <c r="B128">
        <v>182.823</v>
      </c>
      <c r="C128" s="7">
        <f>Demog_adj_hours!B133</f>
        <v>21.24630226391053</v>
      </c>
      <c r="D128" s="7">
        <f>Demog_adj_hours!C133</f>
        <v>21.73829341034513</v>
      </c>
      <c r="E128" s="7">
        <f>Productivity_adj!D134</f>
        <v>158.14538667241507</v>
      </c>
      <c r="F128" s="7">
        <f>Productivity_adj!E134</f>
        <v>161.39906123953875</v>
      </c>
      <c r="G128" s="1">
        <v>163017</v>
      </c>
      <c r="H128">
        <v>165479.474</v>
      </c>
      <c r="I128" s="1">
        <v>8512.754</v>
      </c>
      <c r="J128" s="1">
        <v>16884.26</v>
      </c>
      <c r="K128" s="1">
        <v>12556.204</v>
      </c>
      <c r="L128" s="1">
        <v>35306.68</v>
      </c>
      <c r="M128" s="1">
        <v>24660.504</v>
      </c>
      <c r="N128" s="1">
        <v>22927.102</v>
      </c>
      <c r="O128" s="1">
        <v>21108.32</v>
      </c>
      <c r="P128" s="1">
        <v>23523.65</v>
      </c>
      <c r="Q128">
        <v>29.197</v>
      </c>
      <c r="R128" s="5">
        <v>9.104</v>
      </c>
      <c r="S128">
        <v>142.80800000000002</v>
      </c>
      <c r="T128" s="3">
        <v>169.46541129658425</v>
      </c>
      <c r="U128" s="3">
        <v>157.72893922480742</v>
      </c>
      <c r="V128" s="3">
        <v>163.5971752606984</v>
      </c>
      <c r="W128">
        <v>5137.4</v>
      </c>
      <c r="X128" s="2">
        <v>79.96600341796875</v>
      </c>
      <c r="Y128" s="2">
        <v>86.50399780273438</v>
      </c>
      <c r="Z128">
        <v>0.015542</v>
      </c>
      <c r="AA128" s="40">
        <v>0.9094869893185944</v>
      </c>
      <c r="AB128" s="40">
        <v>9.583333015441895</v>
      </c>
    </row>
    <row r="129" spans="1:28" ht="12.75">
      <c r="A129">
        <v>1979</v>
      </c>
      <c r="B129">
        <v>183.289</v>
      </c>
      <c r="C129" s="7">
        <f>Demog_adj_hours!B134</f>
        <v>21.20618706694419</v>
      </c>
      <c r="D129" s="7">
        <f>Demog_adj_hours!C134</f>
        <v>21.69301104733094</v>
      </c>
      <c r="E129" s="7">
        <f>Productivity_adj!D135</f>
        <v>158.2490006251721</v>
      </c>
      <c r="F129" s="7">
        <f>Productivity_adj!E135</f>
        <v>161.66383076648768</v>
      </c>
      <c r="G129" s="1">
        <v>163726</v>
      </c>
      <c r="H129">
        <v>166215.098</v>
      </c>
      <c r="I129" s="1">
        <v>8503.652</v>
      </c>
      <c r="J129" s="1">
        <v>16910.092</v>
      </c>
      <c r="K129" s="1">
        <v>12608.03</v>
      </c>
      <c r="L129" s="1">
        <v>35614.228</v>
      </c>
      <c r="M129" s="1">
        <v>24844.818</v>
      </c>
      <c r="N129" s="1">
        <v>22870.792</v>
      </c>
      <c r="O129" s="1">
        <v>21193.136</v>
      </c>
      <c r="P129" s="1">
        <v>23670.35</v>
      </c>
      <c r="Q129">
        <v>28.658</v>
      </c>
      <c r="R129" s="5">
        <v>9.169</v>
      </c>
      <c r="S129">
        <v>143.802</v>
      </c>
      <c r="T129" s="3">
        <v>169.9200072256616</v>
      </c>
      <c r="U129" s="3">
        <v>158.12800871497413</v>
      </c>
      <c r="V129" s="3">
        <v>164.02400797032072</v>
      </c>
      <c r="W129">
        <v>5147.4</v>
      </c>
      <c r="X129" s="2">
        <v>79.47599792480469</v>
      </c>
      <c r="Y129" s="2">
        <v>87.1050033569336</v>
      </c>
      <c r="Z129">
        <v>0.015572</v>
      </c>
      <c r="AA129" s="40">
        <v>0.7585922892113217</v>
      </c>
      <c r="AB129" s="40">
        <v>10.073333740234375</v>
      </c>
    </row>
    <row r="130" spans="1:28" ht="12.75">
      <c r="A130">
        <v>1979.25</v>
      </c>
      <c r="B130">
        <v>183.097</v>
      </c>
      <c r="C130" s="7">
        <f>Demog_adj_hours!B135</f>
        <v>21.090630600637592</v>
      </c>
      <c r="D130" s="7">
        <f>Demog_adj_hours!C135</f>
        <v>21.5722661053861</v>
      </c>
      <c r="E130" s="7">
        <f>Productivity_adj!D136</f>
        <v>157.97296900239408</v>
      </c>
      <c r="F130" s="7">
        <f>Productivity_adj!E136</f>
        <v>161.53690633101283</v>
      </c>
      <c r="G130" s="1">
        <v>164459</v>
      </c>
      <c r="H130">
        <v>166950.729</v>
      </c>
      <c r="I130" s="1">
        <v>8494.551</v>
      </c>
      <c r="J130" s="1">
        <v>16935.922</v>
      </c>
      <c r="K130" s="1">
        <v>12659.856</v>
      </c>
      <c r="L130" s="1">
        <v>35921.78</v>
      </c>
      <c r="M130" s="1">
        <v>25029.134</v>
      </c>
      <c r="N130" s="1">
        <v>22814.482</v>
      </c>
      <c r="O130" s="1">
        <v>21277.954</v>
      </c>
      <c r="P130" s="1">
        <v>23817.05</v>
      </c>
      <c r="Q130">
        <v>28.022000000000002</v>
      </c>
      <c r="R130" s="5">
        <v>9.275</v>
      </c>
      <c r="S130">
        <v>144.23</v>
      </c>
      <c r="T130" s="3">
        <v>169.76854055445293</v>
      </c>
      <c r="U130" s="3">
        <v>157.96648905884877</v>
      </c>
      <c r="V130" s="3">
        <v>163.86751480665396</v>
      </c>
      <c r="W130">
        <v>5152.3</v>
      </c>
      <c r="X130" s="2">
        <v>79.3219985961914</v>
      </c>
      <c r="Y130" s="2">
        <v>87.36499786376953</v>
      </c>
      <c r="Z130">
        <v>0.018852</v>
      </c>
      <c r="AA130" s="40">
        <v>1.0591980576081141</v>
      </c>
      <c r="AB130" s="40">
        <v>10.180000305175781</v>
      </c>
    </row>
    <row r="131" spans="1:28" ht="12.75">
      <c r="A131">
        <v>1979.5</v>
      </c>
      <c r="B131">
        <v>185.591</v>
      </c>
      <c r="C131" s="7">
        <f>Demog_adj_hours!B136</f>
        <v>21.287411617411983</v>
      </c>
      <c r="D131" s="7">
        <f>Demog_adj_hours!C136</f>
        <v>21.759287074286462</v>
      </c>
      <c r="E131" s="7">
        <f>Productivity_adj!D137</f>
        <v>160.0168403461247</v>
      </c>
      <c r="F131" s="7">
        <f>Productivity_adj!E137</f>
        <v>163.780079855704</v>
      </c>
      <c r="G131" s="1">
        <v>165198</v>
      </c>
      <c r="H131">
        <v>167660.482</v>
      </c>
      <c r="I131" s="1">
        <v>8471.323</v>
      </c>
      <c r="J131" s="1">
        <v>16941.968</v>
      </c>
      <c r="K131" s="1">
        <v>12703.167</v>
      </c>
      <c r="L131" s="1">
        <v>36269.216</v>
      </c>
      <c r="M131" s="1">
        <v>25201.586</v>
      </c>
      <c r="N131" s="1">
        <v>22767.824</v>
      </c>
      <c r="O131" s="1">
        <v>21355.53</v>
      </c>
      <c r="P131" s="1">
        <v>23949.868</v>
      </c>
      <c r="Q131">
        <v>29.168999999999997</v>
      </c>
      <c r="R131" s="5">
        <v>9.352</v>
      </c>
      <c r="S131">
        <v>145.425</v>
      </c>
      <c r="T131" s="3">
        <v>172.11217463941782</v>
      </c>
      <c r="U131" s="3">
        <v>160.12980827061165</v>
      </c>
      <c r="V131" s="3">
        <v>166.12099145501816</v>
      </c>
      <c r="W131">
        <v>5189.4</v>
      </c>
      <c r="X131" s="2">
        <v>79.302001953125</v>
      </c>
      <c r="Y131" s="2">
        <v>88.08899688720703</v>
      </c>
      <c r="Z131">
        <v>0.022795</v>
      </c>
      <c r="AA131" s="40">
        <v>0.9257895810582113</v>
      </c>
      <c r="AB131" s="40">
        <v>10.946666717529297</v>
      </c>
    </row>
    <row r="132" spans="1:28" ht="12.75">
      <c r="A132">
        <v>1979.75</v>
      </c>
      <c r="B132">
        <v>186.112</v>
      </c>
      <c r="C132" s="7">
        <f>Demog_adj_hours!B137</f>
        <v>21.257182775241564</v>
      </c>
      <c r="D132" s="7">
        <f>Demog_adj_hours!C137</f>
        <v>21.71930262086813</v>
      </c>
      <c r="E132" s="7">
        <f>Productivity_adj!D138</f>
        <v>160.36154825042803</v>
      </c>
      <c r="F132" s="7">
        <f>Productivity_adj!E138</f>
        <v>164.28267553762151</v>
      </c>
      <c r="G132" s="1">
        <v>166051</v>
      </c>
      <c r="H132">
        <v>168370.238</v>
      </c>
      <c r="I132" s="1">
        <v>8448.096</v>
      </c>
      <c r="J132" s="1">
        <v>16948.012</v>
      </c>
      <c r="K132" s="1">
        <v>12746.478</v>
      </c>
      <c r="L132" s="1">
        <v>36616.656</v>
      </c>
      <c r="M132" s="1">
        <v>25374.036</v>
      </c>
      <c r="N132" s="1">
        <v>22721.168</v>
      </c>
      <c r="O132" s="1">
        <v>21433.104</v>
      </c>
      <c r="P132" s="1">
        <v>24082.688</v>
      </c>
      <c r="Q132">
        <v>29.086000000000006</v>
      </c>
      <c r="R132" s="5">
        <v>9.445</v>
      </c>
      <c r="S132">
        <v>145.921</v>
      </c>
      <c r="T132" s="3">
        <v>172.6311194798494</v>
      </c>
      <c r="U132" s="3">
        <v>160.59855762948362</v>
      </c>
      <c r="V132" s="3">
        <v>166.61483855466994</v>
      </c>
      <c r="W132">
        <v>5204.7</v>
      </c>
      <c r="X132" s="2">
        <v>79.12899780273438</v>
      </c>
      <c r="Y132" s="2">
        <v>88.38899993896484</v>
      </c>
      <c r="Z132">
        <v>0.022538</v>
      </c>
      <c r="AA132" s="40">
        <v>0.8597622943280783</v>
      </c>
      <c r="AB132" s="40">
        <v>13.576666831970215</v>
      </c>
    </row>
    <row r="133" spans="1:28" ht="12.75">
      <c r="A133">
        <v>1980</v>
      </c>
      <c r="B133">
        <v>185.496</v>
      </c>
      <c r="C133" s="7">
        <f>Demog_adj_hours!B138</f>
        <v>21.09788808206758</v>
      </c>
      <c r="D133" s="7">
        <f>Demog_adj_hours!C138</f>
        <v>21.550257001127463</v>
      </c>
      <c r="E133" s="7">
        <f>Productivity_adj!D139</f>
        <v>159.73016497657227</v>
      </c>
      <c r="F133" s="7">
        <f>Productivity_adj!E139</f>
        <v>163.7814575140161</v>
      </c>
      <c r="G133" s="1">
        <v>166759</v>
      </c>
      <c r="H133">
        <v>169079.993</v>
      </c>
      <c r="I133" s="1">
        <v>8424.868</v>
      </c>
      <c r="J133" s="1">
        <v>16954.058</v>
      </c>
      <c r="K133" s="1">
        <v>12789.789</v>
      </c>
      <c r="L133" s="1">
        <v>36964.092</v>
      </c>
      <c r="M133" s="1">
        <v>25546.488</v>
      </c>
      <c r="N133" s="1">
        <v>22674.51</v>
      </c>
      <c r="O133" s="1">
        <v>21510.68</v>
      </c>
      <c r="P133" s="1">
        <v>24215.508</v>
      </c>
      <c r="Q133">
        <v>29.15</v>
      </c>
      <c r="R133" s="5">
        <v>9.571</v>
      </c>
      <c r="S133">
        <v>145.228</v>
      </c>
      <c r="T133" s="3">
        <v>172.09999715436842</v>
      </c>
      <c r="U133" s="3">
        <v>160.09365475459228</v>
      </c>
      <c r="V133" s="3">
        <v>166.09682595448396</v>
      </c>
      <c r="W133">
        <v>5221.3</v>
      </c>
      <c r="X133" s="2">
        <v>79.58200073242188</v>
      </c>
      <c r="Y133" s="2">
        <v>87.97000122070312</v>
      </c>
      <c r="Z133">
        <v>0.018048</v>
      </c>
      <c r="AA133" s="40">
        <v>0.906354428444331</v>
      </c>
      <c r="AB133" s="40">
        <v>15.046667098999023</v>
      </c>
    </row>
    <row r="134" spans="1:28" ht="12.75">
      <c r="A134">
        <v>1980.25</v>
      </c>
      <c r="B134">
        <v>183.232</v>
      </c>
      <c r="C134" s="7">
        <f>Demog_adj_hours!B139</f>
        <v>20.753269209156525</v>
      </c>
      <c r="D134" s="7">
        <f>Demog_adj_hours!C139</f>
        <v>21.19590908372568</v>
      </c>
      <c r="E134" s="7">
        <f>Productivity_adj!D140</f>
        <v>157.50700252440686</v>
      </c>
      <c r="F134" s="7">
        <f>Productivity_adj!E140</f>
        <v>161.83238738618317</v>
      </c>
      <c r="G134" s="1">
        <v>167407</v>
      </c>
      <c r="H134">
        <v>169789.746</v>
      </c>
      <c r="I134" s="1">
        <v>8401.64</v>
      </c>
      <c r="J134" s="1">
        <v>16960.104</v>
      </c>
      <c r="K134" s="1">
        <v>12833.1</v>
      </c>
      <c r="L134" s="1">
        <v>37311.528</v>
      </c>
      <c r="M134" s="1">
        <v>25718.94</v>
      </c>
      <c r="N134" s="1">
        <v>22627.852</v>
      </c>
      <c r="O134" s="1">
        <v>21588.256</v>
      </c>
      <c r="P134" s="1">
        <v>24348.326</v>
      </c>
      <c r="Q134">
        <v>29.273999999999997</v>
      </c>
      <c r="R134" s="5">
        <v>9.624</v>
      </c>
      <c r="S134">
        <v>142.775</v>
      </c>
      <c r="T134" s="3">
        <v>170.04379938135278</v>
      </c>
      <c r="U134" s="3">
        <v>158.17323428688786</v>
      </c>
      <c r="V134" s="3">
        <v>164.1085168341239</v>
      </c>
      <c r="W134">
        <v>5115.9</v>
      </c>
      <c r="X134" s="2">
        <v>78.66500091552734</v>
      </c>
      <c r="Y134" s="2">
        <v>86.48400115966797</v>
      </c>
      <c r="Z134">
        <v>0.01102</v>
      </c>
      <c r="AA134" s="40">
        <v>0.9497381285021618</v>
      </c>
      <c r="AB134" s="40">
        <v>12.686666488647461</v>
      </c>
    </row>
    <row r="135" spans="1:28" ht="12.75">
      <c r="A135">
        <v>1980.5</v>
      </c>
      <c r="B135">
        <v>182.669</v>
      </c>
      <c r="C135" s="7">
        <f>Demog_adj_hours!B140</f>
        <v>20.619404374413644</v>
      </c>
      <c r="D135" s="7">
        <f>Demog_adj_hours!C140</f>
        <v>21.047540452292488</v>
      </c>
      <c r="E135" s="7">
        <f>Productivity_adj!D141</f>
        <v>156.76126247571798</v>
      </c>
      <c r="F135" s="7">
        <f>Productivity_adj!E141</f>
        <v>161.3849447904843</v>
      </c>
      <c r="G135" s="1">
        <v>168103</v>
      </c>
      <c r="H135">
        <v>170366.967</v>
      </c>
      <c r="I135" s="1">
        <v>8344.53</v>
      </c>
      <c r="J135" s="1">
        <v>16930.248</v>
      </c>
      <c r="K135" s="1">
        <v>12873.149</v>
      </c>
      <c r="L135" s="1">
        <v>37670.824</v>
      </c>
      <c r="M135" s="1">
        <v>25863.062</v>
      </c>
      <c r="N135" s="1">
        <v>22586.574</v>
      </c>
      <c r="O135" s="1">
        <v>21628.304</v>
      </c>
      <c r="P135" s="1">
        <v>24470.276</v>
      </c>
      <c r="Q135">
        <v>29.208</v>
      </c>
      <c r="R135" s="5">
        <v>9.713</v>
      </c>
      <c r="S135">
        <v>142.243</v>
      </c>
      <c r="T135" s="3">
        <v>169.56992036861223</v>
      </c>
      <c r="U135" s="3">
        <v>157.72754944050163</v>
      </c>
      <c r="V135" s="3">
        <v>163.6487349045605</v>
      </c>
      <c r="W135">
        <v>5107.4</v>
      </c>
      <c r="X135" s="2">
        <v>78.75900268554688</v>
      </c>
      <c r="Y135" s="2">
        <v>86.16100311279297</v>
      </c>
      <c r="Z135">
        <v>0.0091868</v>
      </c>
      <c r="AA135" s="40">
        <v>0.9748078441864436</v>
      </c>
      <c r="AB135" s="40">
        <v>9.836666107177734</v>
      </c>
    </row>
    <row r="136" spans="1:28" ht="12.75">
      <c r="A136">
        <v>1980.75</v>
      </c>
      <c r="B136">
        <v>184.628</v>
      </c>
      <c r="C136" s="7">
        <f>Demog_adj_hours!B141</f>
        <v>20.770161662344073</v>
      </c>
      <c r="D136" s="7">
        <f>Demog_adj_hours!C141</f>
        <v>21.18382353019083</v>
      </c>
      <c r="E136" s="7">
        <f>Productivity_adj!D142</f>
        <v>158.18839128419222</v>
      </c>
      <c r="F136" s="7">
        <f>Productivity_adj!E142</f>
        <v>163.16607902767356</v>
      </c>
      <c r="G136" s="1">
        <v>168695</v>
      </c>
      <c r="H136">
        <v>170944.19</v>
      </c>
      <c r="I136" s="1">
        <v>8287.42</v>
      </c>
      <c r="J136" s="1">
        <v>16900.392</v>
      </c>
      <c r="K136" s="1">
        <v>12913.198</v>
      </c>
      <c r="L136" s="1">
        <v>38030.12</v>
      </c>
      <c r="M136" s="1">
        <v>26007.184</v>
      </c>
      <c r="N136" s="1">
        <v>22545.296</v>
      </c>
      <c r="O136" s="1">
        <v>21668.352</v>
      </c>
      <c r="P136" s="1">
        <v>24592.228</v>
      </c>
      <c r="Q136">
        <v>29.315</v>
      </c>
      <c r="R136" s="5">
        <v>9.8</v>
      </c>
      <c r="S136">
        <v>144.045</v>
      </c>
      <c r="T136" s="3">
        <v>171.4418719139648</v>
      </c>
      <c r="U136" s="3">
        <v>159.4663431475193</v>
      </c>
      <c r="V136" s="3">
        <v>165.45410753074557</v>
      </c>
      <c r="W136">
        <v>5202.1</v>
      </c>
      <c r="X136" s="2">
        <v>79.58999633789062</v>
      </c>
      <c r="Y136" s="2">
        <v>87.25199890136719</v>
      </c>
      <c r="Z136">
        <v>0.014577</v>
      </c>
      <c r="AA136" s="40">
        <v>1.186393995763666</v>
      </c>
      <c r="AB136" s="40">
        <v>15.853333473205566</v>
      </c>
    </row>
    <row r="137" spans="1:28" ht="12.75">
      <c r="A137">
        <v>1981</v>
      </c>
      <c r="B137">
        <v>185.265</v>
      </c>
      <c r="C137" s="7">
        <f>Demog_adj_hours!B142</f>
        <v>20.771683553397907</v>
      </c>
      <c r="D137" s="7">
        <f>Demog_adj_hours!C142</f>
        <v>21.17090059630297</v>
      </c>
      <c r="E137" s="7">
        <f>Productivity_adj!D143</f>
        <v>158.48934514337702</v>
      </c>
      <c r="F137" s="7">
        <f>Productivity_adj!E143</f>
        <v>163.77966030894314</v>
      </c>
      <c r="G137" s="1">
        <v>169280</v>
      </c>
      <c r="H137">
        <v>171521.4105</v>
      </c>
      <c r="I137" s="1">
        <v>8230.3105</v>
      </c>
      <c r="J137" s="1">
        <v>16870.534</v>
      </c>
      <c r="K137" s="1">
        <v>12953.248</v>
      </c>
      <c r="L137" s="1">
        <v>38389.412</v>
      </c>
      <c r="M137" s="1">
        <v>26151.306</v>
      </c>
      <c r="N137" s="1">
        <v>22504.02</v>
      </c>
      <c r="O137" s="1">
        <v>21708.4</v>
      </c>
      <c r="P137" s="1">
        <v>24714.18</v>
      </c>
      <c r="Q137">
        <v>29.033</v>
      </c>
      <c r="R137" s="5">
        <v>9.867</v>
      </c>
      <c r="S137">
        <v>144.825</v>
      </c>
      <c r="T137" s="3">
        <v>172.09107279950678</v>
      </c>
      <c r="U137" s="3">
        <v>160.06996228402107</v>
      </c>
      <c r="V137" s="3">
        <v>166.08051754176753</v>
      </c>
      <c r="W137">
        <v>5307.5</v>
      </c>
      <c r="X137" s="2">
        <v>81.10199737548828</v>
      </c>
      <c r="Y137" s="2">
        <v>87.7249984741211</v>
      </c>
      <c r="Z137">
        <v>0.00546</v>
      </c>
      <c r="AA137" s="40">
        <v>1.1057924214119055</v>
      </c>
      <c r="AB137" s="40">
        <v>16.56999969482422</v>
      </c>
    </row>
    <row r="138" spans="1:28" ht="12.75">
      <c r="A138">
        <v>1981.25</v>
      </c>
      <c r="B138">
        <v>184.287</v>
      </c>
      <c r="C138" s="7">
        <f>Demog_adj_hours!B143</f>
        <v>20.59273068206106</v>
      </c>
      <c r="D138" s="7">
        <f>Demog_adj_hours!C143</f>
        <v>20.97753186856729</v>
      </c>
      <c r="E138" s="7">
        <f>Productivity_adj!D144</f>
        <v>157.5201127139</v>
      </c>
      <c r="F138" s="7">
        <f>Productivity_adj!E144</f>
        <v>163.07007015258807</v>
      </c>
      <c r="G138" s="1">
        <v>169829</v>
      </c>
      <c r="H138">
        <v>172098.6315</v>
      </c>
      <c r="I138" s="1">
        <v>8173.2005</v>
      </c>
      <c r="J138" s="1">
        <v>16840.678</v>
      </c>
      <c r="K138" s="1">
        <v>12993.297</v>
      </c>
      <c r="L138" s="1">
        <v>38748.708</v>
      </c>
      <c r="M138" s="1">
        <v>26295.428</v>
      </c>
      <c r="N138" s="1">
        <v>22462.742</v>
      </c>
      <c r="O138" s="1">
        <v>21748.448</v>
      </c>
      <c r="P138" s="1">
        <v>24836.13</v>
      </c>
      <c r="Q138">
        <v>28.265</v>
      </c>
      <c r="R138" s="5">
        <v>9.935</v>
      </c>
      <c r="S138">
        <v>144.587</v>
      </c>
      <c r="T138" s="3">
        <v>171.24375418011158</v>
      </c>
      <c r="U138" s="3">
        <v>159.28341678662187</v>
      </c>
      <c r="V138" s="3">
        <v>165.26358548337024</v>
      </c>
      <c r="W138">
        <v>5266.1</v>
      </c>
      <c r="X138" s="2">
        <v>80.35299682617188</v>
      </c>
      <c r="Y138" s="2">
        <v>87.58100128173828</v>
      </c>
      <c r="Z138">
        <v>-0.0034133</v>
      </c>
      <c r="AA138" s="40">
        <v>0.8086567607699067</v>
      </c>
      <c r="AB138" s="40">
        <v>17.780000686645508</v>
      </c>
    </row>
    <row r="139" spans="1:28" ht="12.75">
      <c r="A139">
        <v>1981.5</v>
      </c>
      <c r="B139">
        <v>183.531</v>
      </c>
      <c r="C139" s="7">
        <f>Demog_adj_hours!B144</f>
        <v>20.44353735273908</v>
      </c>
      <c r="D139" s="7">
        <f>Demog_adj_hours!C144</f>
        <v>20.813000311284082</v>
      </c>
      <c r="E139" s="7">
        <f>Productivity_adj!D145</f>
        <v>156.75215342170634</v>
      </c>
      <c r="F139" s="7">
        <f>Productivity_adj!E145</f>
        <v>162.55635212465572</v>
      </c>
      <c r="G139" s="1">
        <v>170399</v>
      </c>
      <c r="H139">
        <v>172643.425</v>
      </c>
      <c r="I139" s="1">
        <v>8114.973</v>
      </c>
      <c r="J139" s="1">
        <v>16785.198</v>
      </c>
      <c r="K139" s="1">
        <v>12996.626</v>
      </c>
      <c r="L139" s="1">
        <v>38873.088</v>
      </c>
      <c r="M139" s="1">
        <v>26701.27</v>
      </c>
      <c r="N139" s="1">
        <v>22423.882</v>
      </c>
      <c r="O139" s="1">
        <v>21777.66</v>
      </c>
      <c r="P139" s="1">
        <v>24970.728</v>
      </c>
      <c r="Q139">
        <v>27.476999999999997</v>
      </c>
      <c r="R139" s="5">
        <v>9.972</v>
      </c>
      <c r="S139">
        <v>144.646</v>
      </c>
      <c r="T139" s="3">
        <v>170.60549827873197</v>
      </c>
      <c r="U139" s="3">
        <v>158.69270759818968</v>
      </c>
      <c r="V139" s="3">
        <v>164.6491029384644</v>
      </c>
      <c r="W139">
        <v>5329.8</v>
      </c>
      <c r="X139" s="2">
        <v>81.41300201416016</v>
      </c>
      <c r="Y139" s="2">
        <v>87.61599731445312</v>
      </c>
      <c r="Z139">
        <v>0.0017106</v>
      </c>
      <c r="AA139" s="40">
        <v>0.7662123224993991</v>
      </c>
      <c r="AB139" s="40">
        <v>17.57666778564453</v>
      </c>
    </row>
    <row r="140" spans="1:28" ht="12.75">
      <c r="A140">
        <v>1981.75</v>
      </c>
      <c r="B140">
        <v>184.493</v>
      </c>
      <c r="C140" s="7">
        <f>Demog_adj_hours!B145</f>
        <v>20.48604886880517</v>
      </c>
      <c r="D140" s="7">
        <f>Demog_adj_hours!C145</f>
        <v>20.84016897750961</v>
      </c>
      <c r="E140" s="7">
        <f>Productivity_adj!D146</f>
        <v>157.461215539857</v>
      </c>
      <c r="F140" s="7">
        <f>Productivity_adj!E146</f>
        <v>163.56533400297067</v>
      </c>
      <c r="G140" s="1">
        <v>170996</v>
      </c>
      <c r="H140">
        <v>173188.2185</v>
      </c>
      <c r="I140" s="1">
        <v>8056.7455</v>
      </c>
      <c r="J140" s="1">
        <v>16729.718</v>
      </c>
      <c r="K140" s="1">
        <v>12999.955</v>
      </c>
      <c r="L140" s="1">
        <v>38997.464</v>
      </c>
      <c r="M140" s="1">
        <v>27107.112</v>
      </c>
      <c r="N140" s="1">
        <v>22385.024</v>
      </c>
      <c r="O140" s="1">
        <v>21806.872</v>
      </c>
      <c r="P140" s="1">
        <v>25105.328</v>
      </c>
      <c r="Q140">
        <v>28.66</v>
      </c>
      <c r="R140" s="5">
        <v>10.164</v>
      </c>
      <c r="S140">
        <v>144.16</v>
      </c>
      <c r="T140" s="3">
        <v>171.56724089548487</v>
      </c>
      <c r="U140" s="3">
        <v>159.59122723819328</v>
      </c>
      <c r="V140" s="3">
        <v>165.57923406684293</v>
      </c>
      <c r="W140">
        <v>5263.4</v>
      </c>
      <c r="X140" s="2">
        <v>80.24400329589844</v>
      </c>
      <c r="Y140" s="2">
        <v>87.322998046875</v>
      </c>
      <c r="Z140">
        <v>0.0014918</v>
      </c>
      <c r="AA140" s="40">
        <v>0.7851213176137719</v>
      </c>
      <c r="AB140" s="40">
        <v>13.58666706085205</v>
      </c>
    </row>
    <row r="141" spans="1:28" ht="12.75">
      <c r="A141">
        <v>1982</v>
      </c>
      <c r="B141">
        <v>181.6</v>
      </c>
      <c r="C141" s="7">
        <f>Demog_adj_hours!B146</f>
        <v>20.10157788668347</v>
      </c>
      <c r="D141" s="7">
        <f>Demog_adj_hours!C146</f>
        <v>20.440350697800586</v>
      </c>
      <c r="E141" s="7">
        <f>Productivity_adj!D147</f>
        <v>154.89051682900714</v>
      </c>
      <c r="F141" s="7">
        <f>Productivity_adj!E147</f>
        <v>161.1557937420461</v>
      </c>
      <c r="G141" s="1">
        <v>171489</v>
      </c>
      <c r="H141">
        <v>173733.013</v>
      </c>
      <c r="I141" s="1">
        <v>7998.518</v>
      </c>
      <c r="J141" s="1">
        <v>16674.239</v>
      </c>
      <c r="K141" s="1">
        <v>13003.284</v>
      </c>
      <c r="L141" s="1">
        <v>39121.84</v>
      </c>
      <c r="M141" s="1">
        <v>27512.954</v>
      </c>
      <c r="N141" s="1">
        <v>22346.164</v>
      </c>
      <c r="O141" s="1">
        <v>21836.086</v>
      </c>
      <c r="P141" s="1">
        <v>25239.928</v>
      </c>
      <c r="Q141">
        <v>28.051</v>
      </c>
      <c r="R141" s="5">
        <v>10.276</v>
      </c>
      <c r="S141">
        <v>141.806</v>
      </c>
      <c r="T141" s="3">
        <v>168.94573140720405</v>
      </c>
      <c r="U141" s="3">
        <v>157.15707047619955</v>
      </c>
      <c r="V141" s="3">
        <v>163.051400941706</v>
      </c>
      <c r="W141">
        <v>5177.1</v>
      </c>
      <c r="X141" s="2">
        <v>79.75700378417969</v>
      </c>
      <c r="Y141" s="2">
        <v>85.89700317382812</v>
      </c>
      <c r="Z141">
        <v>0.001291</v>
      </c>
      <c r="AA141" s="40">
        <v>0.5867205817119725</v>
      </c>
      <c r="AB141" s="40">
        <v>14.226666450500488</v>
      </c>
    </row>
    <row r="142" spans="1:28" ht="12.75">
      <c r="A142">
        <v>1982.25</v>
      </c>
      <c r="B142">
        <v>182.902</v>
      </c>
      <c r="C142" s="7">
        <f>Demog_adj_hours!B147</f>
        <v>20.18241005257404</v>
      </c>
      <c r="D142" s="7">
        <f>Demog_adj_hours!C147</f>
        <v>20.50583096640012</v>
      </c>
      <c r="E142" s="7">
        <f>Productivity_adj!D148</f>
        <v>155.96063197748808</v>
      </c>
      <c r="F142" s="7">
        <f>Productivity_adj!E148</f>
        <v>162.52350205743434</v>
      </c>
      <c r="G142" s="1">
        <v>172026</v>
      </c>
      <c r="H142">
        <v>174277.8065</v>
      </c>
      <c r="I142" s="1">
        <v>7940.2905</v>
      </c>
      <c r="J142" s="1">
        <v>16618.759</v>
      </c>
      <c r="K142" s="1">
        <v>13006.613</v>
      </c>
      <c r="L142" s="1">
        <v>39246.22</v>
      </c>
      <c r="M142" s="1">
        <v>27918.796</v>
      </c>
      <c r="N142" s="1">
        <v>22307.304</v>
      </c>
      <c r="O142" s="1">
        <v>21865.298</v>
      </c>
      <c r="P142" s="1">
        <v>25374.526</v>
      </c>
      <c r="Q142">
        <v>28.815</v>
      </c>
      <c r="R142" s="5">
        <v>10.405</v>
      </c>
      <c r="S142">
        <v>142.159</v>
      </c>
      <c r="T142" s="3">
        <v>170.22811654754375</v>
      </c>
      <c r="U142" s="3">
        <v>158.3544411028442</v>
      </c>
      <c r="V142" s="3">
        <v>164.29127882519845</v>
      </c>
      <c r="W142">
        <v>5204.9</v>
      </c>
      <c r="X142" s="2">
        <v>80.00299835205078</v>
      </c>
      <c r="Y142" s="2">
        <v>86.11100006103516</v>
      </c>
      <c r="Z142">
        <v>-0.0058319</v>
      </c>
      <c r="AA142" s="40">
        <v>0.5238652827198962</v>
      </c>
      <c r="AB142" s="40">
        <v>14.513333320617676</v>
      </c>
    </row>
    <row r="143" spans="1:28" ht="12.75">
      <c r="A143">
        <v>1982.5</v>
      </c>
      <c r="B143">
        <v>181.595</v>
      </c>
      <c r="C143" s="7">
        <f>Demog_adj_hours!B148</f>
        <v>19.980404703994555</v>
      </c>
      <c r="D143" s="7">
        <f>Demog_adj_hours!C148</f>
        <v>20.289603598337386</v>
      </c>
      <c r="E143" s="7">
        <f>Productivity_adj!D149</f>
        <v>154.81516244355242</v>
      </c>
      <c r="F143" s="7">
        <f>Productivity_adj!E149</f>
        <v>161.57413788336333</v>
      </c>
      <c r="G143" s="1">
        <v>172511</v>
      </c>
      <c r="H143">
        <v>174781.822</v>
      </c>
      <c r="I143" s="1">
        <v>7881.573</v>
      </c>
      <c r="J143" s="1">
        <v>16553.814</v>
      </c>
      <c r="K143" s="1">
        <v>12996.501</v>
      </c>
      <c r="L143" s="1">
        <v>39438.744</v>
      </c>
      <c r="M143" s="1">
        <v>28225.046</v>
      </c>
      <c r="N143" s="1">
        <v>22289.404</v>
      </c>
      <c r="O143" s="1">
        <v>21886.056</v>
      </c>
      <c r="P143" s="1">
        <v>25510.684</v>
      </c>
      <c r="Q143">
        <v>28.345</v>
      </c>
      <c r="R143" s="5">
        <v>10.516</v>
      </c>
      <c r="S143">
        <v>141.254</v>
      </c>
      <c r="T143" s="3">
        <v>169.08345285035278</v>
      </c>
      <c r="U143" s="3">
        <v>157.29376001488566</v>
      </c>
      <c r="V143" s="3">
        <v>163.1886064326243</v>
      </c>
      <c r="W143">
        <v>5185.2</v>
      </c>
      <c r="X143" s="2">
        <v>80.03600311279297</v>
      </c>
      <c r="Y143" s="2">
        <v>85.56199645996094</v>
      </c>
      <c r="Z143">
        <v>0.0073721</v>
      </c>
      <c r="AA143" s="40">
        <v>0.6091380725056013</v>
      </c>
      <c r="AB143" s="40">
        <v>11.006667137145996</v>
      </c>
    </row>
    <row r="144" spans="1:28" ht="12.75">
      <c r="A144">
        <v>1982.75</v>
      </c>
      <c r="B144">
        <v>180.491</v>
      </c>
      <c r="C144" s="7">
        <f>Demog_adj_hours!B149</f>
        <v>19.801833094146495</v>
      </c>
      <c r="D144" s="7">
        <f>Demog_adj_hours!C149</f>
        <v>20.096789497438937</v>
      </c>
      <c r="E144" s="7">
        <f>Productivity_adj!D150</f>
        <v>153.8518194983707</v>
      </c>
      <c r="F144" s="7">
        <f>Productivity_adj!E150</f>
        <v>160.80378306019955</v>
      </c>
      <c r="G144" s="1">
        <v>173058</v>
      </c>
      <c r="H144">
        <v>175285.831</v>
      </c>
      <c r="I144" s="1">
        <v>7822.855</v>
      </c>
      <c r="J144" s="1">
        <v>16488.868</v>
      </c>
      <c r="K144" s="1">
        <v>12986.39</v>
      </c>
      <c r="L144" s="1">
        <v>39631.264</v>
      </c>
      <c r="M144" s="1">
        <v>28531.296</v>
      </c>
      <c r="N144" s="1">
        <v>22271.504</v>
      </c>
      <c r="O144" s="1">
        <v>21906.814</v>
      </c>
      <c r="P144" s="1">
        <v>25646.84</v>
      </c>
      <c r="Q144">
        <v>28.522000000000002</v>
      </c>
      <c r="R144" s="5">
        <v>10.546</v>
      </c>
      <c r="S144">
        <v>139.96800000000002</v>
      </c>
      <c r="T144" s="3">
        <v>168.1273920772865</v>
      </c>
      <c r="U144" s="3">
        <v>156.40789806746176</v>
      </c>
      <c r="V144" s="3">
        <v>162.2676450723798</v>
      </c>
      <c r="W144">
        <v>5189.8</v>
      </c>
      <c r="X144" s="2">
        <v>80.81300354003906</v>
      </c>
      <c r="Y144" s="2">
        <v>84.78299713134766</v>
      </c>
      <c r="Z144">
        <v>0.0090187</v>
      </c>
      <c r="AA144" s="40">
        <v>0.46559467094485285</v>
      </c>
      <c r="AB144" s="40">
        <v>9.286666870117188</v>
      </c>
    </row>
    <row r="145" spans="1:28" ht="12.75">
      <c r="A145">
        <v>1983</v>
      </c>
      <c r="B145">
        <v>181.651</v>
      </c>
      <c r="C145" s="7">
        <f>Demog_adj_hours!B150</f>
        <v>19.871958481346738</v>
      </c>
      <c r="D145" s="7">
        <f>Demog_adj_hours!C150</f>
        <v>20.15265269068099</v>
      </c>
      <c r="E145" s="7">
        <f>Productivity_adj!D151</f>
        <v>154.82662959195798</v>
      </c>
      <c r="F145" s="7">
        <f>Productivity_adj!E151</f>
        <v>162.0517114275699</v>
      </c>
      <c r="G145" s="1">
        <v>173505</v>
      </c>
      <c r="H145">
        <v>175789.843</v>
      </c>
      <c r="I145" s="1">
        <v>7764.137</v>
      </c>
      <c r="J145" s="1">
        <v>16423.922</v>
      </c>
      <c r="K145" s="1">
        <v>12976.278</v>
      </c>
      <c r="L145" s="1">
        <v>39823.784</v>
      </c>
      <c r="M145" s="1">
        <v>28837.546</v>
      </c>
      <c r="N145" s="1">
        <v>22253.606</v>
      </c>
      <c r="O145" s="1">
        <v>21927.572</v>
      </c>
      <c r="P145" s="1">
        <v>25782.998</v>
      </c>
      <c r="Q145">
        <v>28.926000000000002</v>
      </c>
      <c r="R145" s="5">
        <v>10.622</v>
      </c>
      <c r="S145">
        <v>140.707</v>
      </c>
      <c r="T145" s="3">
        <v>169.2802838245745</v>
      </c>
      <c r="U145" s="3">
        <v>157.48322491397482</v>
      </c>
      <c r="V145" s="3">
        <v>163.3817543692814</v>
      </c>
      <c r="W145">
        <v>5253.8</v>
      </c>
      <c r="X145" s="2">
        <v>81.56600189208984</v>
      </c>
      <c r="Y145" s="2">
        <v>85.2300033569336</v>
      </c>
      <c r="Z145">
        <v>0.015605</v>
      </c>
      <c r="AA145" s="40">
        <v>0.3555619473877414</v>
      </c>
      <c r="AB145" s="40">
        <v>8.65333366394043</v>
      </c>
    </row>
    <row r="146" spans="1:28" ht="12.75">
      <c r="A146">
        <v>1983.25</v>
      </c>
      <c r="B146">
        <v>183.405</v>
      </c>
      <c r="C146" s="7">
        <f>Demog_adj_hours!B151</f>
        <v>20.00647816537086</v>
      </c>
      <c r="D146" s="7">
        <f>Demog_adj_hours!C151</f>
        <v>20.272890770793385</v>
      </c>
      <c r="E146" s="7">
        <f>Productivity_adj!D152</f>
        <v>155.99244044378338</v>
      </c>
      <c r="F146" s="7">
        <f>Productivity_adj!E152</f>
        <v>163.49670962348355</v>
      </c>
      <c r="G146" s="1">
        <v>173953</v>
      </c>
      <c r="H146">
        <v>176293.8585</v>
      </c>
      <c r="I146" s="1">
        <v>7705.4195</v>
      </c>
      <c r="J146" s="1">
        <v>16358.977</v>
      </c>
      <c r="K146" s="1">
        <v>12966.166</v>
      </c>
      <c r="L146" s="1">
        <v>40016.308</v>
      </c>
      <c r="M146" s="1">
        <v>29143.796</v>
      </c>
      <c r="N146" s="1">
        <v>22235.706</v>
      </c>
      <c r="O146" s="1">
        <v>21948.33</v>
      </c>
      <c r="P146" s="1">
        <v>25919.156</v>
      </c>
      <c r="Q146">
        <v>29.074</v>
      </c>
      <c r="R146" s="5">
        <v>10.771</v>
      </c>
      <c r="S146">
        <v>142.128</v>
      </c>
      <c r="T146" s="3">
        <v>170.98752975715465</v>
      </c>
      <c r="U146" s="3">
        <v>159.07352070979178</v>
      </c>
      <c r="V146" s="3">
        <v>165.03052523348092</v>
      </c>
      <c r="W146">
        <v>5372.3</v>
      </c>
      <c r="X146" s="2">
        <v>83.01300048828125</v>
      </c>
      <c r="Y146" s="2">
        <v>86.09200286865234</v>
      </c>
      <c r="Z146">
        <v>0.019559</v>
      </c>
      <c r="AA146" s="40">
        <v>0.31251352976110525</v>
      </c>
      <c r="AB146" s="40">
        <v>8.803333282470703</v>
      </c>
    </row>
    <row r="147" spans="1:28" ht="12.75">
      <c r="A147">
        <v>1983.5</v>
      </c>
      <c r="B147">
        <v>186.233</v>
      </c>
      <c r="C147" s="7">
        <f>Demog_adj_hours!B152</f>
        <v>20.256439759730096</v>
      </c>
      <c r="D147" s="7">
        <f>Demog_adj_hours!C152</f>
        <v>20.50827403048142</v>
      </c>
      <c r="E147" s="7">
        <f>Productivity_adj!D153</f>
        <v>158.0676894150201</v>
      </c>
      <c r="F147" s="7">
        <f>Productivity_adj!E153</f>
        <v>165.89487898531286</v>
      </c>
      <c r="G147" s="1">
        <v>174440</v>
      </c>
      <c r="H147">
        <v>176803.2235</v>
      </c>
      <c r="I147" s="1">
        <v>7659.4295</v>
      </c>
      <c r="J147" s="1">
        <v>16301.968</v>
      </c>
      <c r="K147" s="1">
        <v>12948.9</v>
      </c>
      <c r="L147" s="1">
        <v>40199.54</v>
      </c>
      <c r="M147" s="1">
        <v>29449.504</v>
      </c>
      <c r="N147" s="1">
        <v>22242.658</v>
      </c>
      <c r="O147" s="1">
        <v>21959.24</v>
      </c>
      <c r="P147" s="1">
        <v>26041.984</v>
      </c>
      <c r="Q147">
        <v>28.889000000000003</v>
      </c>
      <c r="R147" s="5">
        <v>10.877</v>
      </c>
      <c r="S147">
        <v>144.975</v>
      </c>
      <c r="T147" s="3">
        <v>173.69739332821408</v>
      </c>
      <c r="U147" s="3">
        <v>161.59596428067377</v>
      </c>
      <c r="V147" s="3">
        <v>167.64667880445288</v>
      </c>
      <c r="W147">
        <v>5478.4</v>
      </c>
      <c r="X147" s="2">
        <v>83.34200286865234</v>
      </c>
      <c r="Y147" s="2">
        <v>87.81600189208984</v>
      </c>
      <c r="Z147">
        <v>0.019471</v>
      </c>
      <c r="AA147" s="40">
        <v>0.442393233930261</v>
      </c>
      <c r="AB147" s="40">
        <v>9.460000038146973</v>
      </c>
    </row>
    <row r="148" spans="1:28" ht="12.75">
      <c r="A148">
        <v>1983.75</v>
      </c>
      <c r="B148">
        <v>188.339</v>
      </c>
      <c r="C148" s="7">
        <f>Demog_adj_hours!B153</f>
        <v>20.426658902716376</v>
      </c>
      <c r="D148" s="7">
        <f>Demog_adj_hours!C153</f>
        <v>20.66389456992516</v>
      </c>
      <c r="E148" s="7">
        <f>Productivity_adj!D154</f>
        <v>159.52545476292428</v>
      </c>
      <c r="F148" s="7">
        <f>Productivity_adj!E154</f>
        <v>167.64541640388617</v>
      </c>
      <c r="G148" s="1">
        <v>174951</v>
      </c>
      <c r="H148">
        <v>177312.5925</v>
      </c>
      <c r="I148" s="1">
        <v>7613.4395</v>
      </c>
      <c r="J148" s="1">
        <v>16244.96</v>
      </c>
      <c r="K148" s="1">
        <v>12931.633</v>
      </c>
      <c r="L148" s="1">
        <v>40382.776</v>
      </c>
      <c r="M148" s="1">
        <v>29755.214</v>
      </c>
      <c r="N148" s="1">
        <v>22249.612</v>
      </c>
      <c r="O148" s="1">
        <v>21970.148</v>
      </c>
      <c r="P148" s="1">
        <v>26164.81</v>
      </c>
      <c r="Q148">
        <v>28.656</v>
      </c>
      <c r="R148" s="5">
        <v>10.929</v>
      </c>
      <c r="S148">
        <v>147.295</v>
      </c>
      <c r="T148" s="3">
        <v>175.7353470222248</v>
      </c>
      <c r="U148" s="3">
        <v>163.49296796570786</v>
      </c>
      <c r="V148" s="3">
        <v>169.61415749397642</v>
      </c>
      <c r="W148">
        <v>5590.5</v>
      </c>
      <c r="X148" s="2">
        <v>84.03199768066406</v>
      </c>
      <c r="Y148" s="2">
        <v>89.22200012207031</v>
      </c>
      <c r="Z148">
        <v>0.014662</v>
      </c>
      <c r="AA148" s="40">
        <v>0.32688879787673386</v>
      </c>
      <c r="AB148" s="40">
        <v>9.430000305175781</v>
      </c>
    </row>
    <row r="149" spans="1:28" ht="12.75">
      <c r="A149">
        <v>1984</v>
      </c>
      <c r="B149">
        <v>191.708</v>
      </c>
      <c r="C149" s="7">
        <f>Demog_adj_hours!B154</f>
        <v>20.73249232952452</v>
      </c>
      <c r="D149" s="7">
        <f>Demog_adj_hours!C154</f>
        <v>20.955110292396046</v>
      </c>
      <c r="E149" s="7">
        <f>Productivity_adj!D155</f>
        <v>162.0473807615968</v>
      </c>
      <c r="F149" s="7">
        <f>Productivity_adj!E155</f>
        <v>170.51532029159736</v>
      </c>
      <c r="G149" s="1">
        <v>175679</v>
      </c>
      <c r="H149">
        <v>177821.9545</v>
      </c>
      <c r="I149" s="1">
        <v>7567.4495</v>
      </c>
      <c r="J149" s="1">
        <v>16187.951</v>
      </c>
      <c r="K149" s="1">
        <v>12914.366</v>
      </c>
      <c r="L149" s="1">
        <v>40566.008</v>
      </c>
      <c r="M149" s="1">
        <v>30060.924</v>
      </c>
      <c r="N149" s="1">
        <v>22256.564</v>
      </c>
      <c r="O149" s="1">
        <v>21981.056</v>
      </c>
      <c r="P149" s="1">
        <v>26287.636</v>
      </c>
      <c r="Q149">
        <v>29.087999999999997</v>
      </c>
      <c r="R149" s="5">
        <v>10.95</v>
      </c>
      <c r="S149">
        <v>150.159</v>
      </c>
      <c r="T149" s="3">
        <v>178.95357387385494</v>
      </c>
      <c r="U149" s="3">
        <v>166.4880561951877</v>
      </c>
      <c r="V149" s="3">
        <v>172.72081503453254</v>
      </c>
      <c r="W149">
        <v>5699.8</v>
      </c>
      <c r="X149" s="2">
        <v>84.41400146484375</v>
      </c>
      <c r="Y149" s="2">
        <v>90.95600128173828</v>
      </c>
      <c r="Z149">
        <v>0.020529</v>
      </c>
      <c r="AA149" s="40">
        <v>0.5394057215503381</v>
      </c>
      <c r="AB149" s="40">
        <v>9.686666488647461</v>
      </c>
    </row>
    <row r="150" spans="1:28" ht="12.75">
      <c r="A150">
        <v>1984.25</v>
      </c>
      <c r="B150">
        <v>194.38</v>
      </c>
      <c r="C150" s="7">
        <f>Demog_adj_hours!B155</f>
        <v>20.961415715184696</v>
      </c>
      <c r="D150" s="7">
        <f>Demog_adj_hours!C155</f>
        <v>21.169397414689698</v>
      </c>
      <c r="E150" s="7">
        <f>Productivity_adj!D156</f>
        <v>164.20503337570136</v>
      </c>
      <c r="F150" s="7">
        <f>Productivity_adj!E156</f>
        <v>173.0032847547694</v>
      </c>
      <c r="G150" s="1">
        <v>176123</v>
      </c>
      <c r="H150">
        <v>178331.3195</v>
      </c>
      <c r="I150" s="1">
        <v>7521.4595</v>
      </c>
      <c r="J150" s="1">
        <v>16130.942</v>
      </c>
      <c r="K150" s="1">
        <v>12897.1</v>
      </c>
      <c r="L150" s="1">
        <v>40749.24</v>
      </c>
      <c r="M150" s="1">
        <v>30366.632</v>
      </c>
      <c r="N150" s="1">
        <v>22263.516</v>
      </c>
      <c r="O150" s="1">
        <v>21991.966</v>
      </c>
      <c r="P150" s="1">
        <v>26410.464</v>
      </c>
      <c r="Q150">
        <v>29.688</v>
      </c>
      <c r="R150" s="5">
        <v>11.01</v>
      </c>
      <c r="S150">
        <v>152.07899999999998</v>
      </c>
      <c r="T150" s="3">
        <v>181.5232627793224</v>
      </c>
      <c r="U150" s="3">
        <v>168.8802631438738</v>
      </c>
      <c r="V150" s="3">
        <v>175.20176296161034</v>
      </c>
      <c r="W150">
        <v>5797.9</v>
      </c>
      <c r="X150" s="2">
        <v>85.12899780273438</v>
      </c>
      <c r="Y150" s="2">
        <v>92.12000274658203</v>
      </c>
      <c r="Z150">
        <v>0.01407</v>
      </c>
      <c r="AA150" s="40">
        <v>0.37331484910802715</v>
      </c>
      <c r="AB150" s="40">
        <v>10.556666374206543</v>
      </c>
    </row>
    <row r="151" spans="1:28" ht="12.75">
      <c r="A151">
        <v>1984.5</v>
      </c>
      <c r="B151">
        <v>195.07399999999998</v>
      </c>
      <c r="C151" s="7">
        <f>Demog_adj_hours!B156</f>
        <v>20.976691758318776</v>
      </c>
      <c r="D151" s="7">
        <f>Demog_adj_hours!C156</f>
        <v>21.174062108296056</v>
      </c>
      <c r="E151" s="7">
        <f>Productivity_adj!D157</f>
        <v>164.6954417556219</v>
      </c>
      <c r="F151" s="7">
        <f>Productivity_adj!E157</f>
        <v>173.73275582994177</v>
      </c>
      <c r="G151" s="1">
        <v>176583</v>
      </c>
      <c r="H151">
        <v>178837.689</v>
      </c>
      <c r="I151" s="1">
        <v>7500.597</v>
      </c>
      <c r="J151" s="1">
        <v>16083.942</v>
      </c>
      <c r="K151" s="1">
        <v>12857.234</v>
      </c>
      <c r="L151" s="1">
        <v>40928.168</v>
      </c>
      <c r="M151" s="1">
        <v>30660.222</v>
      </c>
      <c r="N151" s="1">
        <v>22281.388</v>
      </c>
      <c r="O151" s="1">
        <v>21987.658</v>
      </c>
      <c r="P151" s="1">
        <v>26538.48</v>
      </c>
      <c r="Q151">
        <v>29.74</v>
      </c>
      <c r="R151" s="5">
        <v>11.004</v>
      </c>
      <c r="S151">
        <v>152.813</v>
      </c>
      <c r="T151" s="3">
        <v>182.24680198442002</v>
      </c>
      <c r="U151" s="3">
        <v>169.55582809314242</v>
      </c>
      <c r="V151" s="3">
        <v>175.9013150387945</v>
      </c>
      <c r="W151">
        <v>5854.3</v>
      </c>
      <c r="X151" s="2">
        <v>85.53800201416016</v>
      </c>
      <c r="Y151" s="2">
        <v>92.56400299072266</v>
      </c>
      <c r="Z151">
        <v>0.015512</v>
      </c>
      <c r="AA151" s="40">
        <v>0.34585380905920715</v>
      </c>
      <c r="AB151" s="40">
        <v>11.390000343322754</v>
      </c>
    </row>
    <row r="152" spans="1:28" ht="12.75">
      <c r="A152">
        <v>1984.75</v>
      </c>
      <c r="B152">
        <v>195.778</v>
      </c>
      <c r="C152" s="7">
        <f>Demog_adj_hours!B157</f>
        <v>20.992953530039326</v>
      </c>
      <c r="D152" s="7">
        <f>Demog_adj_hours!C157</f>
        <v>21.17967553388667</v>
      </c>
      <c r="E152" s="7">
        <f>Productivity_adj!D158</f>
        <v>165.19885372644856</v>
      </c>
      <c r="F152" s="7">
        <f>Productivity_adj!E158</f>
        <v>174.47198536996174</v>
      </c>
      <c r="G152" s="1">
        <v>177135</v>
      </c>
      <c r="H152">
        <v>179344.061</v>
      </c>
      <c r="I152" s="1">
        <v>7479.735</v>
      </c>
      <c r="J152" s="1">
        <v>16036.942</v>
      </c>
      <c r="K152" s="1">
        <v>12817.368</v>
      </c>
      <c r="L152" s="1">
        <v>41107.1</v>
      </c>
      <c r="M152" s="1">
        <v>30953.812</v>
      </c>
      <c r="N152" s="1">
        <v>22299.258</v>
      </c>
      <c r="O152" s="1">
        <v>21983.35</v>
      </c>
      <c r="P152" s="1">
        <v>26666.496</v>
      </c>
      <c r="Q152">
        <v>29.447000000000003</v>
      </c>
      <c r="R152" s="5">
        <v>11.079</v>
      </c>
      <c r="S152">
        <v>153.686</v>
      </c>
      <c r="T152" s="3">
        <v>182.9798321011623</v>
      </c>
      <c r="U152" s="3">
        <v>170.2415863280335</v>
      </c>
      <c r="V152" s="3">
        <v>176.6107092146118</v>
      </c>
      <c r="W152">
        <v>5902.4</v>
      </c>
      <c r="X152" s="2">
        <v>85.75800323486328</v>
      </c>
      <c r="Y152" s="2">
        <v>93.09300231933594</v>
      </c>
      <c r="Z152">
        <v>0.014561</v>
      </c>
      <c r="AA152" s="40">
        <v>0.2752216463076991</v>
      </c>
      <c r="AB152" s="40">
        <v>9.266666412353516</v>
      </c>
    </row>
    <row r="153" spans="1:28" ht="12.75">
      <c r="A153">
        <v>1985</v>
      </c>
      <c r="B153">
        <v>197.1</v>
      </c>
      <c r="C153" s="7">
        <f>Demog_adj_hours!B158</f>
        <v>21.07520492485132</v>
      </c>
      <c r="D153" s="7">
        <f>Demog_adj_hours!C158</f>
        <v>21.251242063557523</v>
      </c>
      <c r="E153" s="7">
        <f>Productivity_adj!D159</f>
        <v>166.22786580831567</v>
      </c>
      <c r="F153" s="7">
        <f>Productivity_adj!E159</f>
        <v>175.76316527628137</v>
      </c>
      <c r="G153" s="1">
        <v>177516</v>
      </c>
      <c r="H153">
        <v>179850.4275</v>
      </c>
      <c r="I153" s="1">
        <v>7458.8725</v>
      </c>
      <c r="J153" s="1">
        <v>15989.942</v>
      </c>
      <c r="K153" s="1">
        <v>12777.501</v>
      </c>
      <c r="L153" s="1">
        <v>41286.032</v>
      </c>
      <c r="M153" s="1">
        <v>31247.4</v>
      </c>
      <c r="N153" s="1">
        <v>22317.128</v>
      </c>
      <c r="O153" s="1">
        <v>21979.042</v>
      </c>
      <c r="P153" s="1">
        <v>26794.51</v>
      </c>
      <c r="Q153">
        <v>29.457</v>
      </c>
      <c r="R153" s="5">
        <v>11.157</v>
      </c>
      <c r="S153">
        <v>154.868</v>
      </c>
      <c r="T153" s="3">
        <v>184.29068888797832</v>
      </c>
      <c r="U153" s="3">
        <v>171.46677174787393</v>
      </c>
      <c r="V153" s="3">
        <v>177.8787303179402</v>
      </c>
      <c r="W153">
        <v>5956.9</v>
      </c>
      <c r="X153" s="2">
        <v>86.052001953125</v>
      </c>
      <c r="Y153" s="2">
        <v>93.80799865722656</v>
      </c>
      <c r="Z153">
        <v>0.016522</v>
      </c>
      <c r="AA153" s="40">
        <v>0.4862734401097839</v>
      </c>
      <c r="AB153" s="40">
        <v>8.476666450500488</v>
      </c>
    </row>
    <row r="154" spans="1:28" ht="12.75">
      <c r="A154">
        <v>1985.25</v>
      </c>
      <c r="B154">
        <v>198.264</v>
      </c>
      <c r="C154" s="7">
        <f>Demog_adj_hours!B159</f>
        <v>21.140147164895765</v>
      </c>
      <c r="D154" s="7">
        <f>Demog_adj_hours!C159</f>
        <v>21.305463821610296</v>
      </c>
      <c r="E154" s="7">
        <f>Productivity_adj!D160</f>
        <v>167.13283588026434</v>
      </c>
      <c r="F154" s="7">
        <f>Productivity_adj!E160</f>
        <v>176.92053531774692</v>
      </c>
      <c r="G154" s="1">
        <v>177944</v>
      </c>
      <c r="H154">
        <v>180356.797</v>
      </c>
      <c r="I154" s="1">
        <v>7438.01</v>
      </c>
      <c r="J154" s="1">
        <v>15942.942</v>
      </c>
      <c r="K154" s="1">
        <v>12737.635</v>
      </c>
      <c r="L154" s="1">
        <v>41464.96</v>
      </c>
      <c r="M154" s="1">
        <v>31540.99</v>
      </c>
      <c r="N154" s="1">
        <v>22335</v>
      </c>
      <c r="O154" s="1">
        <v>21974.734</v>
      </c>
      <c r="P154" s="1">
        <v>26922.526</v>
      </c>
      <c r="Q154">
        <v>29.858</v>
      </c>
      <c r="R154" s="5">
        <v>11.242</v>
      </c>
      <c r="S154">
        <v>155.673</v>
      </c>
      <c r="T154" s="3">
        <v>185.45402529541244</v>
      </c>
      <c r="U154" s="3">
        <v>172.5569788922122</v>
      </c>
      <c r="V154" s="3">
        <v>179.0055020938269</v>
      </c>
      <c r="W154">
        <v>6007.8</v>
      </c>
      <c r="X154" s="2">
        <v>86.40399932861328</v>
      </c>
      <c r="Y154" s="2">
        <v>94.2959976196289</v>
      </c>
      <c r="Z154">
        <v>0.015873</v>
      </c>
      <c r="AA154" s="40">
        <v>0.24735486693236908</v>
      </c>
      <c r="AB154" s="40">
        <v>7.923333644866943</v>
      </c>
    </row>
    <row r="155" spans="1:28" ht="12.75">
      <c r="A155">
        <v>1985.5</v>
      </c>
      <c r="B155">
        <v>199.138</v>
      </c>
      <c r="C155" s="7">
        <f>Demog_adj_hours!B160</f>
        <v>21.17232576949201</v>
      </c>
      <c r="D155" s="7">
        <f>Demog_adj_hours!C160</f>
        <v>21.330096239305455</v>
      </c>
      <c r="E155" s="7">
        <f>Productivity_adj!D161</f>
        <v>167.79763949273354</v>
      </c>
      <c r="F155" s="7">
        <f>Productivity_adj!E161</f>
        <v>177.82059240731428</v>
      </c>
      <c r="G155" s="1">
        <v>178405</v>
      </c>
      <c r="H155">
        <v>180876.535</v>
      </c>
      <c r="I155" s="1">
        <v>7446.698</v>
      </c>
      <c r="J155" s="1">
        <v>15898.027</v>
      </c>
      <c r="K155" s="1">
        <v>12656.708</v>
      </c>
      <c r="L155" s="1">
        <v>41623.168</v>
      </c>
      <c r="M155" s="1">
        <v>31864.94</v>
      </c>
      <c r="N155" s="1">
        <v>22383.864</v>
      </c>
      <c r="O155" s="1">
        <v>21940.078</v>
      </c>
      <c r="P155" s="1">
        <v>27063.052</v>
      </c>
      <c r="Q155">
        <v>30.31</v>
      </c>
      <c r="R155" s="5">
        <v>11.374</v>
      </c>
      <c r="S155">
        <v>155.876</v>
      </c>
      <c r="T155" s="3">
        <v>186.34595680386448</v>
      </c>
      <c r="U155" s="3">
        <v>173.3973246464121</v>
      </c>
      <c r="V155" s="3">
        <v>179.8716407251529</v>
      </c>
      <c r="W155">
        <v>6101.7</v>
      </c>
      <c r="X155" s="2">
        <v>87.85199737548828</v>
      </c>
      <c r="Y155" s="2">
        <v>94.41899871826172</v>
      </c>
      <c r="Z155">
        <v>0.011529</v>
      </c>
      <c r="AA155" s="40">
        <v>0.17946593505351416</v>
      </c>
      <c r="AB155" s="40">
        <v>7.900000095367432</v>
      </c>
    </row>
    <row r="156" spans="1:28" ht="12.75">
      <c r="A156">
        <v>1985.75</v>
      </c>
      <c r="B156">
        <v>200.205</v>
      </c>
      <c r="C156" s="7">
        <f>Demog_adj_hours!B161</f>
        <v>21.224780333398872</v>
      </c>
      <c r="D156" s="7">
        <f>Demog_adj_hours!C161</f>
        <v>21.37494011594793</v>
      </c>
      <c r="E156" s="7">
        <f>Productivity_adj!D162</f>
        <v>168.62928647615306</v>
      </c>
      <c r="F156" s="7">
        <f>Productivity_adj!E162</f>
        <v>178.8943962453065</v>
      </c>
      <c r="G156" s="1">
        <v>178940</v>
      </c>
      <c r="H156">
        <v>181396.278</v>
      </c>
      <c r="I156" s="1">
        <v>7455.386</v>
      </c>
      <c r="J156" s="1">
        <v>15853.112</v>
      </c>
      <c r="K156" s="1">
        <v>12575.782</v>
      </c>
      <c r="L156" s="1">
        <v>41781.38</v>
      </c>
      <c r="M156" s="1">
        <v>32188.892</v>
      </c>
      <c r="N156" s="1">
        <v>22432.726</v>
      </c>
      <c r="O156" s="1">
        <v>21905.422</v>
      </c>
      <c r="P156" s="1">
        <v>27203.578</v>
      </c>
      <c r="Q156">
        <v>30.712999999999997</v>
      </c>
      <c r="R156" s="5">
        <v>11.52</v>
      </c>
      <c r="S156">
        <v>156.46300000000002</v>
      </c>
      <c r="T156" s="3">
        <v>187.4181631297732</v>
      </c>
      <c r="U156" s="3">
        <v>174.4084538333549</v>
      </c>
      <c r="V156" s="3">
        <v>180.91330848157867</v>
      </c>
      <c r="W156">
        <v>6148.6</v>
      </c>
      <c r="X156" s="2">
        <v>88.20800018310547</v>
      </c>
      <c r="Y156" s="2">
        <v>94.7750015258789</v>
      </c>
      <c r="Z156">
        <v>0.016152</v>
      </c>
      <c r="AA156" s="40">
        <v>0.279557098428711</v>
      </c>
      <c r="AB156" s="40">
        <v>8.103333473205566</v>
      </c>
    </row>
    <row r="157" spans="1:28" ht="12.75">
      <c r="A157">
        <v>1986</v>
      </c>
      <c r="B157">
        <v>199.891</v>
      </c>
      <c r="C157" s="7">
        <f>Demog_adj_hours!B162</f>
        <v>21.130946824447122</v>
      </c>
      <c r="D157" s="7">
        <f>Demog_adj_hours!C162</f>
        <v>21.273432483755894</v>
      </c>
      <c r="E157" s="7">
        <f>Productivity_adj!D163</f>
        <v>168.3022129998526</v>
      </c>
      <c r="F157" s="7">
        <f>Productivity_adj!E163</f>
        <v>178.73488336478636</v>
      </c>
      <c r="G157" s="1">
        <v>179821</v>
      </c>
      <c r="H157">
        <v>181916.0175</v>
      </c>
      <c r="I157" s="1">
        <v>7464.0735</v>
      </c>
      <c r="J157" s="1">
        <v>15808.196</v>
      </c>
      <c r="K157" s="1">
        <v>12494.856</v>
      </c>
      <c r="L157" s="1">
        <v>41939.592</v>
      </c>
      <c r="M157" s="1">
        <v>32512.842</v>
      </c>
      <c r="N157" s="1">
        <v>22481.588</v>
      </c>
      <c r="O157" s="1">
        <v>21870.766</v>
      </c>
      <c r="P157" s="1">
        <v>27344.104</v>
      </c>
      <c r="Q157">
        <v>30.201999999999998</v>
      </c>
      <c r="R157" s="5">
        <v>11.666</v>
      </c>
      <c r="S157">
        <v>156.517</v>
      </c>
      <c r="T157" s="3">
        <v>187.19672849520376</v>
      </c>
      <c r="U157" s="3">
        <v>174.21899985193676</v>
      </c>
      <c r="V157" s="3">
        <v>180.70786417358474</v>
      </c>
      <c r="W157">
        <v>6207.4</v>
      </c>
      <c r="X157" s="2">
        <v>89.10900115966797</v>
      </c>
      <c r="Y157" s="2">
        <v>94.80699920654297</v>
      </c>
      <c r="Z157">
        <v>0.014688</v>
      </c>
      <c r="AA157" s="40">
        <v>0.2237095600526402</v>
      </c>
      <c r="AB157" s="40">
        <v>7.826666831970215</v>
      </c>
    </row>
    <row r="158" spans="1:28" ht="12.75">
      <c r="A158">
        <v>1986.25</v>
      </c>
      <c r="B158">
        <v>200.567</v>
      </c>
      <c r="C158" s="7">
        <f>Demog_adj_hours!B163</f>
        <v>21.142005204718174</v>
      </c>
      <c r="D158" s="7">
        <f>Demog_adj_hours!C163</f>
        <v>21.276754329228524</v>
      </c>
      <c r="E158" s="7">
        <f>Productivity_adj!D164</f>
        <v>168.7847688094516</v>
      </c>
      <c r="F158" s="7">
        <f>Productivity_adj!E164</f>
        <v>179.43071035770868</v>
      </c>
      <c r="G158" s="1">
        <v>180311</v>
      </c>
      <c r="H158">
        <v>182435.7555</v>
      </c>
      <c r="I158" s="1">
        <v>7472.7615</v>
      </c>
      <c r="J158" s="1">
        <v>15763.281</v>
      </c>
      <c r="K158" s="1">
        <v>12413.929</v>
      </c>
      <c r="L158" s="1">
        <v>42097.8</v>
      </c>
      <c r="M158" s="1">
        <v>32836.792</v>
      </c>
      <c r="N158" s="1">
        <v>22530.452</v>
      </c>
      <c r="O158" s="1">
        <v>21836.11</v>
      </c>
      <c r="P158" s="1">
        <v>27484.63</v>
      </c>
      <c r="Q158">
        <v>31.078</v>
      </c>
      <c r="R158" s="5">
        <v>11.754</v>
      </c>
      <c r="S158">
        <v>156.155</v>
      </c>
      <c r="T158" s="3">
        <v>187.90145210339372</v>
      </c>
      <c r="U158" s="3">
        <v>174.8949667531204</v>
      </c>
      <c r="V158" s="3">
        <v>181.3982094282716</v>
      </c>
      <c r="W158">
        <v>6232</v>
      </c>
      <c r="X158" s="2">
        <v>89.64900207519531</v>
      </c>
      <c r="Y158" s="2">
        <v>94.58799743652344</v>
      </c>
      <c r="Z158">
        <v>0.0015633</v>
      </c>
      <c r="AA158" s="40">
        <v>0.2225631120207936</v>
      </c>
      <c r="AB158" s="40">
        <v>6.920000076293945</v>
      </c>
    </row>
    <row r="159" spans="1:28" ht="12.75">
      <c r="A159">
        <v>1986.5</v>
      </c>
      <c r="B159">
        <v>200.916</v>
      </c>
      <c r="C159" s="7">
        <f>Demog_adj_hours!B164</f>
        <v>21.127623345803052</v>
      </c>
      <c r="D159" s="7">
        <f>Demog_adj_hours!C164</f>
        <v>21.253051493642953</v>
      </c>
      <c r="E159" s="7">
        <f>Productivity_adj!D165</f>
        <v>168.9967733619966</v>
      </c>
      <c r="F159" s="7">
        <f>Productivity_adj!E165</f>
        <v>179.8350184444253</v>
      </c>
      <c r="G159" s="1">
        <v>180828</v>
      </c>
      <c r="H159">
        <v>182877.6085</v>
      </c>
      <c r="I159" s="1">
        <v>7460.8935</v>
      </c>
      <c r="J159" s="1">
        <v>15695.802</v>
      </c>
      <c r="K159" s="1">
        <v>12330.013</v>
      </c>
      <c r="L159" s="1">
        <v>42207.92</v>
      </c>
      <c r="M159" s="1">
        <v>33136.74</v>
      </c>
      <c r="N159" s="1">
        <v>22638.486</v>
      </c>
      <c r="O159" s="1">
        <v>21776.148</v>
      </c>
      <c r="P159" s="1">
        <v>27631.606</v>
      </c>
      <c r="Q159">
        <v>30.46</v>
      </c>
      <c r="R159" s="5">
        <v>11.885</v>
      </c>
      <c r="S159">
        <v>156.99599999999998</v>
      </c>
      <c r="T159" s="3">
        <v>188.29923210640575</v>
      </c>
      <c r="U159" s="3">
        <v>175.28893488628162</v>
      </c>
      <c r="V159" s="3">
        <v>181.79408349635864</v>
      </c>
      <c r="W159">
        <v>6291.7</v>
      </c>
      <c r="X159" s="2">
        <v>90.0989990234375</v>
      </c>
      <c r="Y159" s="2">
        <v>95.0979995727539</v>
      </c>
      <c r="Z159">
        <v>0.0057232</v>
      </c>
      <c r="AA159" s="40">
        <v>0.25062380553620756</v>
      </c>
      <c r="AB159" s="40">
        <v>6.206666469573975</v>
      </c>
    </row>
    <row r="160" spans="1:28" ht="12.75">
      <c r="A160">
        <v>1986.75</v>
      </c>
      <c r="B160">
        <v>202.645</v>
      </c>
      <c r="C160" s="7">
        <f>Demog_adj_hours!B165</f>
        <v>21.258076492374418</v>
      </c>
      <c r="D160" s="7">
        <f>Demog_adj_hours!C165</f>
        <v>21.374102541729776</v>
      </c>
      <c r="E160" s="7">
        <f>Productivity_adj!D166</f>
        <v>170.37361976160543</v>
      </c>
      <c r="F160" s="7">
        <f>Productivity_adj!E166</f>
        <v>181.47602120695504</v>
      </c>
      <c r="G160" s="1">
        <v>181363</v>
      </c>
      <c r="H160">
        <v>183319.466</v>
      </c>
      <c r="I160" s="1">
        <v>7449.026</v>
      </c>
      <c r="J160" s="1">
        <v>15628.322</v>
      </c>
      <c r="K160" s="1">
        <v>12246.096</v>
      </c>
      <c r="L160" s="1">
        <v>42318.044</v>
      </c>
      <c r="M160" s="1">
        <v>33436.688</v>
      </c>
      <c r="N160" s="1">
        <v>22746.52</v>
      </c>
      <c r="O160" s="1">
        <v>21716.188</v>
      </c>
      <c r="P160" s="1">
        <v>27778.582</v>
      </c>
      <c r="Q160">
        <v>30.957</v>
      </c>
      <c r="R160" s="5">
        <v>12.021</v>
      </c>
      <c r="S160">
        <v>158.155</v>
      </c>
      <c r="T160" s="3">
        <v>189.99036573476502</v>
      </c>
      <c r="U160" s="3">
        <v>176.89085351889128</v>
      </c>
      <c r="V160" s="3">
        <v>183.44060962684355</v>
      </c>
      <c r="W160">
        <v>6323.4</v>
      </c>
      <c r="X160" s="2">
        <v>89.83100128173828</v>
      </c>
      <c r="Y160" s="2">
        <v>95.80000305175781</v>
      </c>
      <c r="Z160">
        <v>0.011237</v>
      </c>
      <c r="AA160" s="40">
        <v>0.28302770861907334</v>
      </c>
      <c r="AB160" s="40">
        <v>6.266666412353516</v>
      </c>
    </row>
    <row r="161" spans="1:28" ht="12.75">
      <c r="A161">
        <v>1987</v>
      </c>
      <c r="B161">
        <v>204.937</v>
      </c>
      <c r="C161" s="7">
        <f>Demog_adj_hours!B166</f>
        <v>21.4468203926987</v>
      </c>
      <c r="D161" s="7">
        <f>Demog_adj_hours!C166</f>
        <v>21.553364070060876</v>
      </c>
      <c r="E161" s="7">
        <f>Productivity_adj!D167</f>
        <v>172.2270586220881</v>
      </c>
      <c r="F161" s="7">
        <f>Productivity_adj!E167</f>
        <v>183.62358029001606</v>
      </c>
      <c r="G161" s="1">
        <v>181998</v>
      </c>
      <c r="H161">
        <v>183761.326</v>
      </c>
      <c r="I161" s="1">
        <v>7437.158</v>
      </c>
      <c r="J161" s="1">
        <v>15560.842</v>
      </c>
      <c r="K161" s="1">
        <v>12162.18</v>
      </c>
      <c r="L161" s="1">
        <v>42428.168</v>
      </c>
      <c r="M161" s="1">
        <v>33736.636</v>
      </c>
      <c r="N161" s="1">
        <v>22854.556</v>
      </c>
      <c r="O161" s="1">
        <v>21656.228</v>
      </c>
      <c r="P161" s="1">
        <v>27925.558</v>
      </c>
      <c r="Q161">
        <v>31.241000000000003</v>
      </c>
      <c r="R161" s="5">
        <v>12.148</v>
      </c>
      <c r="S161">
        <v>159.981</v>
      </c>
      <c r="T161" s="3">
        <v>192.21034885001146</v>
      </c>
      <c r="U161" s="3">
        <v>178.98949410364966</v>
      </c>
      <c r="V161" s="3">
        <v>185.59992147684673</v>
      </c>
      <c r="W161">
        <v>6365</v>
      </c>
      <c r="X161" s="2">
        <v>89.41600036621094</v>
      </c>
      <c r="Y161" s="2">
        <v>96.90599822998047</v>
      </c>
      <c r="Z161">
        <v>0.020223</v>
      </c>
      <c r="AA161" s="40">
        <v>0.35735195699160727</v>
      </c>
      <c r="AB161" s="40">
        <v>6.21999979019165</v>
      </c>
    </row>
    <row r="162" spans="1:28" ht="12.75">
      <c r="A162">
        <v>1987.25</v>
      </c>
      <c r="B162">
        <v>205.468</v>
      </c>
      <c r="C162" s="7">
        <f>Demog_adj_hours!B167</f>
        <v>21.45081161877066</v>
      </c>
      <c r="D162" s="7">
        <f>Demog_adj_hours!C167</f>
        <v>21.54779392253328</v>
      </c>
      <c r="E162" s="7">
        <f>Productivity_adj!D168</f>
        <v>172.5939113015727</v>
      </c>
      <c r="F162" s="7">
        <f>Productivity_adj!E168</f>
        <v>184.18394017739226</v>
      </c>
      <c r="G162" s="1">
        <v>182533</v>
      </c>
      <c r="H162">
        <v>184203.179</v>
      </c>
      <c r="I162" s="1">
        <v>7425.29</v>
      </c>
      <c r="J162" s="1">
        <v>15493.363</v>
      </c>
      <c r="K162" s="1">
        <v>12078.264</v>
      </c>
      <c r="L162" s="1">
        <v>42538.288</v>
      </c>
      <c r="M162" s="1">
        <v>34036.584</v>
      </c>
      <c r="N162" s="1">
        <v>22962.59</v>
      </c>
      <c r="O162" s="1">
        <v>21596.266</v>
      </c>
      <c r="P162" s="1">
        <v>28072.534</v>
      </c>
      <c r="Q162">
        <v>30.601000000000003</v>
      </c>
      <c r="R162" s="5">
        <v>12.31</v>
      </c>
      <c r="S162">
        <v>160.976</v>
      </c>
      <c r="T162" s="3">
        <v>192.77966848766403</v>
      </c>
      <c r="U162" s="3">
        <v>179.55522179140988</v>
      </c>
      <c r="V162" s="3">
        <v>186.1674451395542</v>
      </c>
      <c r="W162">
        <v>6435</v>
      </c>
      <c r="X162" s="2">
        <v>90.00399780273438</v>
      </c>
      <c r="Y162" s="2">
        <v>97.50900268554688</v>
      </c>
      <c r="Z162">
        <v>0.019618</v>
      </c>
      <c r="AA162" s="40">
        <v>0.23601557766289716</v>
      </c>
      <c r="AB162" s="40">
        <v>6.650000095367432</v>
      </c>
    </row>
    <row r="163" spans="1:28" ht="12.75">
      <c r="A163">
        <v>1987.5</v>
      </c>
      <c r="B163">
        <v>206.145</v>
      </c>
      <c r="C163" s="7">
        <f>Demog_adj_hours!B168</f>
        <v>21.47512333297351</v>
      </c>
      <c r="D163" s="7">
        <f>Demog_adj_hours!C168</f>
        <v>21.559048766441695</v>
      </c>
      <c r="E163" s="7">
        <f>Productivity_adj!D169</f>
        <v>173.08814608214323</v>
      </c>
      <c r="F163" s="7">
        <f>Productivity_adj!E169</f>
        <v>184.87655843240833</v>
      </c>
      <c r="G163" s="1">
        <v>183002</v>
      </c>
      <c r="H163">
        <v>184600.892</v>
      </c>
      <c r="I163" s="1">
        <v>7404.413</v>
      </c>
      <c r="J163" s="1">
        <v>15418.631</v>
      </c>
      <c r="K163" s="1">
        <v>11997.002</v>
      </c>
      <c r="L163" s="1">
        <v>42606.008</v>
      </c>
      <c r="M163" s="1">
        <v>34271.992</v>
      </c>
      <c r="N163" s="1">
        <v>23174.164</v>
      </c>
      <c r="O163" s="1">
        <v>21537.85</v>
      </c>
      <c r="P163" s="1">
        <v>28190.832</v>
      </c>
      <c r="Q163">
        <v>30.17</v>
      </c>
      <c r="R163" s="5">
        <v>12.495</v>
      </c>
      <c r="S163">
        <v>161.986</v>
      </c>
      <c r="T163" s="3">
        <v>193.48682757719772</v>
      </c>
      <c r="U163" s="3">
        <v>180.25325729520492</v>
      </c>
      <c r="V163" s="3">
        <v>186.87004243622</v>
      </c>
      <c r="W163">
        <v>6493.4</v>
      </c>
      <c r="X163" s="2">
        <v>90.13899993896484</v>
      </c>
      <c r="Y163" s="2">
        <v>98.12000274658203</v>
      </c>
      <c r="Z163">
        <v>0.019683</v>
      </c>
      <c r="AA163" s="40">
        <v>0.3223673323118419</v>
      </c>
      <c r="AB163" s="40">
        <v>6.8433332443237305</v>
      </c>
    </row>
    <row r="164" spans="1:28" ht="12.75">
      <c r="A164">
        <v>1987.75</v>
      </c>
      <c r="B164">
        <v>209.263</v>
      </c>
      <c r="C164" s="7">
        <f>Demog_adj_hours!B169</f>
        <v>21.75307380975627</v>
      </c>
      <c r="D164" s="7">
        <f>Demog_adj_hours!C169</f>
        <v>21.82385789624836</v>
      </c>
      <c r="E164" s="7">
        <f>Productivity_adj!D170</f>
        <v>175.6356779993469</v>
      </c>
      <c r="F164" s="7">
        <f>Productivity_adj!E170</f>
        <v>187.76078535516314</v>
      </c>
      <c r="G164" s="1">
        <v>183470</v>
      </c>
      <c r="H164">
        <v>184998.612</v>
      </c>
      <c r="I164" s="1">
        <v>7383.536</v>
      </c>
      <c r="J164" s="1">
        <v>15343.899</v>
      </c>
      <c r="K164" s="1">
        <v>11915.741</v>
      </c>
      <c r="L164" s="1">
        <v>42673.728</v>
      </c>
      <c r="M164" s="1">
        <v>34507.404</v>
      </c>
      <c r="N164" s="1">
        <v>23385.736</v>
      </c>
      <c r="O164" s="1">
        <v>21479.436</v>
      </c>
      <c r="P164" s="1">
        <v>28309.132</v>
      </c>
      <c r="Q164">
        <v>31.493000000000002</v>
      </c>
      <c r="R164" s="5">
        <v>12.562</v>
      </c>
      <c r="S164">
        <v>163.635</v>
      </c>
      <c r="T164" s="3">
        <v>196.48730585223512</v>
      </c>
      <c r="U164" s="3">
        <v>183.09213417931227</v>
      </c>
      <c r="V164" s="3">
        <v>189.7897200157941</v>
      </c>
      <c r="W164">
        <v>6606.8</v>
      </c>
      <c r="X164" s="2">
        <v>90.9540023803711</v>
      </c>
      <c r="Y164" s="2">
        <v>99.12000274658203</v>
      </c>
      <c r="Z164">
        <v>0.0079918</v>
      </c>
      <c r="AA164" s="40">
        <v>0.31412030966774296</v>
      </c>
      <c r="AB164" s="40">
        <v>6.916666507720947</v>
      </c>
    </row>
    <row r="165" spans="1:28" ht="12.75">
      <c r="A165">
        <v>1988</v>
      </c>
      <c r="B165">
        <v>209.722</v>
      </c>
      <c r="C165" s="7">
        <f>Demog_adj_hours!B170</f>
        <v>21.75401900740052</v>
      </c>
      <c r="D165" s="7">
        <f>Demog_adj_hours!C170</f>
        <v>21.81157789040619</v>
      </c>
      <c r="E165" s="7">
        <f>Productivity_adj!D171</f>
        <v>175.95522747291525</v>
      </c>
      <c r="F165" s="7">
        <f>Productivity_adj!E171</f>
        <v>188.2615895467475</v>
      </c>
      <c r="G165" s="1">
        <v>183969</v>
      </c>
      <c r="H165">
        <v>185396.3345</v>
      </c>
      <c r="I165" s="1">
        <v>7362.6595</v>
      </c>
      <c r="J165" s="1">
        <v>15269.167</v>
      </c>
      <c r="K165" s="1">
        <v>11834.48</v>
      </c>
      <c r="L165" s="1">
        <v>42741.452</v>
      </c>
      <c r="M165" s="1">
        <v>34742.816</v>
      </c>
      <c r="N165" s="1">
        <v>23597.308</v>
      </c>
      <c r="O165" s="1">
        <v>21421.02</v>
      </c>
      <c r="P165" s="1">
        <v>28427.432</v>
      </c>
      <c r="Q165">
        <v>31.738</v>
      </c>
      <c r="R165" s="5">
        <v>12.665</v>
      </c>
      <c r="S165">
        <v>163.745</v>
      </c>
      <c r="T165" s="3">
        <v>196.9936528421371</v>
      </c>
      <c r="U165" s="3">
        <v>183.6111485306622</v>
      </c>
      <c r="V165" s="3">
        <v>190.3024006864221</v>
      </c>
      <c r="W165">
        <v>6639.1</v>
      </c>
      <c r="X165" s="2">
        <v>91.21499633789062</v>
      </c>
      <c r="Y165" s="2">
        <v>99.18599700927734</v>
      </c>
      <c r="Z165">
        <v>0.0074321</v>
      </c>
      <c r="AA165" s="40">
        <v>0.3677981242136923</v>
      </c>
      <c r="AB165" s="40">
        <v>6.663333415985107</v>
      </c>
    </row>
    <row r="166" spans="1:28" ht="12.75">
      <c r="A166">
        <v>1988.25</v>
      </c>
      <c r="B166">
        <v>212.665</v>
      </c>
      <c r="C166" s="7">
        <f>Demog_adj_hours!B171</f>
        <v>22.012069780984444</v>
      </c>
      <c r="D166" s="7">
        <f>Demog_adj_hours!C171</f>
        <v>22.056320596107323</v>
      </c>
      <c r="E166" s="7">
        <f>Productivity_adj!D172</f>
        <v>178.56371135895353</v>
      </c>
      <c r="F166" s="7">
        <f>Productivity_adj!E172</f>
        <v>191.20982547254317</v>
      </c>
      <c r="G166" s="1">
        <v>184374</v>
      </c>
      <c r="H166">
        <v>185794.0475</v>
      </c>
      <c r="I166" s="1">
        <v>7341.7825</v>
      </c>
      <c r="J166" s="1">
        <v>15194.435</v>
      </c>
      <c r="K166" s="1">
        <v>11753.218</v>
      </c>
      <c r="L166" s="1">
        <v>42809.172</v>
      </c>
      <c r="M166" s="1">
        <v>34978.224</v>
      </c>
      <c r="N166" s="1">
        <v>23808.882</v>
      </c>
      <c r="O166" s="1">
        <v>21362.604</v>
      </c>
      <c r="P166" s="1">
        <v>28545.73</v>
      </c>
      <c r="Q166">
        <v>32.238</v>
      </c>
      <c r="R166" s="5">
        <v>12.841</v>
      </c>
      <c r="S166">
        <v>166.00400000000002</v>
      </c>
      <c r="T166" s="3">
        <v>199.8360415025957</v>
      </c>
      <c r="U166" s="3">
        <v>186.3115988816293</v>
      </c>
      <c r="V166" s="3">
        <v>193.0738201921374</v>
      </c>
      <c r="W166">
        <v>6723.5</v>
      </c>
      <c r="X166" s="2">
        <v>91.37000274658203</v>
      </c>
      <c r="Y166" s="2">
        <v>100.55400085449219</v>
      </c>
      <c r="Z166">
        <v>0.013868</v>
      </c>
      <c r="AA166" s="40">
        <v>0.41318366670483897</v>
      </c>
      <c r="AB166" s="40">
        <v>7.1566667556762695</v>
      </c>
    </row>
    <row r="167" spans="1:28" ht="12.75">
      <c r="A167">
        <v>1988.5</v>
      </c>
      <c r="B167">
        <v>212.909</v>
      </c>
      <c r="C167" s="7">
        <f>Demog_adj_hours!B172</f>
        <v>21.991665648630214</v>
      </c>
      <c r="D167" s="7">
        <f>Demog_adj_hours!C172</f>
        <v>22.022250796839</v>
      </c>
      <c r="E167" s="7">
        <f>Productivity_adj!D173</f>
        <v>178.9125413762934</v>
      </c>
      <c r="F167" s="7">
        <f>Productivity_adj!E173</f>
        <v>191.7368398514101</v>
      </c>
      <c r="G167" s="1">
        <v>184830</v>
      </c>
      <c r="H167">
        <v>186179.797</v>
      </c>
      <c r="I167" s="1">
        <v>7305.362</v>
      </c>
      <c r="J167" s="1">
        <v>15117.591</v>
      </c>
      <c r="K167" s="1">
        <v>11692.068</v>
      </c>
      <c r="L167" s="1">
        <v>42830.388</v>
      </c>
      <c r="M167" s="1">
        <v>35282.48</v>
      </c>
      <c r="N167" s="1">
        <v>23978.176</v>
      </c>
      <c r="O167" s="1">
        <v>21295.304</v>
      </c>
      <c r="P167" s="1">
        <v>28678.428</v>
      </c>
      <c r="Q167">
        <v>32.003</v>
      </c>
      <c r="R167" s="5">
        <v>13.042</v>
      </c>
      <c r="S167">
        <v>166.325</v>
      </c>
      <c r="T167" s="3">
        <v>200.1451290577553</v>
      </c>
      <c r="U167" s="3">
        <v>186.65402964784533</v>
      </c>
      <c r="V167" s="3">
        <v>193.39957935282726</v>
      </c>
      <c r="W167">
        <v>6759.4</v>
      </c>
      <c r="X167" s="2">
        <v>91.61399841308594</v>
      </c>
      <c r="Y167" s="2">
        <v>100.7490005493164</v>
      </c>
      <c r="Z167">
        <v>0.014874</v>
      </c>
      <c r="AA167" s="40">
        <v>0.4823600134096182</v>
      </c>
      <c r="AB167" s="40">
        <v>7.983333110809326</v>
      </c>
    </row>
    <row r="168" spans="1:28" ht="12.75">
      <c r="A168">
        <v>1988.75</v>
      </c>
      <c r="B168">
        <v>215.169</v>
      </c>
      <c r="C168" s="7">
        <f>Demog_adj_hours!B173</f>
        <v>22.17915130659758</v>
      </c>
      <c r="D168" s="7">
        <f>Demog_adj_hours!C173</f>
        <v>22.195992792344992</v>
      </c>
      <c r="E168" s="7">
        <f>Productivity_adj!D174</f>
        <v>180.96152402016904</v>
      </c>
      <c r="F168" s="7">
        <f>Productivity_adj!E174</f>
        <v>194.08387877607402</v>
      </c>
      <c r="G168" s="1">
        <v>185244</v>
      </c>
      <c r="H168">
        <v>186565.542</v>
      </c>
      <c r="I168" s="1">
        <v>7268.941</v>
      </c>
      <c r="J168" s="1">
        <v>15040.746</v>
      </c>
      <c r="K168" s="1">
        <v>11630.917</v>
      </c>
      <c r="L168" s="1">
        <v>42851.608</v>
      </c>
      <c r="M168" s="1">
        <v>35586.736</v>
      </c>
      <c r="N168" s="1">
        <v>24147.468</v>
      </c>
      <c r="O168" s="1">
        <v>21228.002</v>
      </c>
      <c r="P168" s="1">
        <v>28811.124</v>
      </c>
      <c r="Q168">
        <v>32.115</v>
      </c>
      <c r="R168" s="5">
        <v>13.178</v>
      </c>
      <c r="S168">
        <v>168.253</v>
      </c>
      <c r="T168" s="3">
        <v>202.35207769837925</v>
      </c>
      <c r="U168" s="3">
        <v>188.76983367197099</v>
      </c>
      <c r="V168" s="3">
        <v>195.56095568520416</v>
      </c>
      <c r="W168">
        <v>6848.6</v>
      </c>
      <c r="X168" s="2">
        <v>91.81500244140625</v>
      </c>
      <c r="Y168" s="2">
        <v>101.91699981689453</v>
      </c>
      <c r="Z168">
        <v>0.0036539</v>
      </c>
      <c r="AA168" s="40">
        <v>0.32447292848939924</v>
      </c>
      <c r="AB168" s="40">
        <v>8.470000267028809</v>
      </c>
    </row>
    <row r="169" spans="1:28" ht="12.75">
      <c r="A169">
        <v>1989</v>
      </c>
      <c r="B169">
        <v>217.161</v>
      </c>
      <c r="C169" s="7">
        <f>Demog_adj_hours!B174</f>
        <v>22.338295771871117</v>
      </c>
      <c r="D169" s="7">
        <f>Demog_adj_hours!C174</f>
        <v>22.3413172320549</v>
      </c>
      <c r="E169" s="7">
        <f>Productivity_adj!D175</f>
        <v>182.7923424199282</v>
      </c>
      <c r="F169" s="7">
        <f>Productivity_adj!E175</f>
        <v>196.19621726269014</v>
      </c>
      <c r="G169" s="1">
        <v>185777</v>
      </c>
      <c r="H169">
        <v>186951.284</v>
      </c>
      <c r="I169" s="1">
        <v>7232.52</v>
      </c>
      <c r="J169" s="1">
        <v>14963.902</v>
      </c>
      <c r="K169" s="1">
        <v>11569.766</v>
      </c>
      <c r="L169" s="1">
        <v>42872.824</v>
      </c>
      <c r="M169" s="1">
        <v>35890.988</v>
      </c>
      <c r="N169" s="1">
        <v>24316.762</v>
      </c>
      <c r="O169" s="1">
        <v>21160.7</v>
      </c>
      <c r="P169" s="1">
        <v>28943.822</v>
      </c>
      <c r="Q169">
        <v>32.349000000000004</v>
      </c>
      <c r="R169" s="5">
        <v>13.39</v>
      </c>
      <c r="S169">
        <v>169.837</v>
      </c>
      <c r="T169" s="3">
        <v>204.31044870647548</v>
      </c>
      <c r="U169" s="3">
        <v>190.65739171952092</v>
      </c>
      <c r="V169" s="3">
        <v>197.48392021302914</v>
      </c>
      <c r="W169">
        <v>6918.1</v>
      </c>
      <c r="X169" s="2">
        <v>91.96900177001953</v>
      </c>
      <c r="Y169" s="2">
        <v>102.8759994506836</v>
      </c>
      <c r="Z169">
        <v>0.015225</v>
      </c>
      <c r="AA169" s="40">
        <v>0.4886469644346789</v>
      </c>
      <c r="AB169" s="40">
        <v>9.443333625793457</v>
      </c>
    </row>
    <row r="170" spans="1:28" ht="12.75">
      <c r="A170">
        <v>1989.25</v>
      </c>
      <c r="B170">
        <v>218.4</v>
      </c>
      <c r="C170" s="7">
        <f>Demog_adj_hours!B175</f>
        <v>22.419486000881935</v>
      </c>
      <c r="D170" s="7">
        <f>Demog_adj_hours!C175</f>
        <v>22.408611195588776</v>
      </c>
      <c r="E170" s="7">
        <f>Productivity_adj!D176</f>
        <v>183.76221865976535</v>
      </c>
      <c r="F170" s="7">
        <f>Productivity_adj!E176</f>
        <v>197.38303672538058</v>
      </c>
      <c r="G170" s="1">
        <v>186181</v>
      </c>
      <c r="H170">
        <v>187337.0335</v>
      </c>
      <c r="I170" s="1">
        <v>7196.0995</v>
      </c>
      <c r="J170" s="1">
        <v>14887.058</v>
      </c>
      <c r="K170" s="1">
        <v>11508.616</v>
      </c>
      <c r="L170" s="1">
        <v>42894.04</v>
      </c>
      <c r="M170" s="1">
        <v>36195.244</v>
      </c>
      <c r="N170" s="1">
        <v>24486.056</v>
      </c>
      <c r="O170" s="1">
        <v>21093.4</v>
      </c>
      <c r="P170" s="1">
        <v>29076.52</v>
      </c>
      <c r="Q170">
        <v>32.91</v>
      </c>
      <c r="R170" s="5">
        <v>13.613</v>
      </c>
      <c r="S170">
        <v>170.285</v>
      </c>
      <c r="T170" s="3">
        <v>205.56356425122118</v>
      </c>
      <c r="U170" s="3">
        <v>191.88991679940744</v>
      </c>
      <c r="V170" s="3">
        <v>198.7267405253464</v>
      </c>
      <c r="W170">
        <v>6963.5</v>
      </c>
      <c r="X170" s="2">
        <v>92.2760009765625</v>
      </c>
      <c r="Y170" s="2">
        <v>103.14700317382812</v>
      </c>
      <c r="Z170">
        <v>0.016865</v>
      </c>
      <c r="AA170" s="40">
        <v>0.41450834795639935</v>
      </c>
      <c r="AB170" s="40">
        <v>9.726666450500488</v>
      </c>
    </row>
    <row r="171" spans="1:28" ht="12.75">
      <c r="A171">
        <v>1989.5</v>
      </c>
      <c r="B171">
        <v>218.647</v>
      </c>
      <c r="C171" s="7">
        <f>Demog_adj_hours!B176</f>
        <v>22.389409853601244</v>
      </c>
      <c r="D171" s="7">
        <f>Demog_adj_hours!C176</f>
        <v>22.36633666878259</v>
      </c>
      <c r="E171" s="7">
        <f>Productivity_adj!D177</f>
        <v>183.9008160743396</v>
      </c>
      <c r="F171" s="7">
        <f>Productivity_adj!E177</f>
        <v>197.67436297712493</v>
      </c>
      <c r="G171" s="1">
        <v>186598</v>
      </c>
      <c r="H171">
        <v>187800.841</v>
      </c>
      <c r="I171" s="1">
        <v>7159.68</v>
      </c>
      <c r="J171" s="1">
        <v>14838.432</v>
      </c>
      <c r="K171" s="1">
        <v>11489.685</v>
      </c>
      <c r="L171" s="1">
        <v>42882.244</v>
      </c>
      <c r="M171" s="1">
        <v>36532.696</v>
      </c>
      <c r="N171" s="1">
        <v>24627.932</v>
      </c>
      <c r="O171" s="1">
        <v>21059.192</v>
      </c>
      <c r="P171" s="1">
        <v>29210.98</v>
      </c>
      <c r="Q171">
        <v>32.433</v>
      </c>
      <c r="R171" s="5">
        <v>13.824</v>
      </c>
      <c r="S171">
        <v>170.89</v>
      </c>
      <c r="T171" s="3">
        <v>205.88569853642142</v>
      </c>
      <c r="U171" s="3">
        <v>192.2556806510952</v>
      </c>
      <c r="V171" s="3">
        <v>199.070689593791</v>
      </c>
      <c r="W171">
        <v>7013.1</v>
      </c>
      <c r="X171" s="2">
        <v>92.60900115966797</v>
      </c>
      <c r="Y171" s="2">
        <v>103.51399993896484</v>
      </c>
      <c r="Z171">
        <v>0.0087688</v>
      </c>
      <c r="AA171" s="40">
        <v>0.3066537392965927</v>
      </c>
      <c r="AB171" s="40">
        <v>9.083333015441895</v>
      </c>
    </row>
    <row r="172" spans="1:28" ht="12.75">
      <c r="A172">
        <v>1989.75</v>
      </c>
      <c r="B172">
        <v>219.761</v>
      </c>
      <c r="C172" s="7">
        <f>Demog_adj_hours!B177</f>
        <v>22.448043747836465</v>
      </c>
      <c r="D172" s="7">
        <f>Demog_adj_hours!C177</f>
        <v>22.412729377793198</v>
      </c>
      <c r="E172" s="7">
        <f>Productivity_adj!D178</f>
        <v>184.77199207994806</v>
      </c>
      <c r="F172" s="7">
        <f>Productivity_adj!E178</f>
        <v>198.75053118177223</v>
      </c>
      <c r="G172" s="1">
        <v>187017</v>
      </c>
      <c r="H172">
        <v>188264.649</v>
      </c>
      <c r="I172" s="1">
        <v>7123.261</v>
      </c>
      <c r="J172" s="1">
        <v>14789.806</v>
      </c>
      <c r="K172" s="1">
        <v>11470.754</v>
      </c>
      <c r="L172" s="1">
        <v>42870.448</v>
      </c>
      <c r="M172" s="1">
        <v>36870.144</v>
      </c>
      <c r="N172" s="1">
        <v>24769.808</v>
      </c>
      <c r="O172" s="1">
        <v>21024.986</v>
      </c>
      <c r="P172" s="1">
        <v>29345.442</v>
      </c>
      <c r="Q172">
        <v>33.513999999999996</v>
      </c>
      <c r="R172" s="5">
        <v>13.892</v>
      </c>
      <c r="S172">
        <v>170.864</v>
      </c>
      <c r="T172" s="3">
        <v>207.02714494234627</v>
      </c>
      <c r="U172" s="3">
        <v>193.38845234447732</v>
      </c>
      <c r="V172" s="3">
        <v>200.20779864344422</v>
      </c>
      <c r="W172">
        <v>7030.9</v>
      </c>
      <c r="X172" s="2">
        <v>92.7770004272461</v>
      </c>
      <c r="Y172" s="2">
        <v>103.49800109863281</v>
      </c>
      <c r="Z172">
        <v>0.011565</v>
      </c>
      <c r="AA172" s="40">
        <v>0.2995827362617547</v>
      </c>
      <c r="AB172" s="40">
        <v>8.613333702087402</v>
      </c>
    </row>
    <row r="173" spans="1:28" ht="12.75">
      <c r="A173">
        <v>1990</v>
      </c>
      <c r="B173">
        <v>219.913</v>
      </c>
      <c r="C173" s="7">
        <f>Demog_adj_hours!B178</f>
        <v>22.408364365529412</v>
      </c>
      <c r="D173" s="7">
        <f>Demog_adj_hours!C178</f>
        <v>22.360765833619496</v>
      </c>
      <c r="E173" s="7">
        <f>Productivity_adj!D179</f>
        <v>184.8376137284013</v>
      </c>
      <c r="F173" s="7">
        <f>Productivity_adj!E179</f>
        <v>198.95762706476762</v>
      </c>
      <c r="G173" s="1">
        <v>188516</v>
      </c>
      <c r="H173">
        <v>188728.4625</v>
      </c>
      <c r="I173" s="1">
        <v>7086.8415</v>
      </c>
      <c r="J173" s="1">
        <v>14741.18</v>
      </c>
      <c r="K173" s="1">
        <v>11451.823</v>
      </c>
      <c r="L173" s="1">
        <v>42858.656</v>
      </c>
      <c r="M173" s="1">
        <v>37207.592</v>
      </c>
      <c r="N173" s="1">
        <v>24911.686</v>
      </c>
      <c r="O173" s="1">
        <v>20990.78</v>
      </c>
      <c r="P173" s="1">
        <v>29479.904</v>
      </c>
      <c r="Q173">
        <v>32.95099999999999</v>
      </c>
      <c r="R173" s="5">
        <v>14.419</v>
      </c>
      <c r="S173">
        <v>171.038</v>
      </c>
      <c r="T173" s="3">
        <v>207.26539117491086</v>
      </c>
      <c r="U173" s="3">
        <v>193.67907917387885</v>
      </c>
      <c r="V173" s="3">
        <v>200.47223517442663</v>
      </c>
      <c r="W173">
        <v>7112.1</v>
      </c>
      <c r="X173" s="2">
        <v>93.81099700927734</v>
      </c>
      <c r="Y173" s="2">
        <v>103.60399627685547</v>
      </c>
      <c r="Z173">
        <v>0.017685</v>
      </c>
      <c r="AA173" s="40">
        <v>0.5163762433093382</v>
      </c>
      <c r="AB173" s="40">
        <v>8.25</v>
      </c>
    </row>
    <row r="174" spans="1:28" ht="12.75">
      <c r="A174">
        <v>1990.25</v>
      </c>
      <c r="B174">
        <v>218.723</v>
      </c>
      <c r="C174" s="7">
        <f>Demog_adj_hours!B179</f>
        <v>22.232470377682656</v>
      </c>
      <c r="D174" s="7">
        <f>Demog_adj_hours!C179</f>
        <v>22.17259294700229</v>
      </c>
      <c r="E174" s="7">
        <f>Productivity_adj!D180</f>
        <v>184.13018474967296</v>
      </c>
      <c r="F174" s="7">
        <f>Productivity_adj!E180</f>
        <v>198.18896859763876</v>
      </c>
      <c r="G174" s="1">
        <v>188913</v>
      </c>
      <c r="H174">
        <v>189192.27</v>
      </c>
      <c r="I174" s="1">
        <v>7050.422</v>
      </c>
      <c r="J174" s="1">
        <v>14692.554</v>
      </c>
      <c r="K174" s="1">
        <v>11432.892</v>
      </c>
      <c r="L174" s="1">
        <v>42846.86</v>
      </c>
      <c r="M174" s="1">
        <v>37545.044</v>
      </c>
      <c r="N174" s="1">
        <v>25053.562</v>
      </c>
      <c r="O174" s="1">
        <v>20956.572</v>
      </c>
      <c r="P174" s="1">
        <v>29614.364</v>
      </c>
      <c r="Q174">
        <v>32.631</v>
      </c>
      <c r="R174" s="5">
        <v>14.568</v>
      </c>
      <c r="S174">
        <v>170.02</v>
      </c>
      <c r="T174" s="3">
        <v>206.24089781135953</v>
      </c>
      <c r="U174" s="3">
        <v>192.7901856349199</v>
      </c>
      <c r="V174" s="3">
        <v>199.51554172317014</v>
      </c>
      <c r="W174">
        <v>7130.3</v>
      </c>
      <c r="X174" s="2">
        <v>94.48699951171875</v>
      </c>
      <c r="Y174" s="2">
        <v>102.98699951171875</v>
      </c>
      <c r="Z174">
        <v>0.016138</v>
      </c>
      <c r="AA174" s="40">
        <v>0.5028316317959707</v>
      </c>
      <c r="AB174" s="40">
        <v>8.24333381652832</v>
      </c>
    </row>
    <row r="175" spans="1:28" ht="12.75">
      <c r="A175">
        <v>1990.5</v>
      </c>
      <c r="B175">
        <v>218.714</v>
      </c>
      <c r="C175" s="7">
        <f>Demog_adj_hours!B180</f>
        <v>22.16485396007678</v>
      </c>
      <c r="D175" s="7">
        <f>Demog_adj_hours!C180</f>
        <v>22.089246979453964</v>
      </c>
      <c r="E175" s="7">
        <f>Productivity_adj!D181</f>
        <v>184.41408534877445</v>
      </c>
      <c r="F175" s="7">
        <f>Productivity_adj!E181</f>
        <v>198.4881165768579</v>
      </c>
      <c r="G175" s="1">
        <v>189342</v>
      </c>
      <c r="H175">
        <v>189761.614</v>
      </c>
      <c r="I175" s="1">
        <v>7000.522</v>
      </c>
      <c r="J175" s="1">
        <v>14649.988</v>
      </c>
      <c r="K175" s="1">
        <v>11444.518</v>
      </c>
      <c r="L175" s="1">
        <v>42843.056</v>
      </c>
      <c r="M175" s="1">
        <v>37923.22</v>
      </c>
      <c r="N175" s="1">
        <v>25205.048</v>
      </c>
      <c r="O175" s="1">
        <v>20942.82</v>
      </c>
      <c r="P175" s="1">
        <v>29752.442</v>
      </c>
      <c r="Q175">
        <v>33.705</v>
      </c>
      <c r="R175" s="5">
        <v>14.784</v>
      </c>
      <c r="S175">
        <v>168.71599999999998</v>
      </c>
      <c r="T175" s="3">
        <v>206.3317794237665</v>
      </c>
      <c r="U175" s="3">
        <v>192.9438759794033</v>
      </c>
      <c r="V175" s="3">
        <v>199.6378277016138</v>
      </c>
      <c r="W175">
        <v>7130.8</v>
      </c>
      <c r="X175" s="2">
        <v>95.00700378417969</v>
      </c>
      <c r="Y175" s="2">
        <v>102.1969985961914</v>
      </c>
      <c r="Z175">
        <v>0.01214</v>
      </c>
      <c r="AA175" s="40">
        <v>0.3828703605679209</v>
      </c>
      <c r="AB175" s="40">
        <v>8.15999984741211</v>
      </c>
    </row>
    <row r="176" spans="1:28" ht="12.75">
      <c r="A176">
        <v>1990.75</v>
      </c>
      <c r="B176">
        <v>218.124</v>
      </c>
      <c r="C176" s="7">
        <f>Demog_adj_hours!B181</f>
        <v>22.038939813888323</v>
      </c>
      <c r="D176" s="7">
        <f>Demog_adj_hours!C181</f>
        <v>21.947689629718678</v>
      </c>
      <c r="E176" s="7">
        <f>Productivity_adj!D182</f>
        <v>184.20608027238345</v>
      </c>
      <c r="F176" s="7">
        <f>Productivity_adj!E182</f>
        <v>198.25855069748505</v>
      </c>
      <c r="G176" s="1">
        <v>189872</v>
      </c>
      <c r="H176">
        <v>190330.948</v>
      </c>
      <c r="I176" s="1">
        <v>6950.622</v>
      </c>
      <c r="J176" s="1">
        <v>14607.422</v>
      </c>
      <c r="K176" s="1">
        <v>11456.144</v>
      </c>
      <c r="L176" s="1">
        <v>42839.248</v>
      </c>
      <c r="M176" s="1">
        <v>38301.392</v>
      </c>
      <c r="N176" s="1">
        <v>25356.532</v>
      </c>
      <c r="O176" s="1">
        <v>20929.068</v>
      </c>
      <c r="P176" s="1">
        <v>29890.52</v>
      </c>
      <c r="Q176">
        <v>33.436</v>
      </c>
      <c r="R176" s="5">
        <v>15.026</v>
      </c>
      <c r="S176">
        <v>168.168</v>
      </c>
      <c r="T176" s="3">
        <v>205.87614514841223</v>
      </c>
      <c r="U176" s="3">
        <v>192.58619048691702</v>
      </c>
      <c r="V176" s="3">
        <v>199.23116781769147</v>
      </c>
      <c r="W176">
        <v>7076.9</v>
      </c>
      <c r="X176" s="2">
        <v>94.2239990234375</v>
      </c>
      <c r="Y176" s="2">
        <v>101.86499786376953</v>
      </c>
      <c r="Z176">
        <v>0.012333</v>
      </c>
      <c r="AA176" s="40">
        <v>0.32438330561959106</v>
      </c>
      <c r="AB176" s="40">
        <v>7.743333339691162</v>
      </c>
    </row>
    <row r="177" spans="1:28" ht="12.75">
      <c r="A177">
        <v>1991</v>
      </c>
      <c r="B177">
        <v>216.471</v>
      </c>
      <c r="C177" s="7">
        <f>Demog_adj_hours!B182</f>
        <v>21.806692729962098</v>
      </c>
      <c r="D177" s="7">
        <f>Demog_adj_hours!C182</f>
        <v>21.699884315040705</v>
      </c>
      <c r="E177" s="7">
        <f>Productivity_adj!D183</f>
        <v>183.0962268884257</v>
      </c>
      <c r="F177" s="7">
        <f>Productivity_adj!E183</f>
        <v>197.0590775220898</v>
      </c>
      <c r="G177" s="1">
        <v>190271</v>
      </c>
      <c r="H177">
        <v>190900.2845</v>
      </c>
      <c r="I177" s="1">
        <v>6900.7215</v>
      </c>
      <c r="J177" s="1">
        <v>14564.857</v>
      </c>
      <c r="K177" s="1">
        <v>11467.77</v>
      </c>
      <c r="L177" s="1">
        <v>42835.44</v>
      </c>
      <c r="M177" s="1">
        <v>38679.568</v>
      </c>
      <c r="N177" s="1">
        <v>25508.016</v>
      </c>
      <c r="O177" s="1">
        <v>20915.314</v>
      </c>
      <c r="P177" s="1">
        <v>30028.598</v>
      </c>
      <c r="Q177">
        <v>33.391</v>
      </c>
      <c r="R177" s="5">
        <v>15.273</v>
      </c>
      <c r="S177">
        <v>166.388</v>
      </c>
      <c r="T177" s="3">
        <v>204.41739562742003</v>
      </c>
      <c r="U177" s="3">
        <v>191.28886064214961</v>
      </c>
      <c r="V177" s="3">
        <v>197.85312813480962</v>
      </c>
      <c r="W177">
        <v>7040.8</v>
      </c>
      <c r="X177" s="2">
        <v>94.4219970703125</v>
      </c>
      <c r="Y177" s="2">
        <v>100.78700256347656</v>
      </c>
      <c r="Z177">
        <v>0.0048056</v>
      </c>
      <c r="AA177" s="40">
        <v>0.5119485189748332</v>
      </c>
      <c r="AB177" s="40">
        <v>6.426666736602783</v>
      </c>
    </row>
    <row r="178" spans="1:28" ht="12.75">
      <c r="A178">
        <v>1991.25</v>
      </c>
      <c r="B178">
        <v>215.476</v>
      </c>
      <c r="C178" s="7">
        <f>Demog_adj_hours!B183</f>
        <v>21.64191398516883</v>
      </c>
      <c r="D178" s="7">
        <f>Demog_adj_hours!C183</f>
        <v>21.519631596688452</v>
      </c>
      <c r="E178" s="7">
        <f>Productivity_adj!D184</f>
        <v>182.50945795182906</v>
      </c>
      <c r="F178" s="7">
        <f>Productivity_adj!E184</f>
        <v>196.4232398251417</v>
      </c>
      <c r="G178" s="1">
        <v>190650</v>
      </c>
      <c r="H178">
        <v>191469.6285</v>
      </c>
      <c r="I178" s="1">
        <v>6850.8215</v>
      </c>
      <c r="J178" s="1">
        <v>14522.291</v>
      </c>
      <c r="K178" s="1">
        <v>11479.396</v>
      </c>
      <c r="L178" s="1">
        <v>42831.636</v>
      </c>
      <c r="M178" s="1">
        <v>39057.744</v>
      </c>
      <c r="N178" s="1">
        <v>25659.502</v>
      </c>
      <c r="O178" s="1">
        <v>20901.562</v>
      </c>
      <c r="P178" s="1">
        <v>30166.676</v>
      </c>
      <c r="Q178">
        <v>33.281000000000006</v>
      </c>
      <c r="R178" s="5">
        <v>15.433</v>
      </c>
      <c r="S178">
        <v>165.37099999999998</v>
      </c>
      <c r="T178" s="3">
        <v>203.57922552668654</v>
      </c>
      <c r="U178" s="3">
        <v>190.5704391656258</v>
      </c>
      <c r="V178" s="3">
        <v>197.0748323461786</v>
      </c>
      <c r="W178">
        <v>7086.5</v>
      </c>
      <c r="X178" s="2">
        <v>95.76000213623047</v>
      </c>
      <c r="Y178" s="2">
        <v>100.1709976196289</v>
      </c>
      <c r="Z178">
        <v>0.014116</v>
      </c>
      <c r="AA178" s="40">
        <v>0.27902036572768907</v>
      </c>
      <c r="AB178" s="40">
        <v>5.863333225250244</v>
      </c>
    </row>
    <row r="179" spans="1:28" ht="12.75">
      <c r="A179">
        <v>1991.5</v>
      </c>
      <c r="B179">
        <v>215.642</v>
      </c>
      <c r="C179" s="7">
        <f>Demog_adj_hours!B184</f>
        <v>21.591825012757823</v>
      </c>
      <c r="D179" s="7">
        <f>Demog_adj_hours!C184</f>
        <v>21.461890161977422</v>
      </c>
      <c r="E179" s="7">
        <f>Productivity_adj!D185</f>
        <v>182.9041936214355</v>
      </c>
      <c r="F179" s="7">
        <f>Productivity_adj!E185</f>
        <v>196.84426367426076</v>
      </c>
      <c r="G179" s="1">
        <v>191116</v>
      </c>
      <c r="H179">
        <v>192061.65</v>
      </c>
      <c r="I179" s="1">
        <v>6847.08</v>
      </c>
      <c r="J179" s="1">
        <v>14506.986</v>
      </c>
      <c r="K179" s="1">
        <v>11462.802</v>
      </c>
      <c r="L179" s="1">
        <v>42758.432</v>
      </c>
      <c r="M179" s="1">
        <v>39208.916</v>
      </c>
      <c r="N179" s="1">
        <v>26087.464</v>
      </c>
      <c r="O179" s="1">
        <v>20889.8</v>
      </c>
      <c r="P179" s="1">
        <v>30300.17</v>
      </c>
      <c r="Q179">
        <v>33.44199999999999</v>
      </c>
      <c r="R179" s="5">
        <v>15.496</v>
      </c>
      <c r="S179">
        <v>165.228</v>
      </c>
      <c r="T179" s="3">
        <v>203.8371203902261</v>
      </c>
      <c r="U179" s="3">
        <v>190.87643981592342</v>
      </c>
      <c r="V179" s="3">
        <v>197.35678010309525</v>
      </c>
      <c r="W179">
        <v>7120.7</v>
      </c>
      <c r="X179" s="2">
        <v>96.37000274658203</v>
      </c>
      <c r="Y179" s="2">
        <v>100.08399963378906</v>
      </c>
      <c r="Z179">
        <v>0.016678</v>
      </c>
      <c r="AA179" s="40">
        <v>0.30696677868900224</v>
      </c>
      <c r="AB179" s="40">
        <v>5.643333435058594</v>
      </c>
    </row>
    <row r="180" spans="1:28" ht="12.75">
      <c r="A180">
        <v>1991.75</v>
      </c>
      <c r="B180">
        <v>215.491</v>
      </c>
      <c r="C180" s="7">
        <f>Demog_adj_hours!B185</f>
        <v>21.51040014436108</v>
      </c>
      <c r="D180" s="7">
        <f>Demog_adj_hours!C185</f>
        <v>21.372829006409873</v>
      </c>
      <c r="E180" s="7">
        <f>Productivity_adj!D186</f>
        <v>183.0292116531381</v>
      </c>
      <c r="F180" s="7">
        <f>Productivity_adj!E186</f>
        <v>196.9755071762237</v>
      </c>
      <c r="G180" s="1">
        <v>191657</v>
      </c>
      <c r="H180">
        <v>192653.6775</v>
      </c>
      <c r="I180" s="1">
        <v>6843.3385</v>
      </c>
      <c r="J180" s="1">
        <v>14491.682</v>
      </c>
      <c r="K180" s="1">
        <v>11446.207</v>
      </c>
      <c r="L180" s="1">
        <v>42685.232</v>
      </c>
      <c r="M180" s="1">
        <v>39360.088</v>
      </c>
      <c r="N180" s="1">
        <v>26515.428</v>
      </c>
      <c r="O180" s="1">
        <v>20878.038</v>
      </c>
      <c r="P180" s="1">
        <v>30433.664</v>
      </c>
      <c r="Q180">
        <v>33.577</v>
      </c>
      <c r="R180" s="5">
        <v>15.589</v>
      </c>
      <c r="S180">
        <v>164.939</v>
      </c>
      <c r="T180" s="3">
        <v>203.79392452218335</v>
      </c>
      <c r="U180" s="3">
        <v>190.89885415264678</v>
      </c>
      <c r="V180" s="3">
        <v>197.34638933743358</v>
      </c>
      <c r="W180">
        <v>7154.1</v>
      </c>
      <c r="X180" s="2">
        <v>97.072998046875</v>
      </c>
      <c r="Y180" s="2">
        <v>99.90899658203125</v>
      </c>
      <c r="Z180">
        <v>0.015514</v>
      </c>
      <c r="AA180" s="40">
        <v>0.22689822622604083</v>
      </c>
      <c r="AB180" s="40">
        <v>4.816666603088379</v>
      </c>
    </row>
    <row r="181" spans="1:28" ht="12.75">
      <c r="A181">
        <v>1992</v>
      </c>
      <c r="B181">
        <v>214.89300000000003</v>
      </c>
      <c r="C181" s="7">
        <f>Demog_adj_hours!B186</f>
        <v>21.384991377053765</v>
      </c>
      <c r="D181" s="7">
        <f>Demog_adj_hours!C186</f>
        <v>21.23980030783695</v>
      </c>
      <c r="E181" s="7">
        <f>Productivity_adj!D187</f>
        <v>182.77285983908334</v>
      </c>
      <c r="F181" s="7">
        <f>Productivity_adj!E187</f>
        <v>196.69680681343507</v>
      </c>
      <c r="G181" s="1">
        <v>192067</v>
      </c>
      <c r="H181">
        <v>193245.703</v>
      </c>
      <c r="I181" s="1">
        <v>6839.597</v>
      </c>
      <c r="J181" s="1">
        <v>14476.378</v>
      </c>
      <c r="K181" s="1">
        <v>11429.612</v>
      </c>
      <c r="L181" s="1">
        <v>42612.028</v>
      </c>
      <c r="M181" s="1">
        <v>39511.264</v>
      </c>
      <c r="N181" s="1">
        <v>26943.39</v>
      </c>
      <c r="O181" s="1">
        <v>20866.276</v>
      </c>
      <c r="P181" s="1">
        <v>30567.158</v>
      </c>
      <c r="Q181">
        <v>33.895</v>
      </c>
      <c r="R181" s="5">
        <v>15.533</v>
      </c>
      <c r="S181">
        <v>164.035</v>
      </c>
      <c r="T181" s="3">
        <v>203.32511935024044</v>
      </c>
      <c r="U181" s="3">
        <v>190.52050331357984</v>
      </c>
      <c r="V181" s="3">
        <v>196.9228113319269</v>
      </c>
      <c r="W181">
        <v>7228.2</v>
      </c>
      <c r="X181" s="2">
        <v>98.88999938964844</v>
      </c>
      <c r="Y181" s="2">
        <v>99.36100006103516</v>
      </c>
      <c r="Z181">
        <v>0.016469</v>
      </c>
      <c r="AA181" s="40">
        <v>0.26170509631435834</v>
      </c>
      <c r="AB181" s="40">
        <v>4.023333549499512</v>
      </c>
    </row>
    <row r="182" spans="1:28" ht="12.75">
      <c r="A182">
        <v>1992.25</v>
      </c>
      <c r="B182">
        <v>215.911</v>
      </c>
      <c r="C182" s="7">
        <f>Demog_adj_hours!B187</f>
        <v>21.420673535530568</v>
      </c>
      <c r="D182" s="7">
        <f>Demog_adj_hours!C187</f>
        <v>21.26787890467883</v>
      </c>
      <c r="E182" s="7">
        <f>Productivity_adj!D188</f>
        <v>183.81895132988458</v>
      </c>
      <c r="F182" s="7">
        <f>Productivity_adj!E188</f>
        <v>197.81990634546835</v>
      </c>
      <c r="G182" s="1">
        <v>192503</v>
      </c>
      <c r="H182">
        <v>193837.7245</v>
      </c>
      <c r="I182" s="1">
        <v>6835.8555</v>
      </c>
      <c r="J182" s="1">
        <v>14461.073</v>
      </c>
      <c r="K182" s="1">
        <v>11413.018</v>
      </c>
      <c r="L182" s="1">
        <v>42538.824</v>
      </c>
      <c r="M182" s="1">
        <v>39662.436</v>
      </c>
      <c r="N182" s="1">
        <v>27371.352</v>
      </c>
      <c r="O182" s="1">
        <v>20854.514</v>
      </c>
      <c r="P182" s="1">
        <v>30700.652</v>
      </c>
      <c r="Q182">
        <v>33.879</v>
      </c>
      <c r="R182" s="5">
        <v>15.565</v>
      </c>
      <c r="S182">
        <v>164.918</v>
      </c>
      <c r="T182" s="3">
        <v>204.38184344252414</v>
      </c>
      <c r="U182" s="3">
        <v>191.56969487303834</v>
      </c>
      <c r="V182" s="3">
        <v>197.9757691577969</v>
      </c>
      <c r="W182">
        <v>7297.9</v>
      </c>
      <c r="X182" s="2">
        <v>99.46099853515625</v>
      </c>
      <c r="Y182" s="2">
        <v>99.89600372314453</v>
      </c>
      <c r="Z182">
        <v>0.01817</v>
      </c>
      <c r="AA182" s="40">
        <v>0.23696519401772775</v>
      </c>
      <c r="AB182" s="40">
        <v>3.7699999809265137</v>
      </c>
    </row>
    <row r="183" spans="1:28" ht="12.75">
      <c r="A183">
        <v>1992.5</v>
      </c>
      <c r="B183">
        <v>215.868</v>
      </c>
      <c r="C183" s="7">
        <f>Demog_adj_hours!B188</f>
        <v>21.351899781969554</v>
      </c>
      <c r="D183" s="7">
        <f>Demog_adj_hours!C188</f>
        <v>21.196718348144717</v>
      </c>
      <c r="E183" s="7">
        <f>Productivity_adj!D189</f>
        <v>183.96291117329895</v>
      </c>
      <c r="F183" s="7">
        <f>Productivity_adj!E189</f>
        <v>197.97198222335015</v>
      </c>
      <c r="G183" s="1">
        <v>193018</v>
      </c>
      <c r="H183">
        <v>194423.341</v>
      </c>
      <c r="I183" s="1">
        <v>6858.22</v>
      </c>
      <c r="J183" s="1">
        <v>14460.701</v>
      </c>
      <c r="K183" s="1">
        <v>11379.804</v>
      </c>
      <c r="L183" s="1">
        <v>42443.912</v>
      </c>
      <c r="M183" s="1">
        <v>39886.912</v>
      </c>
      <c r="N183" s="1">
        <v>27696.998</v>
      </c>
      <c r="O183" s="1">
        <v>20862.154</v>
      </c>
      <c r="P183" s="1">
        <v>30834.64</v>
      </c>
      <c r="Q183">
        <v>33.467999999999996</v>
      </c>
      <c r="R183" s="5">
        <v>15.641</v>
      </c>
      <c r="S183">
        <v>165.158</v>
      </c>
      <c r="T183" s="3">
        <v>204.42983289709764</v>
      </c>
      <c r="U183" s="3">
        <v>191.6715414356352</v>
      </c>
      <c r="V183" s="3">
        <v>198.05068716638118</v>
      </c>
      <c r="W183">
        <v>7369.5</v>
      </c>
      <c r="X183" s="2">
        <v>100.44999694824219</v>
      </c>
      <c r="Y183" s="2">
        <v>100.04199981689453</v>
      </c>
      <c r="Z183">
        <v>0.013349</v>
      </c>
      <c r="AA183" s="40">
        <v>0.19607007655278608</v>
      </c>
      <c r="AB183" s="40">
        <v>3.256666660308838</v>
      </c>
    </row>
    <row r="184" spans="1:28" ht="12.75">
      <c r="A184">
        <v>1992.75</v>
      </c>
      <c r="B184">
        <v>217.113</v>
      </c>
      <c r="C184" s="7">
        <f>Demog_adj_hours!B189</f>
        <v>21.41055456420795</v>
      </c>
      <c r="D184" s="7">
        <f>Demog_adj_hours!C189</f>
        <v>21.252981522342633</v>
      </c>
      <c r="E184" s="7">
        <f>Productivity_adj!D190</f>
        <v>185.20586168659307</v>
      </c>
      <c r="F184" s="7">
        <f>Productivity_adj!E190</f>
        <v>199.30656163690364</v>
      </c>
      <c r="G184" s="1">
        <v>193621</v>
      </c>
      <c r="H184">
        <v>195008.961</v>
      </c>
      <c r="I184" s="1">
        <v>6880.585</v>
      </c>
      <c r="J184" s="1">
        <v>14460.328</v>
      </c>
      <c r="K184" s="1">
        <v>11346.59</v>
      </c>
      <c r="L184" s="1">
        <v>42349</v>
      </c>
      <c r="M184" s="1">
        <v>40111.392</v>
      </c>
      <c r="N184" s="1">
        <v>28022.644</v>
      </c>
      <c r="O184" s="1">
        <v>20869.796</v>
      </c>
      <c r="P184" s="1">
        <v>30968.626</v>
      </c>
      <c r="Q184">
        <v>33.669</v>
      </c>
      <c r="R184" s="5">
        <v>15.717</v>
      </c>
      <c r="S184">
        <v>166.24599999999998</v>
      </c>
      <c r="T184" s="3">
        <v>205.69217090692547</v>
      </c>
      <c r="U184" s="3">
        <v>192.91014862733428</v>
      </c>
      <c r="V184" s="3">
        <v>199.3011597671444</v>
      </c>
      <c r="W184">
        <v>7450.7</v>
      </c>
      <c r="X184" s="2">
        <v>101.18199920654297</v>
      </c>
      <c r="Y184" s="2">
        <v>100.70099639892578</v>
      </c>
      <c r="Z184">
        <v>0.015849</v>
      </c>
      <c r="AA184" s="40">
        <v>0.22464118466709238</v>
      </c>
      <c r="AB184" s="40">
        <v>3.0366666316986084</v>
      </c>
    </row>
    <row r="185" spans="1:28" ht="12.75">
      <c r="A185">
        <v>1993</v>
      </c>
      <c r="B185">
        <v>218.594</v>
      </c>
      <c r="C185" s="7">
        <f>Demog_adj_hours!B190</f>
        <v>21.4920628457264</v>
      </c>
      <c r="D185" s="7">
        <f>Demog_adj_hours!C190</f>
        <v>21.33209426075459</v>
      </c>
      <c r="E185" s="7">
        <f>Productivity_adj!D191</f>
        <v>186.6527564885162</v>
      </c>
      <c r="F185" s="7">
        <f>Productivity_adj!E191</f>
        <v>200.8604191246502</v>
      </c>
      <c r="G185" s="1">
        <v>194108</v>
      </c>
      <c r="H185">
        <v>195594.569</v>
      </c>
      <c r="I185" s="1">
        <v>6902.95</v>
      </c>
      <c r="J185" s="1">
        <v>14459.956</v>
      </c>
      <c r="K185" s="1">
        <v>11313.375</v>
      </c>
      <c r="L185" s="1">
        <v>42254.084</v>
      </c>
      <c r="M185" s="1">
        <v>40335.868</v>
      </c>
      <c r="N185" s="1">
        <v>28348.288</v>
      </c>
      <c r="O185" s="1">
        <v>20877.436</v>
      </c>
      <c r="P185" s="1">
        <v>31102.612</v>
      </c>
      <c r="Q185">
        <v>33.867999999999995</v>
      </c>
      <c r="R185" s="5">
        <v>15.841</v>
      </c>
      <c r="S185">
        <v>167.43300000000002</v>
      </c>
      <c r="T185" s="3">
        <v>207.17233779214288</v>
      </c>
      <c r="U185" s="3">
        <v>194.35170439081196</v>
      </c>
      <c r="V185" s="3">
        <v>200.76202109149196</v>
      </c>
      <c r="W185">
        <v>7459.7</v>
      </c>
      <c r="X185" s="2">
        <v>100.40699768066406</v>
      </c>
      <c r="Y185" s="2">
        <v>101.41999816894531</v>
      </c>
      <c r="Z185">
        <v>0.0094326</v>
      </c>
      <c r="AA185" s="40">
        <v>0.3370262984702208</v>
      </c>
      <c r="AB185" s="40">
        <v>3.0399999618530273</v>
      </c>
    </row>
    <row r="186" spans="1:28" ht="12.75">
      <c r="A186">
        <v>1993.25</v>
      </c>
      <c r="B186">
        <v>221.094</v>
      </c>
      <c r="C186" s="7">
        <f>Demog_adj_hours!B191</f>
        <v>21.672972127491906</v>
      </c>
      <c r="D186" s="7">
        <f>Demog_adj_hours!C191</f>
        <v>21.510603637748762</v>
      </c>
      <c r="E186" s="7">
        <f>Productivity_adj!D192</f>
        <v>188.75228314952878</v>
      </c>
      <c r="F186" s="7">
        <f>Productivity_adj!E192</f>
        <v>203.11672432183377</v>
      </c>
      <c r="G186" s="1">
        <v>194549</v>
      </c>
      <c r="H186">
        <v>196180.1855</v>
      </c>
      <c r="I186" s="1">
        <v>6925.3145</v>
      </c>
      <c r="J186" s="1">
        <v>14459.584</v>
      </c>
      <c r="K186" s="1">
        <v>11280.161</v>
      </c>
      <c r="L186" s="1">
        <v>42159.172</v>
      </c>
      <c r="M186" s="1">
        <v>40560.344</v>
      </c>
      <c r="N186" s="1">
        <v>28673.934</v>
      </c>
      <c r="O186" s="1">
        <v>20885.076</v>
      </c>
      <c r="P186" s="1">
        <v>31236.6</v>
      </c>
      <c r="Q186">
        <v>34.38</v>
      </c>
      <c r="R186" s="5">
        <v>15.974</v>
      </c>
      <c r="S186">
        <v>169.27300000000002</v>
      </c>
      <c r="T186" s="3">
        <v>209.61222819323808</v>
      </c>
      <c r="U186" s="3">
        <v>196.69270449521406</v>
      </c>
      <c r="V186" s="3">
        <v>203.15246634424076</v>
      </c>
      <c r="W186">
        <v>7497.5</v>
      </c>
      <c r="X186" s="2">
        <v>99.95099639892578</v>
      </c>
      <c r="Y186" s="2">
        <v>102.53399658203125</v>
      </c>
      <c r="Z186">
        <v>0.012824</v>
      </c>
      <c r="AA186" s="40">
        <v>0.23850862945525364</v>
      </c>
      <c r="AB186" s="40">
        <v>3</v>
      </c>
    </row>
    <row r="187" spans="1:28" ht="12.75">
      <c r="A187">
        <v>1993.5</v>
      </c>
      <c r="B187">
        <v>221.422</v>
      </c>
      <c r="C187" s="7">
        <f>Demog_adj_hours!B192</f>
        <v>21.641223884652558</v>
      </c>
      <c r="D187" s="7">
        <f>Demog_adj_hours!C192</f>
        <v>21.476378249276042</v>
      </c>
      <c r="E187" s="7">
        <f>Productivity_adj!D193</f>
        <v>188.9961763405212</v>
      </c>
      <c r="F187" s="7">
        <f>Productivity_adj!E193</f>
        <v>203.37665699052263</v>
      </c>
      <c r="G187" s="1">
        <v>195063</v>
      </c>
      <c r="H187">
        <v>196759.4535</v>
      </c>
      <c r="I187" s="1">
        <v>6965.1825</v>
      </c>
      <c r="J187" s="1">
        <v>14463.767</v>
      </c>
      <c r="K187" s="1">
        <v>11227.712</v>
      </c>
      <c r="L187" s="1">
        <v>42071.488</v>
      </c>
      <c r="M187" s="1">
        <v>40777.952</v>
      </c>
      <c r="N187" s="1">
        <v>28992.744</v>
      </c>
      <c r="O187" s="1">
        <v>20917.616</v>
      </c>
      <c r="P187" s="1">
        <v>31342.992</v>
      </c>
      <c r="Q187">
        <v>33.7</v>
      </c>
      <c r="R187" s="5">
        <v>16.069</v>
      </c>
      <c r="S187">
        <v>170.061</v>
      </c>
      <c r="T187" s="3">
        <v>209.98624828633567</v>
      </c>
      <c r="U187" s="3">
        <v>197.09427791618373</v>
      </c>
      <c r="V187" s="3">
        <v>203.54026310127475</v>
      </c>
      <c r="W187">
        <v>7536</v>
      </c>
      <c r="X187" s="2">
        <v>100.12100219726562</v>
      </c>
      <c r="Y187" s="2">
        <v>103.01100158691406</v>
      </c>
      <c r="Z187">
        <v>0.012057</v>
      </c>
      <c r="AA187" s="40">
        <v>0.186730207473488</v>
      </c>
      <c r="AB187" s="40">
        <v>3.059999942779541</v>
      </c>
    </row>
    <row r="188" spans="1:28" ht="12.75">
      <c r="A188">
        <v>1993.75</v>
      </c>
      <c r="B188">
        <v>222.888</v>
      </c>
      <c r="C188" s="7">
        <f>Demog_adj_hours!B193</f>
        <v>21.7205612637468</v>
      </c>
      <c r="D188" s="7">
        <f>Demog_adj_hours!C193</f>
        <v>21.553228350593308</v>
      </c>
      <c r="E188" s="7">
        <f>Productivity_adj!D194</f>
        <v>190.21023328402458</v>
      </c>
      <c r="F188" s="7">
        <f>Productivity_adj!E194</f>
        <v>204.68105281999746</v>
      </c>
      <c r="G188" s="1">
        <v>195625</v>
      </c>
      <c r="H188">
        <v>197338.717</v>
      </c>
      <c r="I188" s="1">
        <v>7005.051</v>
      </c>
      <c r="J188" s="1">
        <v>14467.95</v>
      </c>
      <c r="K188" s="1">
        <v>11175.262</v>
      </c>
      <c r="L188" s="1">
        <v>41983.804</v>
      </c>
      <c r="M188" s="1">
        <v>40995.56</v>
      </c>
      <c r="N188" s="1">
        <v>29311.552</v>
      </c>
      <c r="O188" s="1">
        <v>20950.154</v>
      </c>
      <c r="P188" s="1">
        <v>31449.384</v>
      </c>
      <c r="Q188">
        <v>33.82899999999999</v>
      </c>
      <c r="R188" s="5">
        <v>16.12</v>
      </c>
      <c r="S188">
        <v>171.435</v>
      </c>
      <c r="T188" s="3">
        <v>211.43261652871794</v>
      </c>
      <c r="U188" s="3">
        <v>198.5015881579664</v>
      </c>
      <c r="V188" s="3">
        <v>204.96710234335768</v>
      </c>
      <c r="W188">
        <v>7637.4</v>
      </c>
      <c r="X188" s="2">
        <v>101.0770034790039</v>
      </c>
      <c r="Y188" s="2">
        <v>103.84400177001953</v>
      </c>
      <c r="Z188">
        <v>0.014625</v>
      </c>
      <c r="AA188" s="40">
        <v>0.22887514970230427</v>
      </c>
      <c r="AB188" s="40">
        <v>2.990000009536743</v>
      </c>
    </row>
    <row r="189" spans="1:28" ht="12.75">
      <c r="A189">
        <v>1994</v>
      </c>
      <c r="B189">
        <v>224.066</v>
      </c>
      <c r="C189" s="7">
        <f>Demog_adj_hours!B194</f>
        <v>21.771450670937213</v>
      </c>
      <c r="D189" s="7">
        <f>Demog_adj_hours!C194</f>
        <v>21.601620635031896</v>
      </c>
      <c r="E189" s="7">
        <f>Productivity_adj!D195</f>
        <v>191.17719562485888</v>
      </c>
      <c r="F189" s="7">
        <f>Productivity_adj!E195</f>
        <v>205.7200166386018</v>
      </c>
      <c r="G189" s="1">
        <v>196090</v>
      </c>
      <c r="H189">
        <v>197917.98</v>
      </c>
      <c r="I189" s="1">
        <v>7044.919</v>
      </c>
      <c r="J189" s="1">
        <v>14472.133</v>
      </c>
      <c r="K189" s="1">
        <v>11122.812</v>
      </c>
      <c r="L189" s="1">
        <v>41896.12</v>
      </c>
      <c r="M189" s="1">
        <v>41213.164</v>
      </c>
      <c r="N189" s="1">
        <v>29630.362</v>
      </c>
      <c r="O189" s="1">
        <v>20982.692</v>
      </c>
      <c r="P189" s="1">
        <v>31555.778</v>
      </c>
      <c r="Q189">
        <v>33.95</v>
      </c>
      <c r="R189" s="5">
        <v>16.151</v>
      </c>
      <c r="S189">
        <v>172.683</v>
      </c>
      <c r="T189" s="3">
        <v>212.59952108386193</v>
      </c>
      <c r="U189" s="3">
        <v>199.6463311701699</v>
      </c>
      <c r="V189" s="3">
        <v>206.12292612703183</v>
      </c>
      <c r="W189">
        <v>7715.1</v>
      </c>
      <c r="X189" s="2">
        <v>101.62100219726562</v>
      </c>
      <c r="Y189" s="2">
        <v>104.5999984741211</v>
      </c>
      <c r="Z189">
        <v>0.0095497</v>
      </c>
      <c r="AA189" s="40">
        <v>0.2625965588009649</v>
      </c>
      <c r="AB189" s="40">
        <v>3.2133333683013916</v>
      </c>
    </row>
    <row r="190" spans="1:28" ht="12.75">
      <c r="A190">
        <v>1994.25</v>
      </c>
      <c r="B190">
        <v>227.408</v>
      </c>
      <c r="C190" s="7">
        <f>Demog_adj_hours!B195</f>
        <v>22.031694712617725</v>
      </c>
      <c r="D190" s="7">
        <f>Demog_adj_hours!C195</f>
        <v>21.859357264705277</v>
      </c>
      <c r="E190" s="7">
        <f>Productivity_adj!D196</f>
        <v>194.07643300223776</v>
      </c>
      <c r="F190" s="7">
        <f>Productivity_adj!E196</f>
        <v>208.83839707013198</v>
      </c>
      <c r="G190" s="1">
        <v>196510</v>
      </c>
      <c r="H190">
        <v>198497.248</v>
      </c>
      <c r="I190" s="1">
        <v>7084.787</v>
      </c>
      <c r="J190" s="1">
        <v>14476.316</v>
      </c>
      <c r="K190" s="1">
        <v>11070.363</v>
      </c>
      <c r="L190" s="1">
        <v>41808.436</v>
      </c>
      <c r="M190" s="1">
        <v>41430.772</v>
      </c>
      <c r="N190" s="1">
        <v>29949.172</v>
      </c>
      <c r="O190" s="1">
        <v>21015.232</v>
      </c>
      <c r="P190" s="1">
        <v>31662.17</v>
      </c>
      <c r="Q190">
        <v>33.997</v>
      </c>
      <c r="R190" s="5">
        <v>16.244</v>
      </c>
      <c r="S190">
        <v>175.77</v>
      </c>
      <c r="T190" s="3">
        <v>215.8143396425918</v>
      </c>
      <c r="U190" s="3">
        <v>202.71480569532477</v>
      </c>
      <c r="V190" s="3">
        <v>209.2645726689742</v>
      </c>
      <c r="W190">
        <v>7815.7</v>
      </c>
      <c r="X190" s="2">
        <v>101.38099670410156</v>
      </c>
      <c r="Y190" s="2">
        <v>106.47000122070312</v>
      </c>
      <c r="Z190">
        <v>0.010714</v>
      </c>
      <c r="AA190" s="40">
        <v>0.18191181955967295</v>
      </c>
      <c r="AB190" s="40">
        <v>3.940000057220459</v>
      </c>
    </row>
    <row r="191" spans="1:28" ht="12.75">
      <c r="A191">
        <v>1994.5</v>
      </c>
      <c r="B191">
        <v>229.539</v>
      </c>
      <c r="C191" s="7">
        <f>Demog_adj_hours!B196</f>
        <v>22.169056449724827</v>
      </c>
      <c r="D191" s="7">
        <f>Demog_adj_hours!C196</f>
        <v>21.995089975982946</v>
      </c>
      <c r="E191" s="7">
        <f>Productivity_adj!D197</f>
        <v>195.9435521590573</v>
      </c>
      <c r="F191" s="7">
        <f>Productivity_adj!E197</f>
        <v>210.84600419930678</v>
      </c>
      <c r="G191" s="1">
        <v>197043</v>
      </c>
      <c r="H191">
        <v>199115.896</v>
      </c>
      <c r="I191" s="1">
        <v>7133.853</v>
      </c>
      <c r="J191" s="1">
        <v>14487.236</v>
      </c>
      <c r="K191" s="1">
        <v>11014.357</v>
      </c>
      <c r="L191" s="1">
        <v>41732.208</v>
      </c>
      <c r="M191" s="1">
        <v>41644.456</v>
      </c>
      <c r="N191" s="1">
        <v>30277.564</v>
      </c>
      <c r="O191" s="1">
        <v>21055.282</v>
      </c>
      <c r="P191" s="1">
        <v>31770.94</v>
      </c>
      <c r="Q191">
        <v>34.048</v>
      </c>
      <c r="R191" s="5">
        <v>16.379</v>
      </c>
      <c r="S191">
        <v>177.751</v>
      </c>
      <c r="T191" s="3">
        <v>217.8753614819594</v>
      </c>
      <c r="U191" s="3">
        <v>204.70064752155093</v>
      </c>
      <c r="V191" s="3">
        <v>211.28800450177087</v>
      </c>
      <c r="W191">
        <v>7859.5</v>
      </c>
      <c r="X191" s="2">
        <v>100.7979965209961</v>
      </c>
      <c r="Y191" s="2">
        <v>107.66999816894531</v>
      </c>
      <c r="Z191">
        <v>0.015103</v>
      </c>
      <c r="AA191" s="40">
        <v>0.2772040412067156</v>
      </c>
      <c r="AB191" s="40">
        <v>4.486666679382324</v>
      </c>
    </row>
    <row r="192" spans="1:28" ht="12.75">
      <c r="A192">
        <v>1994.75</v>
      </c>
      <c r="B192">
        <v>230.663</v>
      </c>
      <c r="C192" s="7">
        <f>Demog_adj_hours!B197</f>
        <v>22.208611661470652</v>
      </c>
      <c r="D192" s="7">
        <f>Demog_adj_hours!C197</f>
        <v>22.033000902302497</v>
      </c>
      <c r="E192" s="7">
        <f>Productivity_adj!D198</f>
        <v>196.95197621430782</v>
      </c>
      <c r="F192" s="7">
        <f>Productivity_adj!E198</f>
        <v>211.9294748259613</v>
      </c>
      <c r="G192" s="1">
        <v>197607</v>
      </c>
      <c r="H192">
        <v>199734.544</v>
      </c>
      <c r="I192" s="1">
        <v>7182.919</v>
      </c>
      <c r="J192" s="1">
        <v>14498.155</v>
      </c>
      <c r="K192" s="1">
        <v>10958.352</v>
      </c>
      <c r="L192" s="1">
        <v>41655.976</v>
      </c>
      <c r="M192" s="1">
        <v>41858.144</v>
      </c>
      <c r="N192" s="1">
        <v>30605.958</v>
      </c>
      <c r="O192" s="1">
        <v>21095.332</v>
      </c>
      <c r="P192" s="1">
        <v>31879.708</v>
      </c>
      <c r="Q192">
        <v>33.858000000000004</v>
      </c>
      <c r="R192" s="5">
        <v>16.527</v>
      </c>
      <c r="S192">
        <v>178.877</v>
      </c>
      <c r="T192" s="3">
        <v>218.97633146789767</v>
      </c>
      <c r="U192" s="3">
        <v>205.78542662209605</v>
      </c>
      <c r="V192" s="3">
        <v>212.38087904501188</v>
      </c>
      <c r="W192">
        <v>7951.6</v>
      </c>
      <c r="X192" s="2">
        <v>101.63999938964844</v>
      </c>
      <c r="Y192" s="2">
        <v>108.35199737548828</v>
      </c>
      <c r="Z192">
        <v>0.016464</v>
      </c>
      <c r="AA192" s="40">
        <v>0.20197331050249545</v>
      </c>
      <c r="AB192" s="40">
        <v>5.166666507720947</v>
      </c>
    </row>
    <row r="193" spans="1:28" ht="12.75">
      <c r="A193">
        <v>1995</v>
      </c>
      <c r="B193">
        <v>232.493</v>
      </c>
      <c r="C193" s="7">
        <f>Demog_adj_hours!B198</f>
        <v>22.315687820728357</v>
      </c>
      <c r="D193" s="7">
        <f>Demog_adj_hours!C198</f>
        <v>22.138418503347868</v>
      </c>
      <c r="E193" s="7">
        <f>Productivity_adj!D199</f>
        <v>198.56408381897418</v>
      </c>
      <c r="F193" s="7">
        <f>Productivity_adj!E199</f>
        <v>213.66240752892412</v>
      </c>
      <c r="G193" s="1">
        <v>197886</v>
      </c>
      <c r="H193">
        <v>200353.1895</v>
      </c>
      <c r="I193" s="1">
        <v>7231.9855</v>
      </c>
      <c r="J193" s="1">
        <v>14509.074</v>
      </c>
      <c r="K193" s="1">
        <v>10902.346</v>
      </c>
      <c r="L193" s="1">
        <v>41579.744</v>
      </c>
      <c r="M193" s="1">
        <v>42071.828</v>
      </c>
      <c r="N193" s="1">
        <v>30934.352</v>
      </c>
      <c r="O193" s="1">
        <v>21135.382</v>
      </c>
      <c r="P193" s="1">
        <v>31988.478</v>
      </c>
      <c r="Q193">
        <v>34.285</v>
      </c>
      <c r="R193" s="5">
        <v>16.69</v>
      </c>
      <c r="S193">
        <v>180.131</v>
      </c>
      <c r="T193" s="3">
        <v>220.7439775342351</v>
      </c>
      <c r="U193" s="3">
        <v>207.49783501782395</v>
      </c>
      <c r="V193" s="3">
        <v>214.12090627604337</v>
      </c>
      <c r="W193">
        <v>7973.7</v>
      </c>
      <c r="X193" s="2">
        <v>101.14600372314453</v>
      </c>
      <c r="Y193" s="2">
        <v>109.11199951171875</v>
      </c>
      <c r="Z193">
        <v>0.014003</v>
      </c>
      <c r="AA193" s="40">
        <v>0.27512088865498185</v>
      </c>
      <c r="AB193" s="40">
        <v>5.809999942779541</v>
      </c>
    </row>
    <row r="194" spans="1:28" ht="12.75">
      <c r="A194">
        <v>1995.25</v>
      </c>
      <c r="B194">
        <v>232.726</v>
      </c>
      <c r="C194" s="7">
        <f>Demog_adj_hours!B199</f>
        <v>22.269289347568414</v>
      </c>
      <c r="D194" s="7">
        <f>Demog_adj_hours!C199</f>
        <v>22.090346901420073</v>
      </c>
      <c r="E194" s="7">
        <f>Productivity_adj!D200</f>
        <v>198.9399717421391</v>
      </c>
      <c r="F194" s="7">
        <f>Productivity_adj!E200</f>
        <v>214.06523875562993</v>
      </c>
      <c r="G194" s="1">
        <v>198286</v>
      </c>
      <c r="H194">
        <v>200971.8375</v>
      </c>
      <c r="I194" s="1">
        <v>7281.0515</v>
      </c>
      <c r="J194" s="1">
        <v>14519.994</v>
      </c>
      <c r="K194" s="1">
        <v>10846.34</v>
      </c>
      <c r="L194" s="1">
        <v>41503.516</v>
      </c>
      <c r="M194" s="1">
        <v>42285.512</v>
      </c>
      <c r="N194" s="1">
        <v>31262.744</v>
      </c>
      <c r="O194" s="1">
        <v>21175.432</v>
      </c>
      <c r="P194" s="1">
        <v>32097.248</v>
      </c>
      <c r="Q194">
        <v>34.149</v>
      </c>
      <c r="R194" s="5">
        <v>16.788</v>
      </c>
      <c r="S194">
        <v>180.405</v>
      </c>
      <c r="T194" s="3">
        <v>220.99230926871599</v>
      </c>
      <c r="U194" s="3">
        <v>207.7832086669655</v>
      </c>
      <c r="V194" s="3">
        <v>214.38775896785344</v>
      </c>
      <c r="W194">
        <v>7988</v>
      </c>
      <c r="X194" s="2">
        <v>101.14700317382812</v>
      </c>
      <c r="Y194" s="2">
        <v>109.2770004272461</v>
      </c>
      <c r="Z194">
        <v>0.009209</v>
      </c>
      <c r="AA194" s="40">
        <v>0.1558250907448553</v>
      </c>
      <c r="AB194" s="40">
        <v>6.019999980926514</v>
      </c>
    </row>
    <row r="195" spans="1:28" ht="12.75">
      <c r="A195">
        <v>1995.5</v>
      </c>
      <c r="B195">
        <v>234.619</v>
      </c>
      <c r="C195" s="7">
        <f>Demog_adj_hours!B200</f>
        <v>22.381040060136865</v>
      </c>
      <c r="D195" s="7">
        <f>Demog_adj_hours!C200</f>
        <v>22.199891922512652</v>
      </c>
      <c r="E195" s="7">
        <f>Productivity_adj!D201</f>
        <v>200.73581232158816</v>
      </c>
      <c r="F195" s="7">
        <f>Productivity_adj!E201</f>
        <v>215.99633480000765</v>
      </c>
      <c r="G195" s="1">
        <v>198801</v>
      </c>
      <c r="H195">
        <v>201594.914</v>
      </c>
      <c r="I195" s="1">
        <v>7335.254</v>
      </c>
      <c r="J195" s="1">
        <v>14530.28</v>
      </c>
      <c r="K195" s="1">
        <v>10781.838</v>
      </c>
      <c r="L195" s="1">
        <v>41438.012</v>
      </c>
      <c r="M195" s="1">
        <v>42487.076</v>
      </c>
      <c r="N195" s="1">
        <v>31589.14</v>
      </c>
      <c r="O195" s="1">
        <v>21242.572</v>
      </c>
      <c r="P195" s="1">
        <v>32190.742</v>
      </c>
      <c r="Q195">
        <v>34.507000000000005</v>
      </c>
      <c r="R195" s="5">
        <v>16.774</v>
      </c>
      <c r="S195">
        <v>181.99099999999999</v>
      </c>
      <c r="T195" s="3">
        <v>222.81441015612742</v>
      </c>
      <c r="U195" s="3">
        <v>209.54955947605148</v>
      </c>
      <c r="V195" s="3">
        <v>216.18198481610074</v>
      </c>
      <c r="W195">
        <v>8053.1</v>
      </c>
      <c r="X195" s="2">
        <v>101.35700225830078</v>
      </c>
      <c r="Y195" s="2">
        <v>110.23799896240234</v>
      </c>
      <c r="Z195">
        <v>0.013966</v>
      </c>
      <c r="AA195" s="40">
        <v>0.20282269330880354</v>
      </c>
      <c r="AB195" s="40">
        <v>5.796666622161865</v>
      </c>
    </row>
    <row r="196" spans="1:28" ht="12.75">
      <c r="A196">
        <v>1995.75</v>
      </c>
      <c r="B196">
        <v>234.285</v>
      </c>
      <c r="C196" s="7">
        <f>Demog_adj_hours!B201</f>
        <v>22.28031636310442</v>
      </c>
      <c r="D196" s="7">
        <f>Demog_adj_hours!C201</f>
        <v>22.096945242864553</v>
      </c>
      <c r="E196" s="7">
        <f>Productivity_adj!D202</f>
        <v>200.6268068222289</v>
      </c>
      <c r="F196" s="7">
        <f>Productivity_adj!E202</f>
        <v>215.8781203190439</v>
      </c>
      <c r="G196" s="1">
        <v>199355</v>
      </c>
      <c r="H196">
        <v>202217.989</v>
      </c>
      <c r="I196" s="1">
        <v>7389.457</v>
      </c>
      <c r="J196" s="1">
        <v>14540.566</v>
      </c>
      <c r="K196" s="1">
        <v>10717.336</v>
      </c>
      <c r="L196" s="1">
        <v>41372.508</v>
      </c>
      <c r="M196" s="1">
        <v>42688.64</v>
      </c>
      <c r="N196" s="1">
        <v>31915.536</v>
      </c>
      <c r="O196" s="1">
        <v>21309.71</v>
      </c>
      <c r="P196" s="1">
        <v>32284.236</v>
      </c>
      <c r="Q196">
        <v>34.135</v>
      </c>
      <c r="R196" s="5">
        <v>16.788</v>
      </c>
      <c r="S196">
        <v>182.067</v>
      </c>
      <c r="T196" s="3">
        <v>222.51931576347354</v>
      </c>
      <c r="U196" s="3">
        <v>209.3260154307644</v>
      </c>
      <c r="V196" s="3">
        <v>215.9226655971287</v>
      </c>
      <c r="W196">
        <v>8112</v>
      </c>
      <c r="X196" s="2">
        <v>102.32499694824219</v>
      </c>
      <c r="Y196" s="2">
        <v>110.28500366210938</v>
      </c>
      <c r="Z196">
        <v>0.017193</v>
      </c>
      <c r="AA196" s="40">
        <v>0.20843696436710957</v>
      </c>
      <c r="AB196" s="40">
        <v>5.720000267028809</v>
      </c>
    </row>
    <row r="197" spans="1:28" ht="12.75">
      <c r="A197">
        <v>1996</v>
      </c>
      <c r="B197">
        <v>233.057</v>
      </c>
      <c r="C197" s="7">
        <f>Demog_adj_hours!B202</f>
        <v>22.095454746437806</v>
      </c>
      <c r="D197" s="7">
        <f>Demog_adj_hours!C202</f>
        <v>21.90984377773716</v>
      </c>
      <c r="E197" s="7">
        <f>Productivity_adj!D203</f>
        <v>199.75044112050023</v>
      </c>
      <c r="F197" s="7">
        <f>Productivity_adj!E203</f>
        <v>214.93456049357962</v>
      </c>
      <c r="G197" s="1">
        <v>199773</v>
      </c>
      <c r="H197">
        <v>202841.0565</v>
      </c>
      <c r="I197" s="1">
        <v>7443.6595</v>
      </c>
      <c r="J197" s="1">
        <v>14550.852</v>
      </c>
      <c r="K197" s="1">
        <v>10652.833</v>
      </c>
      <c r="L197" s="1">
        <v>41307.004</v>
      </c>
      <c r="M197" s="1">
        <v>42890.2</v>
      </c>
      <c r="N197" s="1">
        <v>32241.93</v>
      </c>
      <c r="O197" s="1">
        <v>21376.848</v>
      </c>
      <c r="P197" s="1">
        <v>32377.73</v>
      </c>
      <c r="Q197">
        <v>33.160999999999994</v>
      </c>
      <c r="R197" s="5">
        <v>16.753</v>
      </c>
      <c r="S197">
        <v>181.84</v>
      </c>
      <c r="T197" s="3">
        <v>221.37281385218273</v>
      </c>
      <c r="U197" s="3">
        <v>208.30216689217636</v>
      </c>
      <c r="V197" s="3">
        <v>214.83749037218803</v>
      </c>
      <c r="W197">
        <v>8169.2</v>
      </c>
      <c r="X197" s="2">
        <v>103.39199829101562</v>
      </c>
      <c r="Y197" s="2">
        <v>110.14700317382812</v>
      </c>
      <c r="Z197">
        <v>0.022309</v>
      </c>
      <c r="AA197" s="40">
        <v>0.2777649239662878</v>
      </c>
      <c r="AB197" s="40">
        <v>5.363333225250244</v>
      </c>
    </row>
    <row r="198" spans="1:28" ht="12.75">
      <c r="A198">
        <v>1996.25</v>
      </c>
      <c r="B198">
        <v>235.492</v>
      </c>
      <c r="C198" s="7">
        <f>Demog_adj_hours!B203</f>
        <v>22.257939229477397</v>
      </c>
      <c r="D198" s="7">
        <f>Demog_adj_hours!C203</f>
        <v>22.07007135867965</v>
      </c>
      <c r="E198" s="7">
        <f>Productivity_adj!D204</f>
        <v>202.0148179383955</v>
      </c>
      <c r="F198" s="7">
        <f>Productivity_adj!E204</f>
        <v>217.37045663925923</v>
      </c>
      <c r="G198" s="1">
        <v>200278</v>
      </c>
      <c r="H198">
        <v>203464.133</v>
      </c>
      <c r="I198" s="1">
        <v>7497.862</v>
      </c>
      <c r="J198" s="1">
        <v>14561.138</v>
      </c>
      <c r="K198" s="1">
        <v>10588.331</v>
      </c>
      <c r="L198" s="1">
        <v>41241.5</v>
      </c>
      <c r="M198" s="1">
        <v>43091.764</v>
      </c>
      <c r="N198" s="1">
        <v>32568.326</v>
      </c>
      <c r="O198" s="1">
        <v>21443.988</v>
      </c>
      <c r="P198" s="1">
        <v>32471.224</v>
      </c>
      <c r="Q198">
        <v>34.325</v>
      </c>
      <c r="R198" s="5">
        <v>16.726</v>
      </c>
      <c r="S198">
        <v>183.184</v>
      </c>
      <c r="T198" s="3">
        <v>223.7037268322808</v>
      </c>
      <c r="U198" s="3">
        <v>210.5517669285658</v>
      </c>
      <c r="V198" s="3">
        <v>217.1277468804305</v>
      </c>
      <c r="W198">
        <v>8303.1</v>
      </c>
      <c r="X198" s="2">
        <v>104.5739974975586</v>
      </c>
      <c r="Y198" s="2">
        <v>110.96099853515625</v>
      </c>
      <c r="Z198">
        <v>0.020433</v>
      </c>
      <c r="AA198" s="40">
        <v>0.15375574094443323</v>
      </c>
      <c r="AB198" s="40">
        <v>5.243333339691162</v>
      </c>
    </row>
    <row r="199" spans="1:28" ht="12.75">
      <c r="A199">
        <v>1996.5</v>
      </c>
      <c r="B199">
        <v>237.391</v>
      </c>
      <c r="C199" s="7">
        <f>Demog_adj_hours!B204</f>
        <v>22.36348669312363</v>
      </c>
      <c r="D199" s="7">
        <f>Demog_adj_hours!C204</f>
        <v>22.174372193952486</v>
      </c>
      <c r="E199" s="7">
        <f>Productivity_adj!D205</f>
        <v>203.8233883339837</v>
      </c>
      <c r="F199" s="7">
        <f>Productivity_adj!E205</f>
        <v>219.31550411549532</v>
      </c>
      <c r="G199" s="1">
        <v>200847</v>
      </c>
      <c r="H199">
        <v>204136.8415</v>
      </c>
      <c r="I199" s="1">
        <v>7545.3005</v>
      </c>
      <c r="J199" s="1">
        <v>14609.391</v>
      </c>
      <c r="K199" s="1">
        <v>10590.686</v>
      </c>
      <c r="L199" s="1">
        <v>41121.296</v>
      </c>
      <c r="M199" s="1">
        <v>43253.096</v>
      </c>
      <c r="N199" s="1">
        <v>32909.092</v>
      </c>
      <c r="O199" s="1">
        <v>21570.572</v>
      </c>
      <c r="P199" s="1">
        <v>32537.408</v>
      </c>
      <c r="Q199">
        <v>34.876</v>
      </c>
      <c r="R199" s="5">
        <v>16.742</v>
      </c>
      <c r="S199">
        <v>184.453</v>
      </c>
      <c r="T199" s="3">
        <v>225.52379513126257</v>
      </c>
      <c r="U199" s="3">
        <v>212.32275350374366</v>
      </c>
      <c r="V199" s="3">
        <v>218.9232743175092</v>
      </c>
      <c r="W199">
        <v>8372.7</v>
      </c>
      <c r="X199" s="2">
        <v>104.87699890136719</v>
      </c>
      <c r="Y199" s="2">
        <v>111.72899627685547</v>
      </c>
      <c r="Z199">
        <v>0.017159</v>
      </c>
      <c r="AA199" s="40">
        <v>0.13518905294580463</v>
      </c>
      <c r="AB199" s="40">
        <v>5.306666851043701</v>
      </c>
    </row>
    <row r="200" spans="1:28" ht="12.75">
      <c r="A200">
        <v>1996.75</v>
      </c>
      <c r="B200">
        <v>239.834</v>
      </c>
      <c r="C200" s="7">
        <f>Demog_adj_hours!B205</f>
        <v>22.519420482348455</v>
      </c>
      <c r="D200" s="7">
        <f>Demog_adj_hours!C205</f>
        <v>22.329037850767364</v>
      </c>
      <c r="E200" s="7">
        <f>Productivity_adj!D206</f>
        <v>206.103026926366</v>
      </c>
      <c r="F200" s="7">
        <f>Productivity_adj!E206</f>
        <v>221.76703129080494</v>
      </c>
      <c r="G200" s="1">
        <v>201463</v>
      </c>
      <c r="H200">
        <v>204809.547</v>
      </c>
      <c r="I200" s="1">
        <v>7592.739</v>
      </c>
      <c r="J200" s="1">
        <v>14657.644</v>
      </c>
      <c r="K200" s="1">
        <v>10593.042</v>
      </c>
      <c r="L200" s="1">
        <v>41001.096</v>
      </c>
      <c r="M200" s="1">
        <v>43414.424</v>
      </c>
      <c r="N200" s="1">
        <v>33249.856</v>
      </c>
      <c r="O200" s="1">
        <v>21697.156</v>
      </c>
      <c r="P200" s="1">
        <v>32603.59</v>
      </c>
      <c r="Q200">
        <v>35.083999999999996</v>
      </c>
      <c r="R200" s="5">
        <v>16.796</v>
      </c>
      <c r="S200">
        <v>186.648</v>
      </c>
      <c r="T200" s="3">
        <v>227.858953218307</v>
      </c>
      <c r="U200" s="3">
        <v>214.58100555647866</v>
      </c>
      <c r="V200" s="3">
        <v>221.21997938739776</v>
      </c>
      <c r="W200">
        <v>8470.6</v>
      </c>
      <c r="X200" s="2">
        <v>105.11199951171875</v>
      </c>
      <c r="Y200" s="2">
        <v>113.05899810791016</v>
      </c>
      <c r="Z200">
        <v>0.021203</v>
      </c>
      <c r="AA200" s="40">
        <v>0.23005552330099022</v>
      </c>
      <c r="AB200" s="40">
        <v>5.279999732971191</v>
      </c>
    </row>
    <row r="201" spans="1:28" ht="12.75">
      <c r="A201">
        <v>1997</v>
      </c>
      <c r="B201">
        <v>241.359</v>
      </c>
      <c r="C201" s="7">
        <f>Demog_adj_hours!B206</f>
        <v>22.588419399064595</v>
      </c>
      <c r="D201" s="7">
        <f>Demog_adj_hours!C206</f>
        <v>22.396747491996756</v>
      </c>
      <c r="E201" s="7">
        <f>Productivity_adj!D207</f>
        <v>207.5974874332921</v>
      </c>
      <c r="F201" s="7">
        <f>Productivity_adj!E207</f>
        <v>223.37331856057142</v>
      </c>
      <c r="G201" s="1">
        <v>202389</v>
      </c>
      <c r="H201">
        <v>205482.2495</v>
      </c>
      <c r="I201" s="1">
        <v>7640.1775</v>
      </c>
      <c r="J201" s="1">
        <v>14705.896</v>
      </c>
      <c r="K201" s="1">
        <v>10595.398</v>
      </c>
      <c r="L201" s="1">
        <v>40880.892</v>
      </c>
      <c r="M201" s="1">
        <v>43575.752</v>
      </c>
      <c r="N201" s="1">
        <v>33590.624</v>
      </c>
      <c r="O201" s="1">
        <v>21823.738</v>
      </c>
      <c r="P201" s="1">
        <v>32669.772</v>
      </c>
      <c r="Q201">
        <v>34.48</v>
      </c>
      <c r="R201" s="5">
        <v>16.859</v>
      </c>
      <c r="S201">
        <v>188.819</v>
      </c>
      <c r="T201" s="3">
        <v>229.32018264002264</v>
      </c>
      <c r="U201" s="3">
        <v>216.0186266786107</v>
      </c>
      <c r="V201" s="3">
        <v>222.66940465932063</v>
      </c>
      <c r="W201">
        <v>8536.1</v>
      </c>
      <c r="X201" s="2">
        <v>104.8030014038086</v>
      </c>
      <c r="Y201" s="2">
        <v>114.3740005493164</v>
      </c>
      <c r="Z201">
        <v>0.024593</v>
      </c>
      <c r="AA201" s="40">
        <v>0.2768435023311895</v>
      </c>
      <c r="AB201" s="40">
        <v>5.276666641235352</v>
      </c>
    </row>
    <row r="202" spans="1:28" ht="12.75">
      <c r="A202">
        <v>1997.25</v>
      </c>
      <c r="B202">
        <v>242.71699999999998</v>
      </c>
      <c r="C202" s="7">
        <f>Demog_adj_hours!B207</f>
        <v>22.64138930225192</v>
      </c>
      <c r="D202" s="7">
        <f>Demog_adj_hours!C207</f>
        <v>22.44840758023969</v>
      </c>
      <c r="E202" s="7">
        <f>Productivity_adj!D208</f>
        <v>208.81100734281196</v>
      </c>
      <c r="F202" s="7">
        <f>Productivity_adj!E208</f>
        <v>224.67696169882115</v>
      </c>
      <c r="G202" s="1">
        <v>202832</v>
      </c>
      <c r="H202">
        <v>206154.956</v>
      </c>
      <c r="I202" s="1">
        <v>7687.616</v>
      </c>
      <c r="J202" s="1">
        <v>14754.149</v>
      </c>
      <c r="K202" s="1">
        <v>10597.753</v>
      </c>
      <c r="L202" s="1">
        <v>40760.688</v>
      </c>
      <c r="M202" s="1">
        <v>43737.084</v>
      </c>
      <c r="N202" s="1">
        <v>33931.388</v>
      </c>
      <c r="O202" s="1">
        <v>21950.322</v>
      </c>
      <c r="P202" s="1">
        <v>32735.956</v>
      </c>
      <c r="Q202">
        <v>34.645</v>
      </c>
      <c r="R202" s="5">
        <v>17.051</v>
      </c>
      <c r="S202">
        <v>189.793</v>
      </c>
      <c r="T202" s="3">
        <v>230.6209498111752</v>
      </c>
      <c r="U202" s="3">
        <v>217.30734200873388</v>
      </c>
      <c r="V202" s="3">
        <v>223.96414590995758</v>
      </c>
      <c r="W202">
        <v>8665.8</v>
      </c>
      <c r="X202" s="2">
        <v>106.16400146484375</v>
      </c>
      <c r="Y202" s="2">
        <v>114.96399688720703</v>
      </c>
      <c r="Z202">
        <v>0.019277</v>
      </c>
      <c r="AA202" s="40">
        <v>0.06939217417593113</v>
      </c>
      <c r="AB202" s="40">
        <v>5.523333549499512</v>
      </c>
    </row>
    <row r="203" spans="1:28" ht="12.75">
      <c r="A203">
        <v>1997.5</v>
      </c>
      <c r="B203">
        <v>244.131</v>
      </c>
      <c r="C203" s="7">
        <f>Demog_adj_hours!B208</f>
        <v>22.700359547432736</v>
      </c>
      <c r="D203" s="7">
        <f>Demog_adj_hours!C208</f>
        <v>22.511596448541795</v>
      </c>
      <c r="E203" s="7">
        <f>Productivity_adj!D209</f>
        <v>210.07383589805485</v>
      </c>
      <c r="F203" s="7">
        <f>Productivity_adj!E209</f>
        <v>226.03332309821056</v>
      </c>
      <c r="G203" s="1">
        <v>203364</v>
      </c>
      <c r="H203">
        <v>206817.2935</v>
      </c>
      <c r="I203" s="1">
        <v>7731.5035</v>
      </c>
      <c r="J203" s="1">
        <v>14821.51</v>
      </c>
      <c r="K203" s="1">
        <v>10633.982</v>
      </c>
      <c r="L203" s="1">
        <v>40610.028</v>
      </c>
      <c r="M203" s="1">
        <v>43859.172</v>
      </c>
      <c r="N203" s="1">
        <v>34191.816</v>
      </c>
      <c r="O203" s="1">
        <v>22176.81</v>
      </c>
      <c r="P203" s="1">
        <v>32792.472</v>
      </c>
      <c r="Q203">
        <v>34.845</v>
      </c>
      <c r="R203" s="5">
        <v>17.263</v>
      </c>
      <c r="S203">
        <v>190.732</v>
      </c>
      <c r="T203" s="3">
        <v>231.97326543876508</v>
      </c>
      <c r="U203" s="3">
        <v>218.64701812202716</v>
      </c>
      <c r="V203" s="3">
        <v>225.3101417803986</v>
      </c>
      <c r="W203">
        <v>8773.7</v>
      </c>
      <c r="X203" s="2">
        <v>107.2040023803711</v>
      </c>
      <c r="Y203" s="2">
        <v>115.53299713134766</v>
      </c>
      <c r="Z203">
        <v>0.018475</v>
      </c>
      <c r="AA203" s="40">
        <v>0.14936429744730617</v>
      </c>
      <c r="AB203" s="40">
        <v>5.5333333015441895</v>
      </c>
    </row>
    <row r="204" spans="1:28" ht="12.75">
      <c r="A204">
        <v>1997.75</v>
      </c>
      <c r="B204">
        <v>245.27599999999998</v>
      </c>
      <c r="C204" s="7">
        <f>Demog_adj_hours!B209</f>
        <v>22.73402100975531</v>
      </c>
      <c r="D204" s="7">
        <f>Demog_adj_hours!C209</f>
        <v>22.549419470802537</v>
      </c>
      <c r="E204" s="7">
        <f>Productivity_adj!D210</f>
        <v>211.10627372415766</v>
      </c>
      <c r="F204" s="7">
        <f>Productivity_adj!E210</f>
        <v>227.1414615600025</v>
      </c>
      <c r="G204" s="1">
        <v>203941</v>
      </c>
      <c r="H204">
        <v>207479.625</v>
      </c>
      <c r="I204" s="1">
        <v>7775.391</v>
      </c>
      <c r="J204" s="1">
        <v>14888.87</v>
      </c>
      <c r="K204" s="1">
        <v>10670.21</v>
      </c>
      <c r="L204" s="1">
        <v>40459.368</v>
      </c>
      <c r="M204" s="1">
        <v>43981.256</v>
      </c>
      <c r="N204" s="1">
        <v>34452.248</v>
      </c>
      <c r="O204" s="1">
        <v>22403.296</v>
      </c>
      <c r="P204" s="1">
        <v>32848.986</v>
      </c>
      <c r="Q204">
        <v>35.077000000000005</v>
      </c>
      <c r="R204" s="5">
        <v>17.484</v>
      </c>
      <c r="S204">
        <v>191.46599999999998</v>
      </c>
      <c r="T204" s="3">
        <v>233.0685337632399</v>
      </c>
      <c r="U204" s="3">
        <v>219.74691338984098</v>
      </c>
      <c r="V204" s="3">
        <v>226.40772357654203</v>
      </c>
      <c r="W204">
        <v>8838.4</v>
      </c>
      <c r="X204" s="2">
        <v>107.71700286865234</v>
      </c>
      <c r="Y204" s="2">
        <v>115.97699737548828</v>
      </c>
      <c r="Z204">
        <v>0.020205</v>
      </c>
      <c r="AA204" s="40">
        <v>0.14160309164606133</v>
      </c>
      <c r="AB204" s="40">
        <v>5.506666660308838</v>
      </c>
    </row>
    <row r="205" spans="1:28" ht="12.75">
      <c r="A205">
        <v>1998</v>
      </c>
      <c r="B205">
        <v>246.963</v>
      </c>
      <c r="C205" s="7">
        <f>Demog_adj_hours!B210</f>
        <v>22.817545177465355</v>
      </c>
      <c r="D205" s="7">
        <f>Demog_adj_hours!C210</f>
        <v>22.637049135570066</v>
      </c>
      <c r="E205" s="7">
        <f>Productivity_adj!D211</f>
        <v>212.60635314750104</v>
      </c>
      <c r="F205" s="7">
        <f>Productivity_adj!E211</f>
        <v>228.75243548522366</v>
      </c>
      <c r="G205" s="1">
        <v>204400</v>
      </c>
      <c r="H205">
        <v>208141.955</v>
      </c>
      <c r="I205" s="1">
        <v>7819.278</v>
      </c>
      <c r="J205" s="1">
        <v>14956.231</v>
      </c>
      <c r="K205" s="1">
        <v>10706.438</v>
      </c>
      <c r="L205" s="1">
        <v>40308.704</v>
      </c>
      <c r="M205" s="1">
        <v>44103.344</v>
      </c>
      <c r="N205" s="1">
        <v>34712.676</v>
      </c>
      <c r="O205" s="1">
        <v>22629.784</v>
      </c>
      <c r="P205" s="1">
        <v>32905.5</v>
      </c>
      <c r="Q205">
        <v>35.379</v>
      </c>
      <c r="R205" s="5">
        <v>17.75</v>
      </c>
      <c r="S205">
        <v>192.449</v>
      </c>
      <c r="T205" s="3">
        <v>234.6776876869732</v>
      </c>
      <c r="U205" s="3">
        <v>221.33405247268044</v>
      </c>
      <c r="V205" s="3">
        <v>228.0058700798277</v>
      </c>
      <c r="W205">
        <v>8936.2</v>
      </c>
      <c r="X205" s="2">
        <v>108.52200317382812</v>
      </c>
      <c r="Y205" s="2">
        <v>116.572998046875</v>
      </c>
      <c r="Z205">
        <v>0.021896</v>
      </c>
      <c r="AA205" s="40">
        <v>0.10996807824403732</v>
      </c>
      <c r="AB205" s="40">
        <v>5.519999980926514</v>
      </c>
    </row>
    <row r="206" spans="1:28" ht="12.75">
      <c r="A206">
        <v>1998.25</v>
      </c>
      <c r="B206">
        <v>247.948</v>
      </c>
      <c r="C206" s="7">
        <f>Demog_adj_hours!B211</f>
        <v>22.835884799785756</v>
      </c>
      <c r="D206" s="7">
        <f>Demog_adj_hours!C211</f>
        <v>22.659438773600332</v>
      </c>
      <c r="E206" s="7">
        <f>Productivity_adj!D212</f>
        <v>213.58471834656635</v>
      </c>
      <c r="F206" s="7">
        <f>Productivity_adj!E212</f>
        <v>229.8019831713627</v>
      </c>
      <c r="G206" s="1">
        <v>204899</v>
      </c>
      <c r="H206">
        <v>208804.2925</v>
      </c>
      <c r="I206" s="1">
        <v>7863.1655</v>
      </c>
      <c r="J206" s="1">
        <v>15023.592</v>
      </c>
      <c r="K206" s="1">
        <v>10742.667</v>
      </c>
      <c r="L206" s="1">
        <v>40158.044</v>
      </c>
      <c r="M206" s="1">
        <v>44225.432</v>
      </c>
      <c r="N206" s="1">
        <v>34973.104</v>
      </c>
      <c r="O206" s="1">
        <v>22856.272</v>
      </c>
      <c r="P206" s="1">
        <v>32962.016</v>
      </c>
      <c r="Q206">
        <v>35.205999999999996</v>
      </c>
      <c r="R206" s="5">
        <v>17.907</v>
      </c>
      <c r="S206">
        <v>193.436</v>
      </c>
      <c r="T206" s="3">
        <v>235.61897992872815</v>
      </c>
      <c r="U206" s="3">
        <v>222.294105870372</v>
      </c>
      <c r="V206" s="3">
        <v>228.9565428995503</v>
      </c>
      <c r="W206">
        <v>8995.3</v>
      </c>
      <c r="X206" s="2">
        <v>108.71099853515625</v>
      </c>
      <c r="Y206" s="2">
        <v>117.1709976196289</v>
      </c>
      <c r="Z206">
        <v>0.020356</v>
      </c>
      <c r="AA206" s="40">
        <v>0.07225523103394949</v>
      </c>
      <c r="AB206" s="40">
        <v>5.5</v>
      </c>
    </row>
    <row r="207" spans="1:28" ht="12.75">
      <c r="A207">
        <v>1998.5</v>
      </c>
      <c r="B207">
        <v>248.311</v>
      </c>
      <c r="C207" s="7">
        <f>Demog_adj_hours!B212</f>
        <v>22.798775971765465</v>
      </c>
      <c r="D207" s="7">
        <f>Demog_adj_hours!C212</f>
        <v>22.622105410731415</v>
      </c>
      <c r="E207" s="7">
        <f>Productivity_adj!D213</f>
        <v>214.0276924635112</v>
      </c>
      <c r="F207" s="7">
        <f>Productivity_adj!E213</f>
        <v>230.27565443517352</v>
      </c>
      <c r="G207" s="1">
        <v>205479</v>
      </c>
      <c r="H207">
        <v>209450.347</v>
      </c>
      <c r="I207" s="1">
        <v>7887.589</v>
      </c>
      <c r="J207" s="1">
        <v>15087.692</v>
      </c>
      <c r="K207" s="1">
        <v>10802.986</v>
      </c>
      <c r="L207" s="1">
        <v>40009.864</v>
      </c>
      <c r="M207" s="1">
        <v>44300.208</v>
      </c>
      <c r="N207" s="1">
        <v>35305.82</v>
      </c>
      <c r="O207" s="1">
        <v>23046.866</v>
      </c>
      <c r="P207" s="1">
        <v>33009.322</v>
      </c>
      <c r="Q207">
        <v>35.348</v>
      </c>
      <c r="R207" s="5">
        <v>18.044</v>
      </c>
      <c r="S207">
        <v>193.64100000000002</v>
      </c>
      <c r="T207" s="3">
        <v>235.96879941105377</v>
      </c>
      <c r="U207" s="3">
        <v>222.69860359491523</v>
      </c>
      <c r="V207" s="3">
        <v>229.3337015029841</v>
      </c>
      <c r="W207">
        <v>9098.9</v>
      </c>
      <c r="X207" s="2">
        <v>110.01100158691406</v>
      </c>
      <c r="Y207" s="2">
        <v>117.29399871826172</v>
      </c>
      <c r="Z207">
        <v>0.018367</v>
      </c>
      <c r="AA207" s="40">
        <v>0.15809004088561096</v>
      </c>
      <c r="AB207" s="40">
        <v>5.5333333015441895</v>
      </c>
    </row>
    <row r="208" spans="1:28" ht="12.75">
      <c r="A208">
        <v>1998.75</v>
      </c>
      <c r="B208">
        <v>251.217</v>
      </c>
      <c r="C208" s="7">
        <f>Demog_adj_hours!B213</f>
        <v>22.994664134398086</v>
      </c>
      <c r="D208" s="7">
        <f>Demog_adj_hours!C213</f>
        <v>22.817738834418705</v>
      </c>
      <c r="E208" s="7">
        <f>Productivity_adj!D214</f>
        <v>216.66398310498377</v>
      </c>
      <c r="F208" s="7">
        <f>Productivity_adj!E214</f>
        <v>233.10928962826748</v>
      </c>
      <c r="G208" s="1">
        <v>206104</v>
      </c>
      <c r="H208">
        <v>210096.4</v>
      </c>
      <c r="I208" s="1">
        <v>7912.012</v>
      </c>
      <c r="J208" s="1">
        <v>15151.792</v>
      </c>
      <c r="K208" s="1">
        <v>10863.304</v>
      </c>
      <c r="L208" s="1">
        <v>39861.684</v>
      </c>
      <c r="M208" s="1">
        <v>44374.984</v>
      </c>
      <c r="N208" s="1">
        <v>35638.536</v>
      </c>
      <c r="O208" s="1">
        <v>23237.46</v>
      </c>
      <c r="P208" s="1">
        <v>33056.628</v>
      </c>
      <c r="Q208">
        <v>35.538999999999994</v>
      </c>
      <c r="R208" s="5">
        <v>18.258</v>
      </c>
      <c r="S208">
        <v>196.171</v>
      </c>
      <c r="T208" s="3">
        <v>238.73529756861143</v>
      </c>
      <c r="U208" s="3">
        <v>225.38693933834656</v>
      </c>
      <c r="V208" s="3">
        <v>232.06111845347837</v>
      </c>
      <c r="W208">
        <v>9237.1</v>
      </c>
      <c r="X208" s="2">
        <v>110.64299774169922</v>
      </c>
      <c r="Y208" s="2">
        <v>118.8270034790039</v>
      </c>
      <c r="Z208">
        <v>0.017481</v>
      </c>
      <c r="AA208" s="40">
        <v>0.14990079362218012</v>
      </c>
      <c r="AB208" s="40">
        <v>4.860000133514404</v>
      </c>
    </row>
    <row r="209" spans="1:28" ht="12.75">
      <c r="A209">
        <v>1999</v>
      </c>
      <c r="B209">
        <v>251.158</v>
      </c>
      <c r="C209" s="7">
        <f>Demog_adj_hours!B214</f>
        <v>22.918787259187827</v>
      </c>
      <c r="D209" s="7">
        <f>Demog_adj_hours!C214</f>
        <v>22.741577463598606</v>
      </c>
      <c r="E209" s="7">
        <f>Productivity_adj!D215</f>
        <v>216.7442964368467</v>
      </c>
      <c r="F209" s="7">
        <f>Productivity_adj!E215</f>
        <v>233.19308576855067</v>
      </c>
      <c r="G209" s="1">
        <v>206873</v>
      </c>
      <c r="H209">
        <v>210742.457</v>
      </c>
      <c r="I209" s="1">
        <v>7936.435</v>
      </c>
      <c r="J209" s="1">
        <v>15215.893</v>
      </c>
      <c r="K209" s="1">
        <v>10923.623</v>
      </c>
      <c r="L209" s="1">
        <v>39713.504</v>
      </c>
      <c r="M209" s="1">
        <v>44449.764</v>
      </c>
      <c r="N209" s="1">
        <v>35971.248</v>
      </c>
      <c r="O209" s="1">
        <v>23428.056</v>
      </c>
      <c r="P209" s="1">
        <v>33103.934</v>
      </c>
      <c r="Q209">
        <v>35.842999999999996</v>
      </c>
      <c r="R209" s="5">
        <v>18.242</v>
      </c>
      <c r="S209">
        <v>195.878</v>
      </c>
      <c r="T209" s="3">
        <v>238.6846337815411</v>
      </c>
      <c r="U209" s="3">
        <v>225.41855679502837</v>
      </c>
      <c r="V209" s="3">
        <v>232.0515952882832</v>
      </c>
      <c r="W209">
        <v>9315.5</v>
      </c>
      <c r="X209" s="2">
        <v>111.82099914550781</v>
      </c>
      <c r="Y209" s="2">
        <v>118.6510009765625</v>
      </c>
      <c r="Z209">
        <v>0.015804</v>
      </c>
      <c r="AA209" s="40">
        <v>0.17616647671329133</v>
      </c>
      <c r="AB209" s="40">
        <v>4.733333587646484</v>
      </c>
    </row>
    <row r="210" spans="1:28" ht="12.75">
      <c r="A210">
        <v>1999.25</v>
      </c>
      <c r="B210">
        <v>253.26</v>
      </c>
      <c r="C210" s="7">
        <f>Demog_adj_hours!B215</f>
        <v>23.039968354120393</v>
      </c>
      <c r="D210" s="7">
        <f>Demog_adj_hours!C215</f>
        <v>22.862444650664866</v>
      </c>
      <c r="E210" s="7">
        <f>Productivity_adj!D216</f>
        <v>218.67717800481358</v>
      </c>
      <c r="F210" s="7">
        <f>Productivity_adj!E216</f>
        <v>235.27026877658662</v>
      </c>
      <c r="G210" s="1">
        <v>207427</v>
      </c>
      <c r="H210">
        <v>211388.5115</v>
      </c>
      <c r="I210" s="1">
        <v>7960.8585</v>
      </c>
      <c r="J210" s="1">
        <v>15279.993</v>
      </c>
      <c r="K210" s="1">
        <v>10983.942</v>
      </c>
      <c r="L210" s="1">
        <v>39565.324</v>
      </c>
      <c r="M210" s="1">
        <v>44524.54</v>
      </c>
      <c r="N210" s="1">
        <v>36303.964</v>
      </c>
      <c r="O210" s="1">
        <v>23618.65</v>
      </c>
      <c r="P210" s="1">
        <v>33151.24</v>
      </c>
      <c r="Q210">
        <v>36.422</v>
      </c>
      <c r="R210" s="5">
        <v>18.268</v>
      </c>
      <c r="S210">
        <v>197.298</v>
      </c>
      <c r="T210" s="3">
        <v>240.6886039841367</v>
      </c>
      <c r="U210" s="3">
        <v>227.39328696625515</v>
      </c>
      <c r="V210" s="3">
        <v>234.04094547519415</v>
      </c>
      <c r="W210">
        <v>9392.6</v>
      </c>
      <c r="X210" s="2">
        <v>112.06600189208984</v>
      </c>
      <c r="Y210" s="2">
        <v>119.51000213623047</v>
      </c>
      <c r="Z210">
        <v>0.019966</v>
      </c>
      <c r="AA210" s="40">
        <v>0.1541174433412209</v>
      </c>
      <c r="AB210" s="40">
        <v>4.746666431427002</v>
      </c>
    </row>
    <row r="211" spans="1:28" ht="12.75">
      <c r="A211">
        <v>1999.5</v>
      </c>
      <c r="B211">
        <v>254.067</v>
      </c>
      <c r="C211" s="7">
        <f>Demog_adj_hours!B216</f>
        <v>23.045746594784056</v>
      </c>
      <c r="D211" s="7">
        <f>Demog_adj_hours!C216</f>
        <v>22.869699471971746</v>
      </c>
      <c r="E211" s="7">
        <f>Productivity_adj!D217</f>
        <v>219.4928012436989</v>
      </c>
      <c r="F211" s="7">
        <f>Productivity_adj!E217</f>
        <v>236.1456479418306</v>
      </c>
      <c r="G211" s="1">
        <v>208038</v>
      </c>
      <c r="H211">
        <v>212008.92</v>
      </c>
      <c r="I211" s="1">
        <v>7977.349</v>
      </c>
      <c r="J211" s="1">
        <v>15339.917</v>
      </c>
      <c r="K211" s="1">
        <v>11049.814</v>
      </c>
      <c r="L211" s="1">
        <v>39455.828</v>
      </c>
      <c r="M211" s="1">
        <v>44532.48</v>
      </c>
      <c r="N211" s="1">
        <v>36653.4</v>
      </c>
      <c r="O211" s="1">
        <v>23777.3</v>
      </c>
      <c r="P211" s="1">
        <v>33222.832</v>
      </c>
      <c r="Q211">
        <v>35.925</v>
      </c>
      <c r="R211" s="5">
        <v>18.327</v>
      </c>
      <c r="S211">
        <v>198.564</v>
      </c>
      <c r="T211" s="3">
        <v>241.46325535398898</v>
      </c>
      <c r="U211" s="3">
        <v>228.20955581543618</v>
      </c>
      <c r="V211" s="3">
        <v>234.83640558471018</v>
      </c>
      <c r="W211">
        <v>9502.2</v>
      </c>
      <c r="X211" s="2">
        <v>112.82099914550781</v>
      </c>
      <c r="Y211" s="2">
        <v>120.2770004272461</v>
      </c>
      <c r="Z211">
        <v>0.02072</v>
      </c>
      <c r="AA211" s="40">
        <v>0.1504708811965827</v>
      </c>
      <c r="AB211" s="40">
        <v>5.0933332443237305</v>
      </c>
    </row>
    <row r="212" spans="1:28" ht="12.75">
      <c r="A212">
        <v>1999.75</v>
      </c>
      <c r="B212">
        <v>255.41</v>
      </c>
      <c r="C212" s="7">
        <f>Demog_adj_hours!B217</f>
        <v>23.09996997512191</v>
      </c>
      <c r="D212" s="7">
        <f>Demog_adj_hours!C217</f>
        <v>22.92536392889676</v>
      </c>
      <c r="E212" s="7">
        <f>Productivity_adj!D218</f>
        <v>220.77203660476331</v>
      </c>
      <c r="F212" s="7">
        <f>Productivity_adj!E218</f>
        <v>237.52004782383509</v>
      </c>
      <c r="G212" s="1">
        <v>208666</v>
      </c>
      <c r="H212">
        <v>212629.314</v>
      </c>
      <c r="I212" s="1">
        <v>7993.839</v>
      </c>
      <c r="J212" s="1">
        <v>15399.842</v>
      </c>
      <c r="K212" s="1">
        <v>11115.685</v>
      </c>
      <c r="L212" s="1">
        <v>39346.328</v>
      </c>
      <c r="M212" s="1">
        <v>44540.416</v>
      </c>
      <c r="N212" s="1">
        <v>37002.832</v>
      </c>
      <c r="O212" s="1">
        <v>23935.95</v>
      </c>
      <c r="P212" s="1">
        <v>33294.422</v>
      </c>
      <c r="Q212">
        <v>36.315999999999995</v>
      </c>
      <c r="R212" s="5">
        <v>18.473</v>
      </c>
      <c r="S212">
        <v>199.41299999999998</v>
      </c>
      <c r="T212" s="3">
        <v>242.74908582084618</v>
      </c>
      <c r="U212" s="3">
        <v>229.5116599750003</v>
      </c>
      <c r="V212" s="3">
        <v>236.13037289792018</v>
      </c>
      <c r="W212">
        <v>9671.1</v>
      </c>
      <c r="X212" s="2">
        <v>114.63200378417969</v>
      </c>
      <c r="Y212" s="2">
        <v>120.79100036621094</v>
      </c>
      <c r="Z212">
        <v>0.017957</v>
      </c>
      <c r="AA212" s="40">
        <v>0.18526270850733795</v>
      </c>
      <c r="AB212" s="40">
        <v>5.306666851043701</v>
      </c>
    </row>
    <row r="213" spans="1:28" ht="12.75">
      <c r="A213">
        <v>2000</v>
      </c>
      <c r="B213">
        <v>257.144</v>
      </c>
      <c r="C213" s="7">
        <f>Demog_adj_hours!B218</f>
        <v>23.189137312924068</v>
      </c>
      <c r="D213" s="7">
        <f>Demog_adj_hours!C218</f>
        <v>23.015936640027046</v>
      </c>
      <c r="E213" s="7">
        <f>Productivity_adj!D219</f>
        <v>222.39025467284085</v>
      </c>
      <c r="F213" s="7">
        <f>Productivity_adj!E219</f>
        <v>239.25937011260655</v>
      </c>
      <c r="G213" s="1">
        <v>211576</v>
      </c>
      <c r="H213">
        <v>213249.715</v>
      </c>
      <c r="I213" s="1">
        <v>8010.329</v>
      </c>
      <c r="J213" s="1">
        <v>15459.766</v>
      </c>
      <c r="K213" s="1">
        <v>11181.556</v>
      </c>
      <c r="L213" s="1">
        <v>39236.832</v>
      </c>
      <c r="M213" s="1">
        <v>44548.352</v>
      </c>
      <c r="N213" s="1">
        <v>37352.268</v>
      </c>
      <c r="O213" s="1">
        <v>24094.6</v>
      </c>
      <c r="P213" s="1">
        <v>33366.012</v>
      </c>
      <c r="Q213">
        <v>36.829</v>
      </c>
      <c r="R213" s="5">
        <v>18.64</v>
      </c>
      <c r="S213">
        <v>200.352</v>
      </c>
      <c r="T213" s="3">
        <v>244.4086823617182</v>
      </c>
      <c r="U213" s="3">
        <v>231.17019366953488</v>
      </c>
      <c r="V213" s="3">
        <v>237.7894380156228</v>
      </c>
      <c r="W213">
        <v>9695.6</v>
      </c>
      <c r="X213" s="2">
        <v>114.2249984741211</v>
      </c>
      <c r="Y213" s="2">
        <v>121.322998046875</v>
      </c>
      <c r="Z213">
        <v>0.019497</v>
      </c>
      <c r="AA213" s="40">
        <v>0.3887283197996112</v>
      </c>
      <c r="AB213" s="40">
        <v>5.676666736602783</v>
      </c>
    </row>
    <row r="214" spans="1:28" ht="12.75">
      <c r="A214">
        <v>2000.25</v>
      </c>
      <c r="B214">
        <v>257.539</v>
      </c>
      <c r="C214" s="7">
        <f>Demog_adj_hours!B219</f>
        <v>23.15738634210438</v>
      </c>
      <c r="D214" s="7">
        <f>Demog_adj_hours!C219</f>
        <v>22.9855695440783</v>
      </c>
      <c r="E214" s="7">
        <f>Productivity_adj!D220</f>
        <v>222.74977588912563</v>
      </c>
      <c r="F214" s="7">
        <f>Productivity_adj!E220</f>
        <v>239.64615920617783</v>
      </c>
      <c r="G214" s="1">
        <v>212242</v>
      </c>
      <c r="H214">
        <v>213870.1235</v>
      </c>
      <c r="I214" s="1">
        <v>8026.8195</v>
      </c>
      <c r="J214" s="1">
        <v>15519.69</v>
      </c>
      <c r="K214" s="1">
        <v>11247.428</v>
      </c>
      <c r="L214" s="1">
        <v>39127.336</v>
      </c>
      <c r="M214" s="1">
        <v>44556.292</v>
      </c>
      <c r="N214" s="1">
        <v>37701.704</v>
      </c>
      <c r="O214" s="1">
        <v>24253.25</v>
      </c>
      <c r="P214" s="1">
        <v>33437.604</v>
      </c>
      <c r="Q214">
        <v>37.498</v>
      </c>
      <c r="R214" s="5">
        <v>18.779</v>
      </c>
      <c r="S214">
        <v>200.072</v>
      </c>
      <c r="T214" s="3">
        <v>244.79798177676253</v>
      </c>
      <c r="U214" s="3">
        <v>231.629962772883</v>
      </c>
      <c r="V214" s="3">
        <v>238.21397227481876</v>
      </c>
      <c r="W214">
        <v>9847.9</v>
      </c>
      <c r="X214" s="2">
        <v>116.35700225830078</v>
      </c>
      <c r="Y214" s="2">
        <v>121.26399993896484</v>
      </c>
      <c r="Z214">
        <v>0.013691</v>
      </c>
      <c r="AA214" s="40">
        <v>0.1867542018916879</v>
      </c>
      <c r="AB214" s="40">
        <v>6.273333549499512</v>
      </c>
    </row>
    <row r="215" spans="1:28" ht="12.75">
      <c r="A215">
        <v>2000.5</v>
      </c>
      <c r="B215">
        <v>257.07099999999997</v>
      </c>
      <c r="C215" s="7">
        <f>Demog_adj_hours!B220</f>
        <v>23.04106255015404</v>
      </c>
      <c r="D215" s="7">
        <f>Demog_adj_hours!C220</f>
        <v>22.86722552404111</v>
      </c>
      <c r="E215" s="7">
        <f>Productivity_adj!D221</f>
        <v>222.36287221425584</v>
      </c>
      <c r="F215" s="7">
        <f>Productivity_adj!E221</f>
        <v>239.2299041972945</v>
      </c>
      <c r="G215" s="1">
        <v>212916</v>
      </c>
      <c r="H215">
        <v>214559.249</v>
      </c>
      <c r="I215" s="1">
        <v>8032.071</v>
      </c>
      <c r="J215" s="1">
        <v>15592.93</v>
      </c>
      <c r="K215" s="1">
        <v>11348.93</v>
      </c>
      <c r="L215" s="1">
        <v>39090.384</v>
      </c>
      <c r="M215" s="1">
        <v>44544.304</v>
      </c>
      <c r="N215" s="1">
        <v>38044.04</v>
      </c>
      <c r="O215" s="1">
        <v>24408.352</v>
      </c>
      <c r="P215" s="1">
        <v>33498.238</v>
      </c>
      <c r="Q215">
        <v>37.079</v>
      </c>
      <c r="R215" s="5">
        <v>18.881</v>
      </c>
      <c r="S215">
        <v>200.16</v>
      </c>
      <c r="T215" s="3">
        <v>244.36943539973493</v>
      </c>
      <c r="U215" s="3">
        <v>231.31781057730305</v>
      </c>
      <c r="V215" s="3">
        <v>237.84362298851488</v>
      </c>
      <c r="W215">
        <v>9836.6</v>
      </c>
      <c r="X215" s="2">
        <v>116.13099670410156</v>
      </c>
      <c r="Y215" s="2">
        <v>121.25800323486328</v>
      </c>
      <c r="Z215">
        <v>0.0089038</v>
      </c>
      <c r="AA215" s="40">
        <v>0.22322339067756047</v>
      </c>
      <c r="AB215" s="40">
        <v>6.519999980926514</v>
      </c>
    </row>
    <row r="216" spans="1:28" ht="12.75">
      <c r="A216">
        <v>2000.75</v>
      </c>
      <c r="B216">
        <v>256.109</v>
      </c>
      <c r="C216" s="7">
        <f>Demog_adj_hours!B221</f>
        <v>22.881348846456085</v>
      </c>
      <c r="D216" s="7">
        <f>Demog_adj_hours!C221</f>
        <v>22.70550448765478</v>
      </c>
      <c r="E216" s="7">
        <f>Productivity_adj!D222</f>
        <v>221.5485600055404</v>
      </c>
      <c r="F216" s="7">
        <f>Productivity_adj!E222</f>
        <v>238.35382001205969</v>
      </c>
      <c r="G216" s="1">
        <v>213540</v>
      </c>
      <c r="H216">
        <v>215248.3715</v>
      </c>
      <c r="I216" s="1">
        <v>8037.3225</v>
      </c>
      <c r="J216" s="1">
        <v>15666.169</v>
      </c>
      <c r="K216" s="1">
        <v>11450.432</v>
      </c>
      <c r="L216" s="1">
        <v>39053.432</v>
      </c>
      <c r="M216" s="1">
        <v>44532.312</v>
      </c>
      <c r="N216" s="1">
        <v>38386.38</v>
      </c>
      <c r="O216" s="1">
        <v>24563.452</v>
      </c>
      <c r="P216" s="1">
        <v>33558.872</v>
      </c>
      <c r="Q216">
        <v>37.025999999999996</v>
      </c>
      <c r="R216" s="5">
        <v>19.03</v>
      </c>
      <c r="S216">
        <v>199.02100000000002</v>
      </c>
      <c r="T216" s="3">
        <v>243.4737181584779</v>
      </c>
      <c r="U216" s="3">
        <v>230.56480837065726</v>
      </c>
      <c r="V216" s="3">
        <v>237.01926326456348</v>
      </c>
      <c r="W216">
        <v>9887.7</v>
      </c>
      <c r="X216" s="2">
        <v>117.36799621582031</v>
      </c>
      <c r="Y216" s="2">
        <v>120.5790023803711</v>
      </c>
      <c r="Z216">
        <v>0.010438</v>
      </c>
      <c r="AA216" s="40">
        <v>0.17594435325796098</v>
      </c>
      <c r="AB216" s="40">
        <v>6.473333358764648</v>
      </c>
    </row>
    <row r="217" spans="1:28" ht="12.75">
      <c r="A217">
        <v>2001</v>
      </c>
      <c r="B217">
        <v>256.229</v>
      </c>
      <c r="C217" s="7">
        <f>Demog_adj_hours!B222</f>
        <v>22.81901379820449</v>
      </c>
      <c r="D217" s="7">
        <f>Demog_adj_hours!C222</f>
        <v>22.641174594128053</v>
      </c>
      <c r="E217" s="7">
        <f>Productivity_adj!D223</f>
        <v>221.6701822036422</v>
      </c>
      <c r="F217" s="7">
        <f>Productivity_adj!E223</f>
        <v>238.4846640746641</v>
      </c>
      <c r="G217" s="1">
        <v>214110</v>
      </c>
      <c r="H217">
        <v>215937.499</v>
      </c>
      <c r="I217" s="1">
        <v>8042.574</v>
      </c>
      <c r="J217" s="1">
        <v>15739.408</v>
      </c>
      <c r="K217" s="1">
        <v>11551.935</v>
      </c>
      <c r="L217" s="1">
        <v>39016.484</v>
      </c>
      <c r="M217" s="1">
        <v>44520.32</v>
      </c>
      <c r="N217" s="1">
        <v>38728.72</v>
      </c>
      <c r="O217" s="1">
        <v>24718.554</v>
      </c>
      <c r="P217" s="1">
        <v>33619.504</v>
      </c>
      <c r="Q217">
        <v>37.238</v>
      </c>
      <c r="R217" s="5">
        <v>19.157</v>
      </c>
      <c r="S217">
        <v>198.774</v>
      </c>
      <c r="T217" s="3">
        <v>243.60896919706263</v>
      </c>
      <c r="U217" s="3">
        <v>230.78956371813788</v>
      </c>
      <c r="V217" s="3">
        <v>237.19926645759654</v>
      </c>
      <c r="W217">
        <v>9875.6</v>
      </c>
      <c r="X217" s="2">
        <v>117.2300033569336</v>
      </c>
      <c r="Y217" s="2">
        <v>120.3759994506836</v>
      </c>
      <c r="Z217" s="4" t="s">
        <v>19</v>
      </c>
      <c r="AA217" s="40">
        <v>0.348908714649923</v>
      </c>
      <c r="AB217" s="40">
        <v>5.5933332443237305</v>
      </c>
    </row>
    <row r="218" spans="1:28" ht="12.75">
      <c r="A218">
        <v>2001.25</v>
      </c>
      <c r="B218">
        <v>254.354</v>
      </c>
      <c r="C218" s="7">
        <f>Demog_adj_hours!B223</f>
        <v>22.57997161269128</v>
      </c>
      <c r="D218" s="7">
        <f>Demog_adj_hours!C223</f>
        <v>22.40015080558062</v>
      </c>
      <c r="E218" s="7">
        <f>Productivity_adj!D224</f>
        <v>220.41736653480956</v>
      </c>
      <c r="F218" s="7">
        <f>Productivity_adj!E224</f>
        <v>237.13683560148408</v>
      </c>
      <c r="G218" s="1">
        <v>214732</v>
      </c>
      <c r="H218">
        <v>216626.6265</v>
      </c>
      <c r="I218" s="1">
        <v>8047.8255</v>
      </c>
      <c r="J218" s="1">
        <v>15812.648</v>
      </c>
      <c r="K218" s="1">
        <v>11653.437</v>
      </c>
      <c r="L218" s="1">
        <v>38979.532</v>
      </c>
      <c r="M218" s="1">
        <v>44508.332</v>
      </c>
      <c r="N218" s="1">
        <v>39071.056</v>
      </c>
      <c r="O218" s="1">
        <v>24873.656</v>
      </c>
      <c r="P218" s="1">
        <v>33680.14</v>
      </c>
      <c r="Q218">
        <v>37.48</v>
      </c>
      <c r="R218" s="5">
        <v>19.36</v>
      </c>
      <c r="S218">
        <v>196.505</v>
      </c>
      <c r="T218" s="3">
        <v>241.84942562572385</v>
      </c>
      <c r="U218" s="3">
        <v>229.22010118809456</v>
      </c>
      <c r="V218" s="3">
        <v>235.534763406906</v>
      </c>
      <c r="W218">
        <v>9905.9</v>
      </c>
      <c r="X218" s="2">
        <v>118.75199890136719</v>
      </c>
      <c r="Y218" s="2">
        <v>119.08300018310547</v>
      </c>
      <c r="Z218" s="4" t="s">
        <v>19</v>
      </c>
      <c r="AA218" s="40">
        <v>0.32999121018275446</v>
      </c>
      <c r="AB218" s="40">
        <v>4.326666831970215</v>
      </c>
    </row>
    <row r="219" spans="1:28" ht="12.75">
      <c r="A219">
        <v>2001.5</v>
      </c>
      <c r="B219">
        <v>252.907</v>
      </c>
      <c r="C219" s="7">
        <f>Demog_adj_hours!B224</f>
        <v>22.382023939585967</v>
      </c>
      <c r="D219" s="7">
        <f>Demog_adj_hours!C224</f>
        <v>22.209300052885503</v>
      </c>
      <c r="E219" s="7">
        <f>Productivity_adj!D225</f>
        <v>219.53062895897457</v>
      </c>
      <c r="F219" s="7">
        <f>Productivity_adj!E225</f>
        <v>236.18285174916778</v>
      </c>
      <c r="G219" s="1">
        <v>215420</v>
      </c>
      <c r="H219">
        <v>217299.2115</v>
      </c>
      <c r="I219" s="1">
        <v>8054.4045</v>
      </c>
      <c r="J219" s="1">
        <v>15871.126</v>
      </c>
      <c r="K219" s="1">
        <v>11730.941</v>
      </c>
      <c r="L219" s="1">
        <v>38995.704</v>
      </c>
      <c r="M219" s="1">
        <v>44425.672</v>
      </c>
      <c r="N219" s="1">
        <v>39220.664</v>
      </c>
      <c r="O219" s="1">
        <v>25258.22</v>
      </c>
      <c r="P219" s="1">
        <v>33742.48</v>
      </c>
      <c r="Q219">
        <v>38.138</v>
      </c>
      <c r="R219" s="5">
        <v>19.526</v>
      </c>
      <c r="S219">
        <v>194.2</v>
      </c>
      <c r="T219" s="3">
        <v>240.4980726304058</v>
      </c>
      <c r="U219" s="3">
        <v>228.03741679358305</v>
      </c>
      <c r="V219" s="3">
        <v>234.26774471199178</v>
      </c>
      <c r="W219">
        <v>9871.1</v>
      </c>
      <c r="X219" s="2">
        <v>119.27200317382812</v>
      </c>
      <c r="Y219" s="2">
        <v>117.64900207519531</v>
      </c>
      <c r="Z219" s="4" t="s">
        <v>19</v>
      </c>
      <c r="AA219" s="40">
        <v>0.17929001717956794</v>
      </c>
      <c r="AB219" s="40">
        <v>3.496666669845581</v>
      </c>
    </row>
    <row r="220" spans="1:28" ht="12.75">
      <c r="A220">
        <v>2001.75</v>
      </c>
      <c r="B220">
        <v>251.33</v>
      </c>
      <c r="C220" s="7">
        <f>Demog_adj_hours!B225</f>
        <v>22.17382879298661</v>
      </c>
      <c r="D220" s="7">
        <f>Demog_adj_hours!C225</f>
        <v>22.008157642772442</v>
      </c>
      <c r="E220" s="7">
        <f>Productivity_adj!D226</f>
        <v>218.5266585188426</v>
      </c>
      <c r="F220" s="7">
        <f>Productivity_adj!E226</f>
        <v>235.10274076081487</v>
      </c>
      <c r="G220" s="1">
        <v>216117</v>
      </c>
      <c r="H220">
        <v>217971.7935</v>
      </c>
      <c r="I220" s="1">
        <v>8060.9835</v>
      </c>
      <c r="J220" s="1">
        <v>15929.604</v>
      </c>
      <c r="K220" s="1">
        <v>11808.446</v>
      </c>
      <c r="L220" s="1">
        <v>39011.872</v>
      </c>
      <c r="M220" s="1">
        <v>44343.012</v>
      </c>
      <c r="N220" s="1">
        <v>39370.276</v>
      </c>
      <c r="O220" s="1">
        <v>25642.784</v>
      </c>
      <c r="P220" s="1">
        <v>33804.816</v>
      </c>
      <c r="Q220">
        <v>38.217999999999996</v>
      </c>
      <c r="R220" s="5">
        <v>19.67</v>
      </c>
      <c r="S220">
        <v>192.16400000000002</v>
      </c>
      <c r="T220" s="3">
        <v>239.0236361456213</v>
      </c>
      <c r="U220" s="3">
        <v>226.7375864177089</v>
      </c>
      <c r="V220" s="3">
        <v>232.88061128166322</v>
      </c>
      <c r="W220">
        <v>9910</v>
      </c>
      <c r="X220" s="2">
        <v>121.08599853515625</v>
      </c>
      <c r="Y220" s="2">
        <v>116.40499877929688</v>
      </c>
      <c r="Z220" s="4" t="s">
        <v>19</v>
      </c>
      <c r="AA220" s="40">
        <v>0.2177109595130844</v>
      </c>
      <c r="AB220" s="40">
        <v>2.133333206176758</v>
      </c>
    </row>
    <row r="221" spans="1:28" ht="12.75">
      <c r="A221">
        <v>2002</v>
      </c>
      <c r="B221">
        <v>249.732</v>
      </c>
      <c r="C221" s="7">
        <f>Demog_adj_hours!B226</f>
        <v>21.96506707613978</v>
      </c>
      <c r="D221" s="7">
        <f>Demog_adj_hours!C226</f>
        <v>21.806405177763004</v>
      </c>
      <c r="E221" s="7">
        <f>Productivity_adj!D227</f>
        <v>217.4998114577151</v>
      </c>
      <c r="F221" s="7">
        <f>Productivity_adj!E227</f>
        <v>233.998016237214</v>
      </c>
      <c r="G221" s="1">
        <v>216663</v>
      </c>
      <c r="H221">
        <v>218644.3795</v>
      </c>
      <c r="I221" s="1">
        <v>8067.5625</v>
      </c>
      <c r="J221" s="1">
        <v>15988.083</v>
      </c>
      <c r="K221" s="1">
        <v>11885.95</v>
      </c>
      <c r="L221" s="1">
        <v>39028.044</v>
      </c>
      <c r="M221" s="1">
        <v>44260.352</v>
      </c>
      <c r="N221" s="1">
        <v>39519.888</v>
      </c>
      <c r="O221" s="1">
        <v>26027.348</v>
      </c>
      <c r="P221" s="1">
        <v>33867.152</v>
      </c>
      <c r="Q221">
        <v>38.044</v>
      </c>
      <c r="R221" s="5">
        <v>19.843</v>
      </c>
      <c r="S221">
        <v>190.685</v>
      </c>
      <c r="T221" s="3">
        <v>237.5289864210769</v>
      </c>
      <c r="U221" s="3">
        <v>225.41757304596237</v>
      </c>
      <c r="V221" s="3">
        <v>231.47327973351813</v>
      </c>
      <c r="W221">
        <v>9977.3</v>
      </c>
      <c r="X221" s="2">
        <v>122.84100341796875</v>
      </c>
      <c r="Y221" s="2">
        <v>115.48400115966797</v>
      </c>
      <c r="Z221" s="4" t="s">
        <v>19</v>
      </c>
      <c r="AA221" s="40">
        <v>0.15837685530343037</v>
      </c>
      <c r="AB221" s="40">
        <v>1.7333333492279053</v>
      </c>
    </row>
    <row r="222" spans="1:28" ht="12.75">
      <c r="A222">
        <v>2002.25</v>
      </c>
      <c r="B222">
        <v>250.728</v>
      </c>
      <c r="C222" s="7">
        <f>Demog_adj_hours!B227</f>
        <v>21.985040321366967</v>
      </c>
      <c r="D222" s="7">
        <f>Demog_adj_hours!C227</f>
        <v>21.833345161965752</v>
      </c>
      <c r="E222" s="7">
        <f>Productivity_adj!D228</f>
        <v>218.51736730301764</v>
      </c>
      <c r="F222" s="7">
        <f>Productivity_adj!E228</f>
        <v>235.09276524465048</v>
      </c>
      <c r="G222" s="1">
        <v>217198</v>
      </c>
      <c r="H222">
        <v>219316.9645</v>
      </c>
      <c r="I222" s="1">
        <v>8074.1415</v>
      </c>
      <c r="J222" s="1">
        <v>16046.561</v>
      </c>
      <c r="K222" s="1">
        <v>11963.454</v>
      </c>
      <c r="L222" s="1">
        <v>39044.216</v>
      </c>
      <c r="M222" s="1">
        <v>44177.692</v>
      </c>
      <c r="N222" s="1">
        <v>39669.496</v>
      </c>
      <c r="O222" s="1">
        <v>26411.912</v>
      </c>
      <c r="P222" s="1">
        <v>33929.492</v>
      </c>
      <c r="Q222">
        <v>38.70100000000001</v>
      </c>
      <c r="R222" s="5">
        <v>20.063</v>
      </c>
      <c r="S222">
        <v>190.815</v>
      </c>
      <c r="T222" s="3">
        <v>238.50087578575264</v>
      </c>
      <c r="U222" s="3">
        <v>226.43779518585592</v>
      </c>
      <c r="V222" s="3">
        <v>232.46933548580316</v>
      </c>
      <c r="W222">
        <v>10031.6</v>
      </c>
      <c r="X222" s="2">
        <v>123.31700134277344</v>
      </c>
      <c r="Y222" s="2">
        <v>115.62799835205078</v>
      </c>
      <c r="Z222" s="4" t="s">
        <v>19</v>
      </c>
      <c r="AA222" s="40">
        <v>0.15487660944887693</v>
      </c>
      <c r="AB222" s="40">
        <v>1.75</v>
      </c>
    </row>
    <row r="223" spans="1:28" ht="12.75">
      <c r="A223">
        <v>2002.5</v>
      </c>
      <c r="B223">
        <v>250.376</v>
      </c>
      <c r="C223" s="7">
        <f>Demog_adj_hours!B228</f>
        <v>21.8918016310702</v>
      </c>
      <c r="D223" s="7">
        <f>Demog_adj_hours!C228</f>
        <v>21.747829284800634</v>
      </c>
      <c r="E223" s="7">
        <f>Productivity_adj!D229</f>
        <v>218.36047788060748</v>
      </c>
      <c r="F223" s="7">
        <f>Productivity_adj!E229</f>
        <v>234.9239816542477</v>
      </c>
      <c r="G223" s="1">
        <v>217866</v>
      </c>
      <c r="H223">
        <v>219941.8375</v>
      </c>
      <c r="I223" s="1">
        <v>8085.3235</v>
      </c>
      <c r="J223" s="1">
        <v>16092.987</v>
      </c>
      <c r="K223" s="1">
        <v>12016.141</v>
      </c>
      <c r="L223" s="1">
        <v>39059.448</v>
      </c>
      <c r="M223" s="1">
        <v>44075.124</v>
      </c>
      <c r="N223" s="1">
        <v>39874.824</v>
      </c>
      <c r="O223" s="1">
        <v>26721.862</v>
      </c>
      <c r="P223" s="1">
        <v>34016.128</v>
      </c>
      <c r="Q223">
        <v>38.911</v>
      </c>
      <c r="R223" s="5">
        <v>20.175</v>
      </c>
      <c r="S223">
        <v>190.193</v>
      </c>
      <c r="T223" s="3">
        <v>238.1893169116866</v>
      </c>
      <c r="U223" s="3">
        <v>226.238895763045</v>
      </c>
      <c r="V223" s="3">
        <v>232.21410633736494</v>
      </c>
      <c r="W223">
        <v>10090.7</v>
      </c>
      <c r="X223" s="2">
        <v>124.83499908447266</v>
      </c>
      <c r="Y223" s="2">
        <v>115.22599792480469</v>
      </c>
      <c r="Z223" s="4" t="s">
        <v>19</v>
      </c>
      <c r="AA223" s="40">
        <v>0.1626526134099322</v>
      </c>
      <c r="AB223" s="40">
        <v>1.7400000095367432</v>
      </c>
    </row>
    <row r="224" spans="1:28" ht="12.75">
      <c r="A224">
        <v>2002.75</v>
      </c>
      <c r="B224">
        <v>250.781</v>
      </c>
      <c r="C224" s="7">
        <f>Demog_adj_hours!B229</f>
        <v>21.865091806196887</v>
      </c>
      <c r="D224" s="7">
        <f>Demog_adj_hours!C229</f>
        <v>21.72879816972513</v>
      </c>
      <c r="E224" s="7">
        <f>Productivity_adj!D230</f>
        <v>218.86382487742094</v>
      </c>
      <c r="F224" s="7">
        <f>Productivity_adj!E230</f>
        <v>235.46551494037328</v>
      </c>
      <c r="G224" s="1">
        <v>218548</v>
      </c>
      <c r="H224">
        <v>220566.718</v>
      </c>
      <c r="I224" s="1">
        <v>8096.505</v>
      </c>
      <c r="J224" s="1">
        <v>16139.413</v>
      </c>
      <c r="K224" s="1">
        <v>12068.828</v>
      </c>
      <c r="L224" s="1">
        <v>39074.68</v>
      </c>
      <c r="M224" s="1">
        <v>43972.56</v>
      </c>
      <c r="N224" s="1">
        <v>40080.156</v>
      </c>
      <c r="O224" s="1">
        <v>27031.812</v>
      </c>
      <c r="P224" s="1">
        <v>34102.764</v>
      </c>
      <c r="Q224">
        <v>38.84</v>
      </c>
      <c r="R224" s="5">
        <v>20.212</v>
      </c>
      <c r="S224">
        <v>190.56900000000002</v>
      </c>
      <c r="T224" s="3">
        <v>238.59616999079836</v>
      </c>
      <c r="U224" s="3">
        <v>226.7210259010845</v>
      </c>
      <c r="V224" s="3">
        <v>232.65859794594067</v>
      </c>
      <c r="W224">
        <v>10095.8</v>
      </c>
      <c r="X224" s="2">
        <v>124.74700164794922</v>
      </c>
      <c r="Y224" s="2">
        <v>115.43800354003906</v>
      </c>
      <c r="Z224" s="4" t="s">
        <v>19</v>
      </c>
      <c r="AA224" s="40">
        <v>0.24035858902169593</v>
      </c>
      <c r="AB224" s="40">
        <v>1.443333387374878</v>
      </c>
    </row>
    <row r="225" spans="1:28" ht="12.75">
      <c r="A225">
        <v>2003</v>
      </c>
      <c r="B225">
        <v>249.313</v>
      </c>
      <c r="C225" s="7">
        <f>Demog_adj_hours!B230</f>
        <v>21.67569186312679</v>
      </c>
      <c r="D225" s="7">
        <f>Demog_adj_hours!C230</f>
        <v>21.54703388723642</v>
      </c>
      <c r="E225" s="7">
        <f>Productivity_adj!D231</f>
        <v>217.7319184143316</v>
      </c>
      <c r="F225" s="7">
        <f>Productivity_adj!E231</f>
        <v>234.2477531915861</v>
      </c>
      <c r="G225" s="1">
        <v>220114</v>
      </c>
      <c r="H225">
        <v>221191.591</v>
      </c>
      <c r="I225" s="1">
        <v>8107.687</v>
      </c>
      <c r="J225" s="1">
        <v>16185.839</v>
      </c>
      <c r="K225" s="1">
        <v>12121.515</v>
      </c>
      <c r="L225" s="1">
        <v>39089.908</v>
      </c>
      <c r="M225" s="1">
        <v>43869.992</v>
      </c>
      <c r="N225" s="1">
        <v>40285.488</v>
      </c>
      <c r="O225" s="1">
        <v>27341.762</v>
      </c>
      <c r="P225" s="1">
        <v>34189.4</v>
      </c>
      <c r="Q225">
        <v>38.526999999999994</v>
      </c>
      <c r="R225" s="5">
        <v>20.292</v>
      </c>
      <c r="S225">
        <v>189.49</v>
      </c>
      <c r="T225" s="3">
        <v>237.21880263530218</v>
      </c>
      <c r="U225" s="3">
        <v>225.50551936204843</v>
      </c>
      <c r="V225" s="3">
        <v>231.36216099867457</v>
      </c>
      <c r="W225">
        <v>10126</v>
      </c>
      <c r="X225" s="2">
        <v>125.8280029296875</v>
      </c>
      <c r="Y225" s="2">
        <v>114.75</v>
      </c>
      <c r="Z225" s="4" t="s">
        <v>19</v>
      </c>
      <c r="AA225" s="40">
        <v>0.33691182321345536</v>
      </c>
      <c r="AB225" s="40">
        <v>1.25</v>
      </c>
    </row>
    <row r="226" spans="1:28" ht="12.75">
      <c r="A226">
        <v>2003.25</v>
      </c>
      <c r="B226">
        <v>248.227</v>
      </c>
      <c r="C226" s="7">
        <f>Demog_adj_hours!B231</f>
        <v>21.520477189854372</v>
      </c>
      <c r="D226" s="7">
        <f>Demog_adj_hours!C231</f>
        <v>21.39941186225755</v>
      </c>
      <c r="E226" s="7">
        <f>Productivity_adj!D232</f>
        <v>216.9247379248664</v>
      </c>
      <c r="F226" s="7">
        <f>Productivity_adj!E232</f>
        <v>233.3793466547729</v>
      </c>
      <c r="G226" s="1">
        <v>220768</v>
      </c>
      <c r="H226">
        <v>221816.464</v>
      </c>
      <c r="I226" s="1">
        <v>8118.869</v>
      </c>
      <c r="J226" s="1">
        <v>16232.265</v>
      </c>
      <c r="K226" s="1">
        <v>12174.202</v>
      </c>
      <c r="L226" s="1">
        <v>39105.14</v>
      </c>
      <c r="M226" s="1">
        <v>43767.424</v>
      </c>
      <c r="N226" s="1">
        <v>40490.816</v>
      </c>
      <c r="O226" s="1">
        <v>27651.712</v>
      </c>
      <c r="P226" s="1">
        <v>34276.036</v>
      </c>
      <c r="Q226">
        <v>38.611</v>
      </c>
      <c r="R226" s="5">
        <v>20.176</v>
      </c>
      <c r="S226">
        <v>188.335</v>
      </c>
      <c r="T226" s="3">
        <v>236.20227523642524</v>
      </c>
      <c r="U226" s="3">
        <v>224.62989699183953</v>
      </c>
      <c r="V226" s="3">
        <v>230.41608611413153</v>
      </c>
      <c r="W226">
        <v>10212.7</v>
      </c>
      <c r="X226" s="2">
        <v>127.90899658203125</v>
      </c>
      <c r="Y226" s="2">
        <v>114.1510009765625</v>
      </c>
      <c r="Z226" s="4" t="s">
        <v>19</v>
      </c>
      <c r="AA226" s="40">
        <v>0.1386226280418441</v>
      </c>
      <c r="AB226" s="40">
        <v>1.246666669845581</v>
      </c>
    </row>
    <row r="227" spans="1:28" ht="12.75">
      <c r="A227">
        <v>2003.5</v>
      </c>
      <c r="B227">
        <v>248.897</v>
      </c>
      <c r="C227" s="7">
        <f>Demog_adj_hours!B232</f>
        <v>21.513357586739154</v>
      </c>
      <c r="D227" s="7">
        <f>Demog_adj_hours!C232</f>
        <v>21.39892443395115</v>
      </c>
      <c r="E227" s="7">
        <f>Productivity_adj!D233</f>
        <v>217.6518838363779</v>
      </c>
      <c r="F227" s="7">
        <f>Productivity_adj!E233</f>
        <v>234.16165123443315</v>
      </c>
      <c r="G227" s="1">
        <v>221507</v>
      </c>
      <c r="H227">
        <v>222488.784</v>
      </c>
      <c r="I227" s="1">
        <v>8142.643</v>
      </c>
      <c r="J227" s="1">
        <v>16280.371</v>
      </c>
      <c r="K227" s="1">
        <v>12210.708</v>
      </c>
      <c r="L227" s="1">
        <v>39148.468</v>
      </c>
      <c r="M227" s="1">
        <v>43695.848</v>
      </c>
      <c r="N227" s="1">
        <v>40691.672</v>
      </c>
      <c r="O227" s="1">
        <v>27959.246</v>
      </c>
      <c r="P227" s="1">
        <v>34359.828</v>
      </c>
      <c r="Q227">
        <v>38.4</v>
      </c>
      <c r="R227" s="5">
        <v>20.217</v>
      </c>
      <c r="S227">
        <v>189.035</v>
      </c>
      <c r="T227" s="3">
        <v>236.85398886740745</v>
      </c>
      <c r="U227" s="3">
        <v>225.33817785474812</v>
      </c>
      <c r="V227" s="3">
        <v>231.09608336107704</v>
      </c>
      <c r="W227">
        <v>10398.7</v>
      </c>
      <c r="X227" s="2">
        <v>130.6750030517578</v>
      </c>
      <c r="Y227" s="2">
        <v>114.52899932861328</v>
      </c>
      <c r="Z227" s="4" t="s">
        <v>19</v>
      </c>
      <c r="AA227" s="40">
        <v>0.22422047008885215</v>
      </c>
      <c r="AB227" s="40">
        <v>1.0166666507720947</v>
      </c>
    </row>
    <row r="228" spans="1:28" ht="12.75">
      <c r="A228">
        <v>2003.75</v>
      </c>
      <c r="B228">
        <v>249.959</v>
      </c>
      <c r="C228" s="7">
        <f>Demog_adj_hours!B233</f>
        <v>21.540061286503928</v>
      </c>
      <c r="D228" s="7">
        <f>Demog_adj_hours!C233</f>
        <v>21.432219803464392</v>
      </c>
      <c r="E228" s="7">
        <f>Productivity_adj!D234</f>
        <v>218.72280057647285</v>
      </c>
      <c r="F228" s="7">
        <f>Productivity_adj!E234</f>
        <v>235.31380297700733</v>
      </c>
      <c r="G228" s="1">
        <v>222279</v>
      </c>
      <c r="H228">
        <v>223161.1035</v>
      </c>
      <c r="I228" s="1">
        <v>8166.4165</v>
      </c>
      <c r="J228" s="1">
        <v>16328.477</v>
      </c>
      <c r="K228" s="1">
        <v>12247.214</v>
      </c>
      <c r="L228" s="1">
        <v>39191.8</v>
      </c>
      <c r="M228" s="1">
        <v>43624.272</v>
      </c>
      <c r="N228" s="1">
        <v>40892.528</v>
      </c>
      <c r="O228" s="1">
        <v>28266.78</v>
      </c>
      <c r="P228" s="1">
        <v>34443.616</v>
      </c>
      <c r="Q228">
        <v>38.368</v>
      </c>
      <c r="R228" s="5">
        <v>20.335</v>
      </c>
      <c r="S228">
        <v>190.085</v>
      </c>
      <c r="T228" s="3">
        <v>237.87602440503034</v>
      </c>
      <c r="U228" s="3">
        <v>226.3967639003202</v>
      </c>
      <c r="V228" s="3">
        <v>232.1363941526744</v>
      </c>
      <c r="W228">
        <v>10467</v>
      </c>
      <c r="X228" s="2">
        <v>130.3489990234375</v>
      </c>
      <c r="Y228" s="2">
        <v>115.13800048828125</v>
      </c>
      <c r="Z228" s="4" t="s">
        <v>19</v>
      </c>
      <c r="AA228" s="40">
        <v>0.23522539160006772</v>
      </c>
      <c r="AB228" s="40">
        <v>0.996666669845581</v>
      </c>
    </row>
    <row r="229" spans="1:28" ht="12.75">
      <c r="A229">
        <v>2004</v>
      </c>
      <c r="B229">
        <v>251.077</v>
      </c>
      <c r="C229" s="7">
        <f>Demog_adj_hours!B234</f>
        <v>21.571416031540018</v>
      </c>
      <c r="D229" s="7">
        <f>Demog_adj_hours!C234</f>
        <v>21.470127100023472</v>
      </c>
      <c r="E229" s="7">
        <f>Productivity_adj!D235</f>
        <v>219.84396442897662</v>
      </c>
      <c r="F229" s="7">
        <f>Productivity_adj!E235</f>
        <v>236.52001322080187</v>
      </c>
      <c r="G229" s="1">
        <v>222357</v>
      </c>
      <c r="H229">
        <v>223833.421</v>
      </c>
      <c r="I229" s="1">
        <v>8190.19</v>
      </c>
      <c r="J229" s="1">
        <v>16376.583</v>
      </c>
      <c r="K229" s="1">
        <v>12283.72</v>
      </c>
      <c r="L229" s="1">
        <v>39235.128</v>
      </c>
      <c r="M229" s="1">
        <v>43552.7</v>
      </c>
      <c r="N229" s="1">
        <v>41093.38</v>
      </c>
      <c r="O229" s="1">
        <v>28574.312</v>
      </c>
      <c r="P229" s="1">
        <v>34527.408</v>
      </c>
      <c r="Q229">
        <v>38.768</v>
      </c>
      <c r="R229" s="5">
        <v>20.342</v>
      </c>
      <c r="S229">
        <v>190.675</v>
      </c>
      <c r="T229" s="3">
        <v>238.94861229321052</v>
      </c>
      <c r="U229" s="3">
        <v>227.50150016595202</v>
      </c>
      <c r="V229" s="3">
        <v>233.22505622958002</v>
      </c>
      <c r="W229">
        <v>10543.6</v>
      </c>
      <c r="X229" s="2">
        <v>131.1320037841797</v>
      </c>
      <c r="Y229" s="2">
        <v>115.48500061035156</v>
      </c>
      <c r="Z229" s="4" t="s">
        <v>19</v>
      </c>
      <c r="AA229" s="40">
        <v>0.40047496797888016</v>
      </c>
      <c r="AB229" s="40">
        <v>1.003333330154419</v>
      </c>
    </row>
    <row r="230" spans="1:28" ht="12.75">
      <c r="A230">
        <v>2004.25</v>
      </c>
      <c r="B230">
        <v>251.192</v>
      </c>
      <c r="C230" s="7">
        <f>Demog_adj_hours!B235</f>
        <v>21.516667516379393</v>
      </c>
      <c r="D230" s="7">
        <f>Demog_adj_hours!C235</f>
        <v>21.421891952562767</v>
      </c>
      <c r="E230" s="7">
        <f>Productivity_adj!D236</f>
        <v>219.93658235214113</v>
      </c>
      <c r="F230" s="7">
        <f>Productivity_adj!E236</f>
        <v>236.6196573340071</v>
      </c>
      <c r="G230" s="1">
        <v>222967</v>
      </c>
      <c r="H230">
        <v>224505.741</v>
      </c>
      <c r="I230" s="1">
        <v>8213.964</v>
      </c>
      <c r="J230" s="1">
        <v>16424.689</v>
      </c>
      <c r="K230" s="1">
        <v>12320.226</v>
      </c>
      <c r="L230" s="1">
        <v>39278.456</v>
      </c>
      <c r="M230" s="1">
        <v>43481.124</v>
      </c>
      <c r="N230" s="1">
        <v>41294.236</v>
      </c>
      <c r="O230" s="1">
        <v>28881.846</v>
      </c>
      <c r="P230" s="1">
        <v>34611.2</v>
      </c>
      <c r="Q230">
        <v>38.724000000000004</v>
      </c>
      <c r="R230" s="5">
        <v>20.443</v>
      </c>
      <c r="S230">
        <v>190.876</v>
      </c>
      <c r="T230" s="3">
        <v>239.0639677882839</v>
      </c>
      <c r="U230" s="3">
        <v>227.692560986009</v>
      </c>
      <c r="V230" s="3">
        <v>233.37826438714518</v>
      </c>
      <c r="W230">
        <v>10634.2</v>
      </c>
      <c r="X230" s="2">
        <v>132.3209991455078</v>
      </c>
      <c r="Y230" s="2">
        <v>115.68099975585938</v>
      </c>
      <c r="Z230" s="4" t="s">
        <v>19</v>
      </c>
      <c r="AA230" s="40">
        <v>0.3912463349126938</v>
      </c>
      <c r="AB230" s="40">
        <v>1.0099999904632568</v>
      </c>
    </row>
    <row r="231" spans="1:28" ht="12.75">
      <c r="A231">
        <v>2004.5</v>
      </c>
      <c r="B231">
        <v>252.549</v>
      </c>
      <c r="C231" s="7">
        <f>Demog_adj_hours!B236</f>
        <v>21.564547703441907</v>
      </c>
      <c r="D231" s="7">
        <f>Demog_adj_hours!C236</f>
        <v>21.478921793218042</v>
      </c>
      <c r="E231" s="7">
        <f>Productivity_adj!D237</f>
        <v>221.1166168613615</v>
      </c>
      <c r="F231" s="7">
        <f>Productivity_adj!E237</f>
        <v>237.88920292353413</v>
      </c>
      <c r="G231" s="1">
        <v>223677</v>
      </c>
      <c r="H231">
        <v>225217.408</v>
      </c>
      <c r="I231" s="1">
        <v>8246.283</v>
      </c>
      <c r="J231" s="1">
        <v>16466.248</v>
      </c>
      <c r="K231" s="1">
        <v>12334.279</v>
      </c>
      <c r="L231" s="1">
        <v>39312.404</v>
      </c>
      <c r="M231" s="1">
        <v>43424.22</v>
      </c>
      <c r="N231" s="1">
        <v>41509.7</v>
      </c>
      <c r="O231" s="1">
        <v>29199.258</v>
      </c>
      <c r="P231" s="1">
        <v>34725.016</v>
      </c>
      <c r="Q231">
        <v>38.612</v>
      </c>
      <c r="R231" s="5">
        <v>20.542</v>
      </c>
      <c r="S231">
        <v>192.256</v>
      </c>
      <c r="T231" s="3">
        <v>240.35892559106608</v>
      </c>
      <c r="U231" s="3">
        <v>229.00493775831447</v>
      </c>
      <c r="V231" s="3">
        <v>234.6819316746889</v>
      </c>
      <c r="W231">
        <v>10728.7</v>
      </c>
      <c r="X231" s="2">
        <v>132.72999572753906</v>
      </c>
      <c r="Y231" s="2">
        <v>116.46299743652344</v>
      </c>
      <c r="Z231" s="4" t="s">
        <v>19</v>
      </c>
      <c r="AA231" s="40">
        <v>0.22459794838317748</v>
      </c>
      <c r="AB231" s="40">
        <v>1.4333332777023315</v>
      </c>
    </row>
    <row r="232" spans="1:28" ht="12.75">
      <c r="A232">
        <v>2004.75</v>
      </c>
      <c r="B232">
        <v>253.027</v>
      </c>
      <c r="C232" s="7">
        <f>Demog_adj_hours!B237</f>
        <v>21.53730708493873</v>
      </c>
      <c r="D232" s="7">
        <f>Demog_adj_hours!C237</f>
        <v>21.460773143718516</v>
      </c>
      <c r="E232" s="7">
        <f>Productivity_adj!D238</f>
        <v>221.52698664656737</v>
      </c>
      <c r="F232" s="7">
        <f>Productivity_adj!E238</f>
        <v>238.33070158583988</v>
      </c>
      <c r="G232" s="1">
        <v>224422</v>
      </c>
      <c r="H232">
        <v>225929.074</v>
      </c>
      <c r="I232" s="1">
        <v>8278.602</v>
      </c>
      <c r="J232" s="1">
        <v>16507.806</v>
      </c>
      <c r="K232" s="1">
        <v>12348.332</v>
      </c>
      <c r="L232" s="1">
        <v>39346.352</v>
      </c>
      <c r="M232" s="1">
        <v>43367.32</v>
      </c>
      <c r="N232" s="1">
        <v>41725.16</v>
      </c>
      <c r="O232" s="1">
        <v>29516.67</v>
      </c>
      <c r="P232" s="1">
        <v>34838.832</v>
      </c>
      <c r="Q232">
        <v>38.592</v>
      </c>
      <c r="R232" s="5">
        <v>20.543</v>
      </c>
      <c r="S232">
        <v>192.717</v>
      </c>
      <c r="T232" s="3">
        <v>240.81522905217358</v>
      </c>
      <c r="U232" s="3">
        <v>229.51632339348689</v>
      </c>
      <c r="V232" s="3">
        <v>235.16577622282884</v>
      </c>
      <c r="W232">
        <v>10796.4</v>
      </c>
      <c r="X232" s="2">
        <v>133.41600036621094</v>
      </c>
      <c r="Y232" s="2">
        <v>116.73200225830078</v>
      </c>
      <c r="Z232" s="4" t="s">
        <v>19</v>
      </c>
      <c r="AA232" s="40">
        <v>0.3441590229295741</v>
      </c>
      <c r="AB232" s="40">
        <v>1.9500000476837158</v>
      </c>
    </row>
    <row r="233" spans="1:28" ht="12.75">
      <c r="A233">
        <v>2005</v>
      </c>
      <c r="B233">
        <v>254.205</v>
      </c>
      <c r="C233" s="7">
        <f>Demog_adj_hours!B238</f>
        <v>21.569632999166554</v>
      </c>
      <c r="D233" s="7">
        <f>Demog_adj_hours!C238</f>
        <v>21.502134325609983</v>
      </c>
      <c r="E233" s="7">
        <f>Productivity_adj!D239</f>
        <v>222.55016086581455</v>
      </c>
      <c r="F233" s="7">
        <f>Productivity_adj!E239</f>
        <v>239.4314883342578</v>
      </c>
      <c r="G233" s="1">
        <v>225041</v>
      </c>
      <c r="H233">
        <v>226640.745</v>
      </c>
      <c r="I233" s="1">
        <v>8310.921</v>
      </c>
      <c r="J233" s="1">
        <v>16549.365</v>
      </c>
      <c r="K233" s="1">
        <v>12362.385</v>
      </c>
      <c r="L233" s="1">
        <v>39380.3</v>
      </c>
      <c r="M233" s="1">
        <v>43310.416</v>
      </c>
      <c r="N233" s="1">
        <v>41940.624</v>
      </c>
      <c r="O233" s="1">
        <v>29834.082</v>
      </c>
      <c r="P233" s="1">
        <v>34952.652</v>
      </c>
      <c r="Q233">
        <v>39.171</v>
      </c>
      <c r="R233" s="5">
        <v>20.639</v>
      </c>
      <c r="S233">
        <v>193.147</v>
      </c>
      <c r="T233" s="3">
        <v>241.93602907204493</v>
      </c>
      <c r="U233" s="3">
        <v>230.65916704277973</v>
      </c>
      <c r="V233" s="3">
        <v>236.29759805741105</v>
      </c>
      <c r="W233">
        <v>10878.4</v>
      </c>
      <c r="X233" s="2">
        <v>134.34500122070312</v>
      </c>
      <c r="Y233" s="2">
        <v>116.99299621582031</v>
      </c>
      <c r="Z233" s="4" t="s">
        <v>19</v>
      </c>
      <c r="AA233" s="40">
        <v>0.3667692852982043</v>
      </c>
      <c r="AB233" s="40">
        <v>2.473333333333333</v>
      </c>
    </row>
    <row r="234" spans="1:28" ht="12.75">
      <c r="A234">
        <v>2005.25</v>
      </c>
      <c r="B234">
        <v>255.532</v>
      </c>
      <c r="C234" s="7">
        <f>Demog_adj_hours!B239</f>
        <v>21.61436019019197</v>
      </c>
      <c r="D234" s="7">
        <f>Demog_adj_hours!C239</f>
        <v>21.5558398652073</v>
      </c>
      <c r="E234" s="7">
        <f>Productivity_adj!D240</f>
        <v>223.8461821186205</v>
      </c>
      <c r="F234" s="7">
        <f>Productivity_adj!E240</f>
        <v>240.8258187623808</v>
      </c>
      <c r="G234" s="1">
        <v>225670</v>
      </c>
      <c r="H234">
        <v>227352.412</v>
      </c>
      <c r="I234" s="1">
        <v>8343.24</v>
      </c>
      <c r="J234" s="1">
        <v>16590.924</v>
      </c>
      <c r="K234" s="1">
        <v>12376.438</v>
      </c>
      <c r="L234" s="1">
        <v>39414.248</v>
      </c>
      <c r="M234" s="1">
        <v>43253.512</v>
      </c>
      <c r="N234" s="1">
        <v>42156.088</v>
      </c>
      <c r="O234" s="1">
        <v>30151.494</v>
      </c>
      <c r="P234" s="1">
        <v>35066.468</v>
      </c>
      <c r="Q234">
        <v>38.873999999999995</v>
      </c>
      <c r="R234" s="5">
        <v>20.731</v>
      </c>
      <c r="S234">
        <v>194.72299999999998</v>
      </c>
      <c r="T234" s="3">
        <v>243.1972454101559</v>
      </c>
      <c r="U234" s="3">
        <v>231.9344545006631</v>
      </c>
      <c r="V234" s="3">
        <v>237.56584995540834</v>
      </c>
      <c r="W234">
        <v>10954.1</v>
      </c>
      <c r="X234" s="2">
        <v>134.27200317382812</v>
      </c>
      <c r="Y234" s="2">
        <v>118.00900268554688</v>
      </c>
      <c r="Z234" s="4" t="s">
        <v>19</v>
      </c>
      <c r="AA234" s="40">
        <v>0.2639647805604284</v>
      </c>
      <c r="AB234" s="40">
        <v>2.94</v>
      </c>
    </row>
    <row r="235" spans="1:28" ht="12.75">
      <c r="A235">
        <v>2005.5</v>
      </c>
      <c r="B235">
        <v>256.39</v>
      </c>
      <c r="C235" s="7">
        <f>Demog_adj_hours!B240</f>
        <v>21.62052292766387</v>
      </c>
      <c r="D235" s="7">
        <f>Demog_adj_hours!C240</f>
        <v>21.569197071887597</v>
      </c>
      <c r="E235" s="7">
        <f>Productivity_adj!D241</f>
        <v>224.7324982203089</v>
      </c>
      <c r="F235" s="7">
        <f>Productivity_adj!E241</f>
        <v>241.7793661735018</v>
      </c>
      <c r="G235" s="1">
        <v>226421</v>
      </c>
      <c r="H235">
        <v>228050.771</v>
      </c>
      <c r="I235" s="1">
        <v>8369.092</v>
      </c>
      <c r="J235" s="1">
        <v>16622.383</v>
      </c>
      <c r="K235" s="1">
        <v>12385.016</v>
      </c>
      <c r="L235" s="1">
        <v>39480.844</v>
      </c>
      <c r="M235" s="1">
        <v>43204.448</v>
      </c>
      <c r="N235" s="1">
        <v>42352.256</v>
      </c>
      <c r="O235" s="1">
        <v>30457.46</v>
      </c>
      <c r="P235" s="1">
        <v>35179.272</v>
      </c>
      <c r="Q235">
        <v>39.099000000000004</v>
      </c>
      <c r="R235" s="5">
        <v>20.867</v>
      </c>
      <c r="S235">
        <v>195.137</v>
      </c>
      <c r="T235" s="3">
        <v>244.01093551341214</v>
      </c>
      <c r="U235" s="3">
        <v>232.78163170753373</v>
      </c>
      <c r="V235" s="3">
        <v>238.3962836104719</v>
      </c>
      <c r="W235">
        <v>11074.3</v>
      </c>
      <c r="X235" s="2">
        <v>135.8560028076172</v>
      </c>
      <c r="Y235" s="2">
        <v>118.20500183105469</v>
      </c>
      <c r="Z235" s="4" t="s">
        <v>19</v>
      </c>
      <c r="AA235" s="40">
        <v>0.34768413500557926</v>
      </c>
      <c r="AB235" s="40">
        <v>3.46</v>
      </c>
    </row>
    <row r="236" spans="1:28" ht="12.75">
      <c r="A236">
        <v>2005.75</v>
      </c>
      <c r="B236">
        <v>256.865</v>
      </c>
      <c r="C236" s="7">
        <f>Demog_adj_hours!B241</f>
        <v>21.5944500773762</v>
      </c>
      <c r="D236" s="7">
        <f>Demog_adj_hours!C241</f>
        <v>21.55027440237831</v>
      </c>
      <c r="E236" s="7">
        <f>Productivity_adj!D242</f>
        <v>225.28380317423532</v>
      </c>
      <c r="F236" s="7">
        <f>Productivity_adj!E242</f>
        <v>242.37249040981166</v>
      </c>
      <c r="G236" s="1">
        <v>227204</v>
      </c>
      <c r="H236">
        <v>228749.124</v>
      </c>
      <c r="I236" s="1">
        <v>8394.944</v>
      </c>
      <c r="J236" s="1">
        <v>16653.842</v>
      </c>
      <c r="K236" s="1">
        <v>12393.594</v>
      </c>
      <c r="L236" s="1">
        <v>39547.44</v>
      </c>
      <c r="M236" s="1">
        <v>43155.384</v>
      </c>
      <c r="N236" s="1">
        <v>42548.424</v>
      </c>
      <c r="O236" s="1">
        <v>30763.424</v>
      </c>
      <c r="P236" s="1">
        <v>35292.072</v>
      </c>
      <c r="Q236">
        <v>38.73</v>
      </c>
      <c r="R236" s="5">
        <v>20.883</v>
      </c>
      <c r="S236">
        <v>196.044</v>
      </c>
      <c r="T236" s="3">
        <v>244.45911724045007</v>
      </c>
      <c r="U236" s="3">
        <v>233.27880835748826</v>
      </c>
      <c r="V236" s="3">
        <v>238.8689627989685</v>
      </c>
      <c r="W236">
        <v>11107.2</v>
      </c>
      <c r="X236" s="2">
        <v>135.5260009765625</v>
      </c>
      <c r="Y236" s="2">
        <v>118.78299713134766</v>
      </c>
      <c r="Z236" s="4" t="s">
        <v>19</v>
      </c>
      <c r="AA236" s="40">
        <v>0.34911227766073694</v>
      </c>
      <c r="AB236" s="40">
        <v>3.973333333333333</v>
      </c>
    </row>
    <row r="237" spans="1:28" ht="12.75">
      <c r="A237">
        <v>2006</v>
      </c>
      <c r="B237">
        <v>258.928</v>
      </c>
      <c r="C237" s="7">
        <f>Demog_adj_hours!B242</f>
        <v>21.70163026705145</v>
      </c>
      <c r="D237" s="7">
        <f>Demog_adj_hours!C242</f>
        <v>21.66456088432217</v>
      </c>
      <c r="E237" s="7">
        <f>Productivity_adj!D243</f>
        <v>227.2292102825244</v>
      </c>
      <c r="F237" s="7">
        <f>Productivity_adj!E243</f>
        <v>244.46546500979602</v>
      </c>
      <c r="G237" s="1">
        <v>227763</v>
      </c>
      <c r="H237">
        <v>229447.491</v>
      </c>
      <c r="I237" s="1">
        <v>8420.797</v>
      </c>
      <c r="J237" s="1">
        <v>16685.3</v>
      </c>
      <c r="K237" s="1">
        <v>12402.172</v>
      </c>
      <c r="L237" s="1">
        <v>39614.04</v>
      </c>
      <c r="M237" s="1">
        <v>43106.324</v>
      </c>
      <c r="N237" s="1">
        <v>42744.596</v>
      </c>
      <c r="O237" s="1">
        <v>31069.39</v>
      </c>
      <c r="P237" s="1">
        <v>35404.872</v>
      </c>
      <c r="Q237">
        <v>39.233000000000004</v>
      </c>
      <c r="R237" s="5">
        <v>20.903</v>
      </c>
      <c r="S237">
        <v>197.56799999999998</v>
      </c>
      <c r="T237" s="3">
        <v>246.41769397335554</v>
      </c>
      <c r="U237" s="3">
        <v>235.21655546125155</v>
      </c>
      <c r="V237" s="3">
        <v>240.81712471730276</v>
      </c>
      <c r="W237">
        <v>11238.7</v>
      </c>
      <c r="X237" s="2">
        <v>136.33900451660156</v>
      </c>
      <c r="Y237" s="2">
        <v>119.66899871826172</v>
      </c>
      <c r="Z237" s="4" t="s">
        <v>19</v>
      </c>
      <c r="AA237" s="40">
        <v>0.34783952558839815</v>
      </c>
      <c r="AB237" s="40">
        <v>4.456666666666667</v>
      </c>
    </row>
    <row r="238" spans="1:28" ht="12.75">
      <c r="A238">
        <v>2006.25</v>
      </c>
      <c r="B238">
        <v>259.598</v>
      </c>
      <c r="C238" s="7">
        <f>Demog_adj_hours!B243</f>
        <v>21.69176298755433</v>
      </c>
      <c r="D238" s="7">
        <f>Demog_adj_hours!C243</f>
        <v>21.66175748971078</v>
      </c>
      <c r="E238" s="7">
        <f>Productivity_adj!D244</f>
        <v>227.8796675538398</v>
      </c>
      <c r="F238" s="7">
        <f>Productivity_adj!E244</f>
        <v>245.16527590496935</v>
      </c>
      <c r="G238" s="1">
        <v>228428</v>
      </c>
      <c r="H238">
        <v>230145.85</v>
      </c>
      <c r="I238" s="1">
        <v>8446.649</v>
      </c>
      <c r="J238" s="1">
        <v>16716.759</v>
      </c>
      <c r="K238" s="1">
        <v>12410.75</v>
      </c>
      <c r="L238" s="1">
        <v>39680.636</v>
      </c>
      <c r="M238" s="1">
        <v>43057.26</v>
      </c>
      <c r="N238" s="1">
        <v>42940.764</v>
      </c>
      <c r="O238" s="1">
        <v>31375.356</v>
      </c>
      <c r="P238" s="1">
        <v>35517.676</v>
      </c>
      <c r="Q238">
        <v>39.088</v>
      </c>
      <c r="R238" s="5">
        <v>20.963</v>
      </c>
      <c r="S238">
        <v>198.28400000000002</v>
      </c>
      <c r="T238" s="3">
        <v>247.0497606445717</v>
      </c>
      <c r="U238" s="3">
        <v>235.88763776533145</v>
      </c>
      <c r="V238" s="3">
        <v>241.4686992049513</v>
      </c>
      <c r="W238">
        <v>11306.7</v>
      </c>
      <c r="X238" s="2">
        <v>136.6929931640625</v>
      </c>
      <c r="Y238" s="2">
        <v>120.10800170898438</v>
      </c>
      <c r="Z238" s="4" t="s">
        <v>19</v>
      </c>
      <c r="AA238" s="40">
        <v>0.35219665989342275</v>
      </c>
      <c r="AB238" s="40">
        <v>4.9</v>
      </c>
    </row>
    <row r="239" spans="1:28" ht="12.75">
      <c r="A239">
        <v>2006.5</v>
      </c>
      <c r="B239">
        <v>260.96700000000004</v>
      </c>
      <c r="C239" s="7">
        <f>Demog_adj_hours!B244</f>
        <v>21.758366610601758</v>
      </c>
      <c r="D239" s="7">
        <f>Demog_adj_hours!C244</f>
        <v>21.742120393342105</v>
      </c>
      <c r="E239" s="7">
        <f>Productivity_adj!D245</f>
        <v>229.1442116776006</v>
      </c>
      <c r="F239" s="7">
        <f>Productivity_adj!E245</f>
        <v>246.52575402654855</v>
      </c>
      <c r="G239" s="1">
        <v>229167</v>
      </c>
      <c r="H239">
        <v>230651.328</v>
      </c>
      <c r="I239" s="1">
        <v>8461.454</v>
      </c>
      <c r="J239" s="1">
        <v>16723.718</v>
      </c>
      <c r="K239" s="1">
        <v>12399.162</v>
      </c>
      <c r="L239" s="1">
        <v>39723.576</v>
      </c>
      <c r="M239" s="1">
        <v>42932.608</v>
      </c>
      <c r="N239" s="1">
        <v>43088.748</v>
      </c>
      <c r="O239" s="1">
        <v>31654.822</v>
      </c>
      <c r="P239" s="1">
        <v>35667.24</v>
      </c>
      <c r="Q239">
        <v>39.303000000000004</v>
      </c>
      <c r="R239" s="5">
        <v>20.994</v>
      </c>
      <c r="S239">
        <v>199.411</v>
      </c>
      <c r="T239" s="3">
        <v>248.34635739112764</v>
      </c>
      <c r="U239" s="3">
        <v>237.1928259208506</v>
      </c>
      <c r="V239" s="3">
        <v>242.76959165598896</v>
      </c>
      <c r="W239">
        <v>11336.7</v>
      </c>
      <c r="X239" s="2">
        <v>136.12100219726562</v>
      </c>
      <c r="Y239" s="2">
        <v>120.80699920654297</v>
      </c>
      <c r="Z239" s="4" t="s">
        <v>19</v>
      </c>
      <c r="AA239" s="40">
        <v>0.1873485074630139</v>
      </c>
      <c r="AB239" s="40">
        <v>5.25</v>
      </c>
    </row>
    <row r="240" spans="1:28" ht="12.75">
      <c r="A240">
        <v>2006.75</v>
      </c>
      <c r="B240">
        <v>262.083</v>
      </c>
      <c r="C240" s="7">
        <f>Demog_adj_hours!B245</f>
        <v>21.8036305843972</v>
      </c>
      <c r="D240" s="7">
        <f>Demog_adj_hours!C245</f>
        <v>21.801082800637513</v>
      </c>
      <c r="E240" s="7">
        <f>Productivity_adj!D246</f>
        <v>230.18720097544627</v>
      </c>
      <c r="F240" s="7">
        <f>Productivity_adj!E246</f>
        <v>247.64787089978577</v>
      </c>
      <c r="G240" s="1">
        <v>229905</v>
      </c>
      <c r="H240">
        <v>231156.81</v>
      </c>
      <c r="I240" s="1">
        <v>8476.259</v>
      </c>
      <c r="J240" s="1">
        <v>16730.676</v>
      </c>
      <c r="K240" s="1">
        <v>12387.575</v>
      </c>
      <c r="L240" s="1">
        <v>39766.52</v>
      </c>
      <c r="M240" s="1">
        <v>42807.96</v>
      </c>
      <c r="N240" s="1">
        <v>43236.732</v>
      </c>
      <c r="O240" s="1">
        <v>31934.288</v>
      </c>
      <c r="P240" s="1">
        <v>35816.8</v>
      </c>
      <c r="Q240">
        <v>39.775</v>
      </c>
      <c r="R240" s="5">
        <v>21.125</v>
      </c>
      <c r="S240">
        <v>200.002</v>
      </c>
      <c r="T240" s="3">
        <v>249.40162741908858</v>
      </c>
      <c r="U240" s="3">
        <v>238.26746630557315</v>
      </c>
      <c r="V240" s="3">
        <v>243.83454686233088</v>
      </c>
      <c r="W240">
        <v>11395.5</v>
      </c>
      <c r="X240" s="2">
        <v>136.51499938964844</v>
      </c>
      <c r="Y240" s="2">
        <v>121.22200012207031</v>
      </c>
      <c r="Z240" s="4" t="s">
        <v>19</v>
      </c>
      <c r="AA240" s="40" t="s">
        <v>19</v>
      </c>
      <c r="AB240" s="40" t="s">
        <v>19</v>
      </c>
    </row>
    <row r="241" spans="1:28" ht="12.75">
      <c r="A241">
        <v>2007</v>
      </c>
      <c r="B241">
        <v>261.564</v>
      </c>
      <c r="C241" s="7">
        <f>Demog_adj_hours!B246</f>
        <v>21.712972180055747</v>
      </c>
      <c r="D241" s="7">
        <f>Demog_adj_hours!C246</f>
        <v>21.724063564223744</v>
      </c>
      <c r="E241" s="7">
        <f>Productivity_adj!D247</f>
        <v>229.79431785141495</v>
      </c>
      <c r="F241" s="7">
        <f>Productivity_adj!E247</f>
        <v>247.22519776041094</v>
      </c>
      <c r="G241" s="1">
        <v>230834</v>
      </c>
      <c r="H241">
        <v>231662.293</v>
      </c>
      <c r="I241" s="1">
        <v>8491.064</v>
      </c>
      <c r="J241" s="1">
        <v>16737.635</v>
      </c>
      <c r="K241" s="1">
        <v>12375.988</v>
      </c>
      <c r="L241" s="1">
        <v>39809.46</v>
      </c>
      <c r="M241" s="1">
        <v>42683.312</v>
      </c>
      <c r="N241" s="1">
        <v>43384.716</v>
      </c>
      <c r="O241" s="1">
        <v>32213.754</v>
      </c>
      <c r="P241" s="1">
        <v>35966.364</v>
      </c>
      <c r="Q241">
        <v>39.205999999999996</v>
      </c>
      <c r="R241" s="5">
        <v>21.296</v>
      </c>
      <c r="S241">
        <v>199.791</v>
      </c>
      <c r="T241" s="3">
        <v>248.90063055274456</v>
      </c>
      <c r="U241" s="3">
        <v>237.85498397194644</v>
      </c>
      <c r="V241" s="3">
        <v>243.37780726234564</v>
      </c>
      <c r="W241">
        <v>11412.6</v>
      </c>
      <c r="X241" s="2">
        <v>136.83599853515625</v>
      </c>
      <c r="Y241" s="2">
        <v>120.99299621582031</v>
      </c>
      <c r="Z241" s="4" t="s">
        <v>19</v>
      </c>
      <c r="AA241" s="40" t="s">
        <v>19</v>
      </c>
      <c r="AB241" s="40" t="s">
        <v>19</v>
      </c>
    </row>
    <row r="242" spans="1:28" ht="12.75">
      <c r="A242">
        <v>2007.25</v>
      </c>
      <c r="B242">
        <v>262.508</v>
      </c>
      <c r="C242" s="7">
        <f>Demog_adj_hours!B247</f>
        <v>21.7438912708981</v>
      </c>
      <c r="D242" s="7">
        <f>Demog_adj_hours!C247</f>
        <v>21.768562588041704</v>
      </c>
      <c r="E242" s="7">
        <f>Productivity_adj!D248</f>
        <v>230.68684037365242</v>
      </c>
      <c r="F242" s="7">
        <f>Productivity_adj!E248</f>
        <v>248.1854331937868</v>
      </c>
      <c r="G242" s="1">
        <v>231480</v>
      </c>
      <c r="H242">
        <v>232167.771</v>
      </c>
      <c r="I242" s="1">
        <v>8505.869</v>
      </c>
      <c r="J242" s="1">
        <v>16744.594</v>
      </c>
      <c r="K242" s="1">
        <v>12364.4</v>
      </c>
      <c r="L242" s="1">
        <v>39852.4</v>
      </c>
      <c r="M242" s="1">
        <v>42558.66</v>
      </c>
      <c r="N242" s="1">
        <v>43532.7</v>
      </c>
      <c r="O242" s="1">
        <v>32493.22</v>
      </c>
      <c r="P242" s="1">
        <v>36115.928</v>
      </c>
      <c r="Q242">
        <v>39.725</v>
      </c>
      <c r="R242" s="5">
        <v>21.509</v>
      </c>
      <c r="S242">
        <v>200.046</v>
      </c>
      <c r="T242" s="3">
        <v>249.7915555303163</v>
      </c>
      <c r="U242" s="3">
        <v>238.77245657385959</v>
      </c>
      <c r="V242" s="3">
        <v>244.28200605208795</v>
      </c>
      <c r="W242">
        <v>11520.1</v>
      </c>
      <c r="X242" s="2">
        <v>138.11700439453125</v>
      </c>
      <c r="Y242" s="2">
        <v>121.15799713134766</v>
      </c>
      <c r="Z242" s="4" t="s">
        <v>19</v>
      </c>
      <c r="AA242" s="40" t="s">
        <v>19</v>
      </c>
      <c r="AB242" s="40" t="s">
        <v>19</v>
      </c>
    </row>
    <row r="243" spans="1:28" ht="12.75">
      <c r="A243">
        <v>2007.5</v>
      </c>
      <c r="B243">
        <v>262.276</v>
      </c>
      <c r="C243" s="7">
        <f>Demog_adj_hours!B248</f>
        <v>21.677477975859745</v>
      </c>
      <c r="D243" s="7">
        <f>Demog_adj_hours!C248</f>
        <v>21.715670221711033</v>
      </c>
      <c r="E243" s="7">
        <f>Productivity_adj!D249</f>
        <v>230.54608675293667</v>
      </c>
      <c r="F243" s="7">
        <f>Productivity_adj!E249</f>
        <v>248.03401350184714</v>
      </c>
      <c r="G243" s="1">
        <v>232211</v>
      </c>
      <c r="H243">
        <v>232673.249</v>
      </c>
      <c r="I243" s="1">
        <v>8520.674</v>
      </c>
      <c r="J243" s="1">
        <v>16751.553</v>
      </c>
      <c r="K243" s="1">
        <v>12352.812</v>
      </c>
      <c r="L243" s="1">
        <v>39895.34</v>
      </c>
      <c r="M243" s="1">
        <v>42434.008</v>
      </c>
      <c r="N243" s="1">
        <v>43680.684</v>
      </c>
      <c r="O243" s="1">
        <v>32772.686</v>
      </c>
      <c r="P243" s="1">
        <v>36265.492</v>
      </c>
      <c r="Q243">
        <v>39.784</v>
      </c>
      <c r="R243" s="5">
        <v>21.688</v>
      </c>
      <c r="S243">
        <v>199.607</v>
      </c>
      <c r="T243" s="3">
        <v>249.56330131859855</v>
      </c>
      <c r="U243" s="3">
        <v>238.62014196949656</v>
      </c>
      <c r="V243" s="3">
        <v>244.09172164404768</v>
      </c>
      <c r="W243">
        <v>11658.9</v>
      </c>
      <c r="X243" s="2">
        <v>140.2899932861328</v>
      </c>
      <c r="Y243" s="2">
        <v>120.94400024414062</v>
      </c>
      <c r="Z243" s="4" t="s">
        <v>19</v>
      </c>
      <c r="AA243" s="40" t="s">
        <v>19</v>
      </c>
      <c r="AB243" s="40" t="s">
        <v>19</v>
      </c>
    </row>
    <row r="244" spans="1:28" ht="12.75">
      <c r="A244">
        <v>2007.75</v>
      </c>
      <c r="B244">
        <v>262.45</v>
      </c>
      <c r="C244" s="7">
        <f>Demog_adj_hours!B249</f>
        <v>21.64483587900883</v>
      </c>
      <c r="D244" s="7">
        <f>Demog_adj_hours!C249</f>
        <v>21.696490276821525</v>
      </c>
      <c r="E244" s="7">
        <f>Productivity_adj!D250</f>
        <v>230.76220471270832</v>
      </c>
      <c r="F244" s="7">
        <f>Productivity_adj!E250</f>
        <v>248.2665351348453</v>
      </c>
      <c r="G244" s="1">
        <v>232939</v>
      </c>
      <c r="H244">
        <v>233178.732</v>
      </c>
      <c r="I244" s="1">
        <v>8535.479</v>
      </c>
      <c r="J244" s="1">
        <v>16758.512</v>
      </c>
      <c r="K244" s="1">
        <v>12341.225</v>
      </c>
      <c r="L244" s="1">
        <v>39938.28</v>
      </c>
      <c r="M244" s="1">
        <v>42309.36</v>
      </c>
      <c r="N244" s="1">
        <v>43828.668</v>
      </c>
      <c r="O244" s="1">
        <v>33052.152</v>
      </c>
      <c r="P244" s="1">
        <v>36415.056</v>
      </c>
      <c r="Q244">
        <v>40.18</v>
      </c>
      <c r="R244" s="5">
        <v>21.737</v>
      </c>
      <c r="S244">
        <v>199.251</v>
      </c>
      <c r="T244" s="3">
        <v>249.7213243290548</v>
      </c>
      <c r="U244" s="3">
        <v>238.8370974528749</v>
      </c>
      <c r="V244" s="3">
        <v>244.27921089096498</v>
      </c>
      <c r="W244">
        <v>11675.7</v>
      </c>
      <c r="X244" s="2">
        <v>140.59100341796875</v>
      </c>
      <c r="Y244" s="2">
        <v>120.72799682617188</v>
      </c>
      <c r="Z244" s="4" t="s">
        <v>19</v>
      </c>
      <c r="AA244" s="40" t="s">
        <v>19</v>
      </c>
      <c r="AB244" s="40" t="s">
        <v>19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1"/>
  <sheetViews>
    <sheetView workbookViewId="0" topLeftCell="A1">
      <selection activeCell="G19" sqref="G19"/>
    </sheetView>
  </sheetViews>
  <sheetFormatPr defaultColWidth="9.140625" defaultRowHeight="12.75"/>
  <cols>
    <col min="1" max="1" width="10.421875" style="0" customWidth="1"/>
    <col min="2" max="2" width="18.140625" style="28" customWidth="1"/>
    <col min="3" max="3" width="21.00390625" style="33" customWidth="1"/>
    <col min="4" max="4" width="15.7109375" style="14" customWidth="1"/>
    <col min="5" max="5" width="17.140625" style="0" customWidth="1"/>
    <col min="6" max="6" width="20.00390625" style="15" customWidth="1"/>
    <col min="7" max="7" width="19.00390625" style="15" customWidth="1"/>
    <col min="9" max="16" width="10.421875" style="16" customWidth="1"/>
    <col min="17" max="24" width="9.140625" style="17" customWidth="1"/>
    <col min="25" max="33" width="10.421875" style="18" customWidth="1"/>
    <col min="36" max="36" width="12.57421875" style="0" customWidth="1"/>
    <col min="37" max="16384" width="10.421875" style="0" customWidth="1"/>
  </cols>
  <sheetData>
    <row r="1" spans="2:25" ht="12.75">
      <c r="B1" s="12"/>
      <c r="C1" s="13"/>
      <c r="Q1" s="6" t="s">
        <v>43</v>
      </c>
      <c r="Y1" s="6" t="s">
        <v>43</v>
      </c>
    </row>
    <row r="2" spans="1:3" ht="12.75">
      <c r="A2" s="6"/>
      <c r="B2" s="12"/>
      <c r="C2" s="13"/>
    </row>
    <row r="3" spans="1:6" ht="12.75">
      <c r="A3" s="6"/>
      <c r="B3" s="12" t="s">
        <v>44</v>
      </c>
      <c r="C3" s="13" t="s">
        <v>45</v>
      </c>
      <c r="F3" s="19" t="s">
        <v>46</v>
      </c>
    </row>
    <row r="4" spans="2:6" ht="12.75">
      <c r="B4" s="12" t="s">
        <v>47</v>
      </c>
      <c r="C4" s="13" t="s">
        <v>48</v>
      </c>
      <c r="F4" s="19" t="s">
        <v>49</v>
      </c>
    </row>
    <row r="5" spans="2:25" ht="12.75">
      <c r="B5" s="12"/>
      <c r="C5" s="13"/>
      <c r="F5" s="19" t="s">
        <v>50</v>
      </c>
      <c r="I5" s="20" t="s">
        <v>51</v>
      </c>
      <c r="Q5" s="21" t="s">
        <v>52</v>
      </c>
      <c r="Y5" s="22" t="s">
        <v>53</v>
      </c>
    </row>
    <row r="6" spans="2:33" s="6" customFormat="1" ht="12.75">
      <c r="B6" s="12"/>
      <c r="C6" s="13" t="s">
        <v>54</v>
      </c>
      <c r="D6" s="23" t="s">
        <v>55</v>
      </c>
      <c r="E6" s="6" t="s">
        <v>56</v>
      </c>
      <c r="F6" s="19" t="s">
        <v>57</v>
      </c>
      <c r="G6" s="19" t="s">
        <v>58</v>
      </c>
      <c r="I6" s="20"/>
      <c r="J6" s="20"/>
      <c r="K6" s="20"/>
      <c r="L6" s="20"/>
      <c r="M6" s="20"/>
      <c r="N6" s="20"/>
      <c r="O6" s="20"/>
      <c r="P6" s="20"/>
      <c r="Q6" s="21"/>
      <c r="R6" s="21"/>
      <c r="S6" s="21"/>
      <c r="T6" s="21"/>
      <c r="U6" s="21"/>
      <c r="V6" s="21"/>
      <c r="W6" s="21"/>
      <c r="X6" s="21"/>
      <c r="Y6" s="22"/>
      <c r="Z6" s="22"/>
      <c r="AA6" s="22"/>
      <c r="AB6" s="22"/>
      <c r="AC6" s="22"/>
      <c r="AD6" s="22"/>
      <c r="AE6" s="22"/>
      <c r="AF6" s="22"/>
      <c r="AG6" s="22"/>
    </row>
    <row r="7" spans="2:33" s="6" customFormat="1" ht="12.75">
      <c r="B7" s="12"/>
      <c r="C7" s="13" t="s">
        <v>59</v>
      </c>
      <c r="D7" s="23" t="s">
        <v>60</v>
      </c>
      <c r="E7" s="6" t="s">
        <v>61</v>
      </c>
      <c r="F7" s="19"/>
      <c r="G7" s="19" t="s">
        <v>62</v>
      </c>
      <c r="I7" s="20"/>
      <c r="J7" s="20"/>
      <c r="K7" s="20"/>
      <c r="L7" s="20"/>
      <c r="M7" s="20"/>
      <c r="N7" s="20"/>
      <c r="O7" s="20"/>
      <c r="P7" s="20"/>
      <c r="Q7" s="21"/>
      <c r="R7" s="21"/>
      <c r="S7" s="21"/>
      <c r="T7" s="21"/>
      <c r="U7" s="21"/>
      <c r="V7" s="21"/>
      <c r="W7" s="21"/>
      <c r="X7" s="21"/>
      <c r="Y7" s="22"/>
      <c r="Z7" s="22"/>
      <c r="AA7" s="22"/>
      <c r="AB7" s="22"/>
      <c r="AC7" s="22"/>
      <c r="AD7" s="22"/>
      <c r="AE7" s="22"/>
      <c r="AF7" s="22"/>
      <c r="AG7" s="22"/>
    </row>
    <row r="8" spans="2:33" s="6" customFormat="1" ht="12.75">
      <c r="B8" s="12"/>
      <c r="C8" s="13"/>
      <c r="D8" s="23"/>
      <c r="F8" s="19"/>
      <c r="G8" s="19"/>
      <c r="I8" s="20"/>
      <c r="J8" s="20"/>
      <c r="K8" s="20"/>
      <c r="L8" s="20"/>
      <c r="M8" s="20"/>
      <c r="N8" s="20"/>
      <c r="O8" s="20"/>
      <c r="P8" s="20"/>
      <c r="Q8" s="21"/>
      <c r="R8" s="21"/>
      <c r="S8" s="21"/>
      <c r="T8" s="21"/>
      <c r="U8" s="21"/>
      <c r="V8" s="21"/>
      <c r="W8" s="21"/>
      <c r="X8" s="21"/>
      <c r="Y8" s="22"/>
      <c r="Z8" s="22"/>
      <c r="AA8" s="22"/>
      <c r="AB8" s="22"/>
      <c r="AC8" s="22"/>
      <c r="AD8" s="22"/>
      <c r="AE8" s="22"/>
      <c r="AF8" s="22"/>
      <c r="AG8" s="22"/>
    </row>
    <row r="9" spans="1:33" s="6" customFormat="1" ht="12.75">
      <c r="A9" s="6" t="s">
        <v>0</v>
      </c>
      <c r="B9" s="12" t="s">
        <v>63</v>
      </c>
      <c r="C9" s="13" t="s">
        <v>64</v>
      </c>
      <c r="D9" s="23" t="s">
        <v>1</v>
      </c>
      <c r="E9" s="6" t="s">
        <v>2</v>
      </c>
      <c r="F9" s="24" t="s">
        <v>65</v>
      </c>
      <c r="G9" s="24" t="s">
        <v>66</v>
      </c>
      <c r="I9" s="25" t="s">
        <v>67</v>
      </c>
      <c r="J9" s="25" t="s">
        <v>68</v>
      </c>
      <c r="K9" s="25" t="s">
        <v>69</v>
      </c>
      <c r="L9" s="25" t="s">
        <v>70</v>
      </c>
      <c r="M9" s="25" t="s">
        <v>71</v>
      </c>
      <c r="N9" s="25" t="s">
        <v>72</v>
      </c>
      <c r="O9" s="25" t="s">
        <v>73</v>
      </c>
      <c r="P9" s="25" t="s">
        <v>74</v>
      </c>
      <c r="Q9" s="26" t="s">
        <v>75</v>
      </c>
      <c r="R9" s="26" t="s">
        <v>76</v>
      </c>
      <c r="S9" s="26" t="s">
        <v>77</v>
      </c>
      <c r="T9" s="26" t="s">
        <v>78</v>
      </c>
      <c r="U9" s="26" t="s">
        <v>79</v>
      </c>
      <c r="V9" s="26" t="s">
        <v>80</v>
      </c>
      <c r="W9" s="26" t="s">
        <v>81</v>
      </c>
      <c r="X9" s="26" t="s">
        <v>82</v>
      </c>
      <c r="Y9" s="27" t="s">
        <v>9</v>
      </c>
      <c r="Z9" s="27" t="s">
        <v>10</v>
      </c>
      <c r="AA9" s="27" t="s">
        <v>11</v>
      </c>
      <c r="AB9" s="27" t="s">
        <v>12</v>
      </c>
      <c r="AC9" s="27" t="s">
        <v>13</v>
      </c>
      <c r="AD9" s="27" t="s">
        <v>14</v>
      </c>
      <c r="AE9" s="27" t="s">
        <v>15</v>
      </c>
      <c r="AF9" s="27" t="s">
        <v>16</v>
      </c>
      <c r="AG9" s="27" t="s">
        <v>1</v>
      </c>
    </row>
    <row r="10" spans="1:33" ht="12.75">
      <c r="A10">
        <v>1948</v>
      </c>
      <c r="B10" s="28">
        <f aca="true" t="shared" si="0" ref="B10:B73">(1000000/52)*E10/D10</f>
        <v>22.374729444737774</v>
      </c>
      <c r="C10" s="28">
        <f>B10-G10-0.64</f>
        <v>21.734729444737773</v>
      </c>
      <c r="D10" s="14">
        <v>104748.151</v>
      </c>
      <c r="E10">
        <v>121.873</v>
      </c>
      <c r="F10" s="29"/>
      <c r="G10" s="29">
        <v>0</v>
      </c>
      <c r="I10" s="30">
        <f aca="true" t="shared" si="1" ref="I10:I40">Y10/$AG10</f>
        <v>0.04207142520348641</v>
      </c>
      <c r="J10" s="30">
        <f aca="true" t="shared" si="2" ref="J10:J40">Z10/$AG10</f>
        <v>0.0868328262901748</v>
      </c>
      <c r="K10" s="30">
        <f aca="true" t="shared" si="3" ref="K10:K40">AA10/$AG10</f>
        <v>0.06709460675826154</v>
      </c>
      <c r="L10" s="30">
        <f aca="true" t="shared" si="4" ref="L10:L40">AB10/$AG10</f>
        <v>0.22156675586569544</v>
      </c>
      <c r="M10" s="30">
        <f aca="true" t="shared" si="5" ref="M10:M40">AC10/$AG10</f>
        <v>0.19577315498390038</v>
      </c>
      <c r="N10" s="30">
        <f aca="true" t="shared" si="6" ref="N10:N40">AD10/$AG10</f>
        <v>0.16098911378397504</v>
      </c>
      <c r="O10" s="30">
        <f aca="true" t="shared" si="7" ref="O10:O40">AE10/$AG10</f>
        <v>0.11978513109983202</v>
      </c>
      <c r="P10" s="30">
        <f aca="true" t="shared" si="8" ref="P10:P40">AF10/$AG10</f>
        <v>0.10588698601467438</v>
      </c>
      <c r="Q10" s="31">
        <v>7.098906993865967</v>
      </c>
      <c r="R10" s="31">
        <v>20.810890197753906</v>
      </c>
      <c r="S10" s="31">
        <v>24.2957706451416</v>
      </c>
      <c r="T10" s="31">
        <v>25.49976921081543</v>
      </c>
      <c r="U10" s="31">
        <v>27.430749893188477</v>
      </c>
      <c r="V10" s="31">
        <v>26.478469848632812</v>
      </c>
      <c r="W10" s="31">
        <v>22.143239974975586</v>
      </c>
      <c r="X10" s="31">
        <v>9.393866539001465</v>
      </c>
      <c r="Y10" s="32">
        <v>4406904</v>
      </c>
      <c r="Z10" s="32">
        <v>9095578</v>
      </c>
      <c r="AA10" s="32">
        <v>7028036</v>
      </c>
      <c r="AB10" s="32">
        <v>23208708</v>
      </c>
      <c r="AC10" s="32">
        <v>20506876</v>
      </c>
      <c r="AD10" s="32">
        <v>16863312</v>
      </c>
      <c r="AE10" s="32">
        <v>12547271</v>
      </c>
      <c r="AF10" s="32">
        <v>11091466</v>
      </c>
      <c r="AG10" s="32">
        <f>SUM(Y10:AF10)</f>
        <v>104748151</v>
      </c>
    </row>
    <row r="11" spans="1:33" ht="12.75">
      <c r="A11">
        <f>A10+0.25</f>
        <v>1948.25</v>
      </c>
      <c r="B11" s="28">
        <f t="shared" si="0"/>
        <v>22.358463867534855</v>
      </c>
      <c r="C11" s="28">
        <f aca="true" t="shared" si="9" ref="C11:C74">B11-G11-0.64</f>
        <v>21.71990499719782</v>
      </c>
      <c r="D11" s="14">
        <v>105049.7035</v>
      </c>
      <c r="E11">
        <v>122.135</v>
      </c>
      <c r="F11" s="29">
        <f aca="true" t="shared" si="10" ref="F11:F74">(I11-I10)*(Q11+Q10)/2+(J11-J10)*(R11+R10)/2+(K11-K10)*(S11+S10)/2+(L11-L10)*(T11+T10)/2+(M11-M10)*(U11+U10)/2+(N11-N10)*(V11+V10)/2+(O11-O10)*(W11+W10)/2+(P11-P10)*(X11+X10)/2</f>
        <v>-0.0014411296629637067</v>
      </c>
      <c r="G11" s="29">
        <f aca="true" t="shared" si="11" ref="G11:G74">G10+F11</f>
        <v>-0.0014411296629637067</v>
      </c>
      <c r="I11" s="30">
        <f t="shared" si="1"/>
        <v>0.04176037012803182</v>
      </c>
      <c r="J11" s="30">
        <f t="shared" si="2"/>
        <v>0.08630461293972143</v>
      </c>
      <c r="K11" s="30">
        <f t="shared" si="3"/>
        <v>0.06676921272795405</v>
      </c>
      <c r="L11" s="30">
        <f t="shared" si="4"/>
        <v>0.22148281456120436</v>
      </c>
      <c r="M11" s="30">
        <f t="shared" si="5"/>
        <v>0.19613907810791678</v>
      </c>
      <c r="N11" s="30">
        <f t="shared" si="6"/>
        <v>0.1608874031710142</v>
      </c>
      <c r="O11" s="30">
        <f t="shared" si="7"/>
        <v>0.12019410411758087</v>
      </c>
      <c r="P11" s="30">
        <f t="shared" si="8"/>
        <v>0.10646240424657648</v>
      </c>
      <c r="Q11" s="31">
        <v>7.098906993865967</v>
      </c>
      <c r="R11" s="31">
        <v>20.810890197753906</v>
      </c>
      <c r="S11" s="31">
        <v>24.2957706451416</v>
      </c>
      <c r="T11" s="31">
        <v>25.49976921081543</v>
      </c>
      <c r="U11" s="31">
        <v>27.430749893188477</v>
      </c>
      <c r="V11" s="31">
        <v>26.478469848632812</v>
      </c>
      <c r="W11" s="31">
        <v>22.143239974975586</v>
      </c>
      <c r="X11" s="31">
        <v>9.393866539001465</v>
      </c>
      <c r="Y11" s="32">
        <v>4386914.5</v>
      </c>
      <c r="Z11" s="32">
        <v>9066274</v>
      </c>
      <c r="AA11" s="32">
        <v>7014086</v>
      </c>
      <c r="AB11" s="32">
        <v>23266704</v>
      </c>
      <c r="AC11" s="32">
        <v>20604352</v>
      </c>
      <c r="AD11" s="32">
        <v>16901174</v>
      </c>
      <c r="AE11" s="32">
        <v>12626355</v>
      </c>
      <c r="AF11" s="32">
        <v>11183844</v>
      </c>
      <c r="AG11" s="32">
        <f aca="true" t="shared" si="12" ref="AG11:AG74">SUM(Y11:AF11)</f>
        <v>105049703.5</v>
      </c>
    </row>
    <row r="12" spans="1:33" ht="12.75">
      <c r="A12">
        <f aca="true" t="shared" si="13" ref="A12:A75">A11+0.25</f>
        <v>1948.5</v>
      </c>
      <c r="B12" s="28">
        <f t="shared" si="0"/>
        <v>22.54198965674337</v>
      </c>
      <c r="C12" s="28">
        <f t="shared" si="9"/>
        <v>21.90486366602522</v>
      </c>
      <c r="D12" s="14">
        <v>105351.256</v>
      </c>
      <c r="E12">
        <v>123.491</v>
      </c>
      <c r="F12" s="29">
        <f t="shared" si="10"/>
        <v>-0.0014328796188875373</v>
      </c>
      <c r="G12" s="29">
        <f t="shared" si="11"/>
        <v>-0.002874009281851244</v>
      </c>
      <c r="I12" s="30">
        <f t="shared" si="1"/>
        <v>0.04145109575153048</v>
      </c>
      <c r="J12" s="30">
        <f t="shared" si="2"/>
        <v>0.08577942345556848</v>
      </c>
      <c r="K12" s="30">
        <f t="shared" si="3"/>
        <v>0.06644568148290515</v>
      </c>
      <c r="L12" s="30">
        <f t="shared" si="4"/>
        <v>0.2213993537960288</v>
      </c>
      <c r="M12" s="30">
        <f t="shared" si="5"/>
        <v>0.19650290642951612</v>
      </c>
      <c r="N12" s="30">
        <f t="shared" si="6"/>
        <v>0.16078627482144114</v>
      </c>
      <c r="O12" s="30">
        <f t="shared" si="7"/>
        <v>0.12060073588491436</v>
      </c>
      <c r="P12" s="30">
        <f t="shared" si="8"/>
        <v>0.10703452837809546</v>
      </c>
      <c r="Q12" s="31">
        <v>7.098906993865967</v>
      </c>
      <c r="R12" s="31">
        <v>20.810890197753906</v>
      </c>
      <c r="S12" s="31">
        <v>24.2957706451416</v>
      </c>
      <c r="T12" s="31">
        <v>25.49976921081543</v>
      </c>
      <c r="U12" s="31">
        <v>27.430749893188477</v>
      </c>
      <c r="V12" s="31">
        <v>26.478469848632812</v>
      </c>
      <c r="W12" s="31">
        <v>22.143239974975586</v>
      </c>
      <c r="X12" s="31">
        <v>9.393866539001465</v>
      </c>
      <c r="Y12" s="32">
        <v>4366925</v>
      </c>
      <c r="Z12" s="32">
        <v>9036970</v>
      </c>
      <c r="AA12" s="32">
        <v>7000136</v>
      </c>
      <c r="AB12" s="32">
        <v>23324700</v>
      </c>
      <c r="AC12" s="32">
        <v>20701828</v>
      </c>
      <c r="AD12" s="32">
        <v>16939036</v>
      </c>
      <c r="AE12" s="32">
        <v>12705439</v>
      </c>
      <c r="AF12" s="32">
        <v>11276222</v>
      </c>
      <c r="AG12" s="32">
        <f t="shared" si="12"/>
        <v>105351256</v>
      </c>
    </row>
    <row r="13" spans="1:33" ht="12.75">
      <c r="A13">
        <f t="shared" si="13"/>
        <v>1948.75</v>
      </c>
      <c r="B13" s="28">
        <f t="shared" si="0"/>
        <v>22.393194400919665</v>
      </c>
      <c r="C13" s="28">
        <f t="shared" si="9"/>
        <v>21.757493258543143</v>
      </c>
      <c r="D13" s="14">
        <v>105652.807</v>
      </c>
      <c r="E13">
        <v>123.027</v>
      </c>
      <c r="F13" s="29">
        <f t="shared" si="10"/>
        <v>-0.0014248483416282485</v>
      </c>
      <c r="G13" s="29">
        <f t="shared" si="11"/>
        <v>-0.0042988576234794925</v>
      </c>
      <c r="I13" s="30">
        <f t="shared" si="1"/>
        <v>0.04114358267830972</v>
      </c>
      <c r="J13" s="30">
        <f t="shared" si="2"/>
        <v>0.08525722369117936</v>
      </c>
      <c r="K13" s="30">
        <f t="shared" si="3"/>
        <v>0.06612399801171397</v>
      </c>
      <c r="L13" s="30">
        <f t="shared" si="4"/>
        <v>0.22131639152758148</v>
      </c>
      <c r="M13" s="30">
        <f t="shared" si="5"/>
        <v>0.1968646417505973</v>
      </c>
      <c r="N13" s="30">
        <f t="shared" si="6"/>
        <v>0.16068570710099545</v>
      </c>
      <c r="O13" s="30">
        <f t="shared" si="7"/>
        <v>0.12100505763183367</v>
      </c>
      <c r="P13" s="30">
        <f t="shared" si="8"/>
        <v>0.10760339760778907</v>
      </c>
      <c r="Q13" s="31">
        <v>7.098906993865967</v>
      </c>
      <c r="R13" s="31">
        <v>20.810890197753906</v>
      </c>
      <c r="S13" s="31">
        <v>24.2957706451416</v>
      </c>
      <c r="T13" s="31">
        <v>25.49976921081543</v>
      </c>
      <c r="U13" s="31">
        <v>27.430749893188477</v>
      </c>
      <c r="V13" s="31">
        <v>26.478469848632812</v>
      </c>
      <c r="W13" s="31">
        <v>22.143239974975586</v>
      </c>
      <c r="X13" s="31">
        <v>9.393866539001465</v>
      </c>
      <c r="Y13" s="32">
        <v>4346935</v>
      </c>
      <c r="Z13" s="32">
        <v>9007665</v>
      </c>
      <c r="AA13" s="32">
        <v>6986186</v>
      </c>
      <c r="AB13" s="32">
        <v>23382698</v>
      </c>
      <c r="AC13" s="32">
        <v>20799302</v>
      </c>
      <c r="AD13" s="32">
        <v>16976896</v>
      </c>
      <c r="AE13" s="32">
        <v>12784524</v>
      </c>
      <c r="AF13" s="32">
        <v>11368601</v>
      </c>
      <c r="AG13" s="32">
        <f t="shared" si="12"/>
        <v>105652807</v>
      </c>
    </row>
    <row r="14" spans="1:33" ht="12.75">
      <c r="A14">
        <f t="shared" si="13"/>
        <v>1949</v>
      </c>
      <c r="B14" s="28">
        <f t="shared" si="0"/>
        <v>22.073183937462733</v>
      </c>
      <c r="C14" s="28">
        <f t="shared" si="9"/>
        <v>21.438899535899996</v>
      </c>
      <c r="D14" s="14">
        <v>105954.3565</v>
      </c>
      <c r="E14">
        <v>121.615</v>
      </c>
      <c r="F14" s="29">
        <f t="shared" si="10"/>
        <v>-0.001416740813781573</v>
      </c>
      <c r="G14" s="29">
        <f t="shared" si="11"/>
        <v>-0.005715598437261066</v>
      </c>
      <c r="I14" s="30">
        <f t="shared" si="1"/>
        <v>0.04083782057607041</v>
      </c>
      <c r="J14" s="30">
        <f t="shared" si="2"/>
        <v>0.08473799753575965</v>
      </c>
      <c r="K14" s="30">
        <f t="shared" si="3"/>
        <v>0.06580414180515551</v>
      </c>
      <c r="L14" s="30">
        <f t="shared" si="4"/>
        <v>0.22123390462005213</v>
      </c>
      <c r="M14" s="30">
        <f t="shared" si="5"/>
        <v>0.19722432083290506</v>
      </c>
      <c r="N14" s="30">
        <f t="shared" si="6"/>
        <v>0.16058571409472908</v>
      </c>
      <c r="O14" s="30">
        <f t="shared" si="7"/>
        <v>0.12140707022273313</v>
      </c>
      <c r="P14" s="30">
        <f t="shared" si="8"/>
        <v>0.10816903031259503</v>
      </c>
      <c r="Q14" s="31">
        <v>7.098906993865967</v>
      </c>
      <c r="R14" s="31">
        <v>20.810890197753906</v>
      </c>
      <c r="S14" s="31">
        <v>24.2957706451416</v>
      </c>
      <c r="T14" s="31">
        <v>25.49976921081543</v>
      </c>
      <c r="U14" s="31">
        <v>27.430749893188477</v>
      </c>
      <c r="V14" s="31">
        <v>26.478469848632812</v>
      </c>
      <c r="W14" s="31">
        <v>22.143239974975586</v>
      </c>
      <c r="X14" s="31">
        <v>9.393866539001465</v>
      </c>
      <c r="Y14" s="32">
        <v>4326945</v>
      </c>
      <c r="Z14" s="32">
        <v>8978360</v>
      </c>
      <c r="AA14" s="32">
        <v>6972235.5</v>
      </c>
      <c r="AB14" s="32">
        <v>23440696</v>
      </c>
      <c r="AC14" s="32">
        <v>20896776</v>
      </c>
      <c r="AD14" s="32">
        <v>17014756</v>
      </c>
      <c r="AE14" s="32">
        <v>12863608</v>
      </c>
      <c r="AF14" s="32">
        <v>11460980</v>
      </c>
      <c r="AG14" s="32">
        <f t="shared" si="12"/>
        <v>105954356.5</v>
      </c>
    </row>
    <row r="15" spans="1:33" ht="12.75">
      <c r="A15">
        <f t="shared" si="13"/>
        <v>1949.25</v>
      </c>
      <c r="B15" s="28">
        <f t="shared" si="0"/>
        <v>21.85923680652035</v>
      </c>
      <c r="C15" s="28">
        <f t="shared" si="9"/>
        <v>21.226360954300514</v>
      </c>
      <c r="D15" s="14">
        <v>106255.909</v>
      </c>
      <c r="E15">
        <v>120.779</v>
      </c>
      <c r="F15" s="29">
        <f t="shared" si="10"/>
        <v>-0.0014085493429030274</v>
      </c>
      <c r="G15" s="29">
        <f t="shared" si="11"/>
        <v>-0.007124147780164093</v>
      </c>
      <c r="I15" s="30">
        <f t="shared" si="1"/>
        <v>0.0405337975133223</v>
      </c>
      <c r="J15" s="30">
        <f t="shared" si="2"/>
        <v>0.0842217254948146</v>
      </c>
      <c r="K15" s="30">
        <f t="shared" si="3"/>
        <v>0.06548610393046471</v>
      </c>
      <c r="L15" s="30">
        <f t="shared" si="4"/>
        <v>0.2211518608343937</v>
      </c>
      <c r="M15" s="30">
        <f t="shared" si="5"/>
        <v>0.19758197165298355</v>
      </c>
      <c r="N15" s="30">
        <f t="shared" si="6"/>
        <v>0.16048630293116217</v>
      </c>
      <c r="O15" s="30">
        <f t="shared" si="7"/>
        <v>0.12180679758713465</v>
      </c>
      <c r="P15" s="30">
        <f t="shared" si="8"/>
        <v>0.10873144005572434</v>
      </c>
      <c r="Q15" s="31">
        <v>7.098906993865967</v>
      </c>
      <c r="R15" s="31">
        <v>20.810890197753906</v>
      </c>
      <c r="S15" s="31">
        <v>24.2957706451416</v>
      </c>
      <c r="T15" s="31">
        <v>25.49976921081543</v>
      </c>
      <c r="U15" s="31">
        <v>27.430749893188477</v>
      </c>
      <c r="V15" s="31">
        <v>26.478469848632812</v>
      </c>
      <c r="W15" s="31">
        <v>22.143239974975586</v>
      </c>
      <c r="X15" s="31">
        <v>9.393866539001465</v>
      </c>
      <c r="Y15" s="32">
        <v>4306955.5</v>
      </c>
      <c r="Z15" s="32">
        <v>8949056</v>
      </c>
      <c r="AA15" s="32">
        <v>6958285.5</v>
      </c>
      <c r="AB15" s="32">
        <v>23498692</v>
      </c>
      <c r="AC15" s="32">
        <v>20994252</v>
      </c>
      <c r="AD15" s="32">
        <v>17052618</v>
      </c>
      <c r="AE15" s="32">
        <v>12942692</v>
      </c>
      <c r="AF15" s="32">
        <v>11553358</v>
      </c>
      <c r="AG15" s="32">
        <f t="shared" si="12"/>
        <v>106255909</v>
      </c>
    </row>
    <row r="16" spans="1:33" ht="12.75">
      <c r="A16">
        <f t="shared" si="13"/>
        <v>1949.5</v>
      </c>
      <c r="B16" s="28">
        <f t="shared" si="0"/>
        <v>21.475187885637673</v>
      </c>
      <c r="C16" s="28">
        <f t="shared" si="9"/>
        <v>20.84513541751767</v>
      </c>
      <c r="D16" s="14">
        <v>106624.8395</v>
      </c>
      <c r="E16">
        <v>119.069</v>
      </c>
      <c r="F16" s="29">
        <f t="shared" si="10"/>
        <v>-0.002823384099833577</v>
      </c>
      <c r="G16" s="29">
        <f t="shared" si="11"/>
        <v>-0.009947531879997671</v>
      </c>
      <c r="I16" s="30">
        <f t="shared" si="1"/>
        <v>0.04021272172700433</v>
      </c>
      <c r="J16" s="30">
        <f t="shared" si="2"/>
        <v>0.08373113658942483</v>
      </c>
      <c r="K16" s="30">
        <f t="shared" si="3"/>
        <v>0.06523218728971686</v>
      </c>
      <c r="L16" s="30">
        <f t="shared" si="4"/>
        <v>0.2211003750209631</v>
      </c>
      <c r="M16" s="30">
        <f t="shared" si="5"/>
        <v>0.19794198142732022</v>
      </c>
      <c r="N16" s="30">
        <f t="shared" si="6"/>
        <v>0.16037769510546368</v>
      </c>
      <c r="O16" s="30">
        <f t="shared" si="7"/>
        <v>0.12196491981589337</v>
      </c>
      <c r="P16" s="30">
        <f t="shared" si="8"/>
        <v>0.1094389830242136</v>
      </c>
      <c r="Q16" s="31">
        <v>7.098906993865967</v>
      </c>
      <c r="R16" s="31">
        <v>20.810890197753906</v>
      </c>
      <c r="S16" s="31">
        <v>24.2957706451416</v>
      </c>
      <c r="T16" s="31">
        <v>25.49976921081543</v>
      </c>
      <c r="U16" s="31">
        <v>27.430749893188477</v>
      </c>
      <c r="V16" s="31">
        <v>26.478469848632812</v>
      </c>
      <c r="W16" s="31">
        <v>22.143239974975586</v>
      </c>
      <c r="X16" s="31">
        <v>9.393866539001465</v>
      </c>
      <c r="Y16" s="32">
        <v>4287675</v>
      </c>
      <c r="Z16" s="32">
        <v>8927819</v>
      </c>
      <c r="AA16" s="32">
        <v>6955371.5</v>
      </c>
      <c r="AB16" s="32">
        <v>23574792</v>
      </c>
      <c r="AC16" s="32">
        <v>21105532</v>
      </c>
      <c r="AD16" s="32">
        <v>17100246</v>
      </c>
      <c r="AE16" s="32">
        <v>13004490</v>
      </c>
      <c r="AF16" s="32">
        <v>11668914</v>
      </c>
      <c r="AG16" s="32">
        <f t="shared" si="12"/>
        <v>106624839.5</v>
      </c>
    </row>
    <row r="17" spans="1:33" ht="12.75">
      <c r="A17">
        <f t="shared" si="13"/>
        <v>1949.75</v>
      </c>
      <c r="B17" s="28">
        <f t="shared" si="0"/>
        <v>21.194439664501385</v>
      </c>
      <c r="C17" s="28">
        <f t="shared" si="9"/>
        <v>20.567191097725473</v>
      </c>
      <c r="D17" s="14">
        <v>106993.7735</v>
      </c>
      <c r="E17">
        <v>117.919</v>
      </c>
      <c r="F17" s="29">
        <f t="shared" si="10"/>
        <v>-0.0028039013440930233</v>
      </c>
      <c r="G17" s="29">
        <f t="shared" si="11"/>
        <v>-0.012751433224090693</v>
      </c>
      <c r="I17" s="30">
        <f t="shared" si="1"/>
        <v>0.03989386354337713</v>
      </c>
      <c r="J17" s="30">
        <f t="shared" si="2"/>
        <v>0.0832439282085887</v>
      </c>
      <c r="K17" s="30">
        <f t="shared" si="3"/>
        <v>0.0649800196083373</v>
      </c>
      <c r="L17" s="30">
        <f t="shared" si="4"/>
        <v>0.22104923703807866</v>
      </c>
      <c r="M17" s="30">
        <f t="shared" si="5"/>
        <v>0.19829952067257448</v>
      </c>
      <c r="N17" s="30">
        <f t="shared" si="6"/>
        <v>0.16026983102899908</v>
      </c>
      <c r="O17" s="30">
        <f t="shared" si="7"/>
        <v>0.12212195693798948</v>
      </c>
      <c r="P17" s="30">
        <f t="shared" si="8"/>
        <v>0.11014164296205517</v>
      </c>
      <c r="Q17" s="31">
        <v>7.098906993865967</v>
      </c>
      <c r="R17" s="31">
        <v>20.810890197753906</v>
      </c>
      <c r="S17" s="31">
        <v>24.2957706451416</v>
      </c>
      <c r="T17" s="31">
        <v>25.49976921081543</v>
      </c>
      <c r="U17" s="31">
        <v>27.430749893188477</v>
      </c>
      <c r="V17" s="31">
        <v>26.478469848632812</v>
      </c>
      <c r="W17" s="31">
        <v>22.143239974975586</v>
      </c>
      <c r="X17" s="31">
        <v>9.393866539001465</v>
      </c>
      <c r="Y17" s="32">
        <v>4268395</v>
      </c>
      <c r="Z17" s="32">
        <v>8906582</v>
      </c>
      <c r="AA17" s="32">
        <v>6952457.5</v>
      </c>
      <c r="AB17" s="32">
        <v>23650892</v>
      </c>
      <c r="AC17" s="32">
        <v>21216814</v>
      </c>
      <c r="AD17" s="32">
        <v>17147874</v>
      </c>
      <c r="AE17" s="32">
        <v>13066289</v>
      </c>
      <c r="AF17" s="32">
        <v>11784470</v>
      </c>
      <c r="AG17" s="32">
        <f t="shared" si="12"/>
        <v>106993773.5</v>
      </c>
    </row>
    <row r="18" spans="1:33" ht="12.75">
      <c r="A18">
        <f t="shared" si="13"/>
        <v>1950</v>
      </c>
      <c r="B18" s="28">
        <f t="shared" si="0"/>
        <v>21.1851956902466</v>
      </c>
      <c r="C18" s="28">
        <f t="shared" si="9"/>
        <v>20.560731522691412</v>
      </c>
      <c r="D18" s="14">
        <v>107362.709</v>
      </c>
      <c r="E18">
        <v>118.274</v>
      </c>
      <c r="F18" s="29">
        <f t="shared" si="10"/>
        <v>-0.0027843992207220456</v>
      </c>
      <c r="G18" s="29">
        <f t="shared" si="11"/>
        <v>-0.015535832444812738</v>
      </c>
      <c r="I18" s="30">
        <f t="shared" si="1"/>
        <v>0.039577191555403096</v>
      </c>
      <c r="J18" s="30">
        <f t="shared" si="2"/>
        <v>0.08276007640604523</v>
      </c>
      <c r="K18" s="30">
        <f t="shared" si="3"/>
        <v>0.06472958408678008</v>
      </c>
      <c r="L18" s="30">
        <f t="shared" si="4"/>
        <v>0.22099846605025586</v>
      </c>
      <c r="M18" s="30">
        <f t="shared" si="5"/>
        <v>0.19865459989464312</v>
      </c>
      <c r="N18" s="30">
        <f t="shared" si="6"/>
        <v>0.1601627060285895</v>
      </c>
      <c r="O18" s="30">
        <f t="shared" si="7"/>
        <v>0.12227791308805369</v>
      </c>
      <c r="P18" s="30">
        <f t="shared" si="8"/>
        <v>0.11083946289022942</v>
      </c>
      <c r="Q18" s="31">
        <v>7.098906993865967</v>
      </c>
      <c r="R18" s="31">
        <v>20.810890197753906</v>
      </c>
      <c r="S18" s="31">
        <v>24.2957706451416</v>
      </c>
      <c r="T18" s="31">
        <v>25.49976921081543</v>
      </c>
      <c r="U18" s="31">
        <v>27.430749893188477</v>
      </c>
      <c r="V18" s="31">
        <v>26.478469848632812</v>
      </c>
      <c r="W18" s="31">
        <v>22.143239974975586</v>
      </c>
      <c r="X18" s="31">
        <v>9.393866539001465</v>
      </c>
      <c r="Y18" s="32">
        <v>4249114.5</v>
      </c>
      <c r="Z18" s="32">
        <v>8885346</v>
      </c>
      <c r="AA18" s="32">
        <v>6949543.5</v>
      </c>
      <c r="AB18" s="32">
        <v>23726994</v>
      </c>
      <c r="AC18" s="32">
        <v>21328096</v>
      </c>
      <c r="AD18" s="32">
        <v>17195502</v>
      </c>
      <c r="AE18" s="32">
        <v>13128088</v>
      </c>
      <c r="AF18" s="32">
        <v>11900025</v>
      </c>
      <c r="AG18" s="32">
        <f t="shared" si="12"/>
        <v>107362709</v>
      </c>
    </row>
    <row r="19" spans="1:33" ht="12.75">
      <c r="A19">
        <f t="shared" si="13"/>
        <v>1950.25</v>
      </c>
      <c r="B19" s="28">
        <f t="shared" si="0"/>
        <v>21.50857312585358</v>
      </c>
      <c r="C19" s="28">
        <f t="shared" si="9"/>
        <v>20.88686947000566</v>
      </c>
      <c r="D19" s="14">
        <v>107731.6395</v>
      </c>
      <c r="E19">
        <v>120.492</v>
      </c>
      <c r="F19" s="29">
        <f t="shared" si="10"/>
        <v>-0.002760511707268011</v>
      </c>
      <c r="G19" s="29">
        <f t="shared" si="11"/>
        <v>-0.01829634415208075</v>
      </c>
      <c r="I19" s="30">
        <f t="shared" si="1"/>
        <v>0.03926269032599286</v>
      </c>
      <c r="J19" s="30">
        <f t="shared" si="2"/>
        <v>0.08227953311710252</v>
      </c>
      <c r="K19" s="30">
        <f t="shared" si="3"/>
        <v>0.06448086683021287</v>
      </c>
      <c r="L19" s="30">
        <f t="shared" si="4"/>
        <v>0.2209480344908331</v>
      </c>
      <c r="M19" s="30">
        <f t="shared" si="5"/>
        <v>0.19900723779479843</v>
      </c>
      <c r="N19" s="30">
        <f t="shared" si="6"/>
        <v>0.16005632217265198</v>
      </c>
      <c r="O19" s="30">
        <f t="shared" si="7"/>
        <v>0.12243279746986492</v>
      </c>
      <c r="P19" s="30">
        <f t="shared" si="8"/>
        <v>0.1115325177985433</v>
      </c>
      <c r="Q19" s="31">
        <v>7.050563335418701</v>
      </c>
      <c r="R19" s="31">
        <v>20.73211097717285</v>
      </c>
      <c r="S19" s="31">
        <v>24.254121780395508</v>
      </c>
      <c r="T19" s="31">
        <v>25.481996536254883</v>
      </c>
      <c r="U19" s="31">
        <v>27.42038345336914</v>
      </c>
      <c r="V19" s="31">
        <v>26.505908966064453</v>
      </c>
      <c r="W19" s="31">
        <v>22.148067474365234</v>
      </c>
      <c r="X19" s="31">
        <v>9.324074745178223</v>
      </c>
      <c r="Y19" s="32">
        <v>4229834</v>
      </c>
      <c r="Z19" s="32">
        <v>8864109</v>
      </c>
      <c r="AA19" s="32">
        <v>6946629.5</v>
      </c>
      <c r="AB19" s="32">
        <v>23803094</v>
      </c>
      <c r="AC19" s="32">
        <v>21439376</v>
      </c>
      <c r="AD19" s="32">
        <v>17243130</v>
      </c>
      <c r="AE19" s="32">
        <v>13189886</v>
      </c>
      <c r="AF19" s="32">
        <v>12015581</v>
      </c>
      <c r="AG19" s="32">
        <f t="shared" si="12"/>
        <v>107731639.5</v>
      </c>
    </row>
    <row r="20" spans="1:33" ht="12.75">
      <c r="A20">
        <f t="shared" si="13"/>
        <v>1950.5</v>
      </c>
      <c r="B20" s="28">
        <f t="shared" si="0"/>
        <v>22.047775329649994</v>
      </c>
      <c r="C20" s="28">
        <f t="shared" si="9"/>
        <v>21.430298492820423</v>
      </c>
      <c r="D20" s="14">
        <v>108005.8385</v>
      </c>
      <c r="E20">
        <v>123.827</v>
      </c>
      <c r="F20" s="29">
        <f t="shared" si="10"/>
        <v>-0.004226819018347299</v>
      </c>
      <c r="G20" s="29">
        <f t="shared" si="11"/>
        <v>-0.02252316317042805</v>
      </c>
      <c r="I20" s="30">
        <f t="shared" si="1"/>
        <v>0.039053694305609225</v>
      </c>
      <c r="J20" s="30">
        <f t="shared" si="2"/>
        <v>0.08184131638402121</v>
      </c>
      <c r="K20" s="30">
        <f t="shared" si="3"/>
        <v>0.06413775029393434</v>
      </c>
      <c r="L20" s="30">
        <f t="shared" si="4"/>
        <v>0.22074102966202147</v>
      </c>
      <c r="M20" s="30">
        <f t="shared" si="5"/>
        <v>0.19913741977939461</v>
      </c>
      <c r="N20" s="30">
        <f t="shared" si="6"/>
        <v>0.1601666006231691</v>
      </c>
      <c r="O20" s="30">
        <f t="shared" si="7"/>
        <v>0.12278388079918476</v>
      </c>
      <c r="P20" s="30">
        <f t="shared" si="8"/>
        <v>0.11213830815266529</v>
      </c>
      <c r="Q20" s="31">
        <v>7.002220153808594</v>
      </c>
      <c r="R20" s="31">
        <v>20.653331756591797</v>
      </c>
      <c r="S20" s="31">
        <v>24.212472915649414</v>
      </c>
      <c r="T20" s="31">
        <v>25.46422576904297</v>
      </c>
      <c r="U20" s="31">
        <v>27.410015106201172</v>
      </c>
      <c r="V20" s="31">
        <v>26.533349990844727</v>
      </c>
      <c r="W20" s="31">
        <v>22.15289306640625</v>
      </c>
      <c r="X20" s="31">
        <v>9.254281997680664</v>
      </c>
      <c r="Y20" s="32">
        <v>4218027</v>
      </c>
      <c r="Z20" s="32">
        <v>8839340</v>
      </c>
      <c r="AA20" s="32">
        <v>6927251.5</v>
      </c>
      <c r="AB20" s="32">
        <v>23841320</v>
      </c>
      <c r="AC20" s="32">
        <v>21508004</v>
      </c>
      <c r="AD20" s="32">
        <v>17298928</v>
      </c>
      <c r="AE20" s="32">
        <v>13261376</v>
      </c>
      <c r="AF20" s="32">
        <v>12111592</v>
      </c>
      <c r="AG20" s="32">
        <f t="shared" si="12"/>
        <v>108005838.5</v>
      </c>
    </row>
    <row r="21" spans="1:33" ht="12.75">
      <c r="A21">
        <f t="shared" si="13"/>
        <v>1950.75</v>
      </c>
      <c r="B21" s="28">
        <f t="shared" si="0"/>
        <v>22.2791261536515</v>
      </c>
      <c r="C21" s="28">
        <f t="shared" si="9"/>
        <v>21.665831376744986</v>
      </c>
      <c r="D21" s="14">
        <v>108280.0375</v>
      </c>
      <c r="E21">
        <v>125.444</v>
      </c>
      <c r="F21" s="29">
        <f t="shared" si="10"/>
        <v>-0.004182059923056953</v>
      </c>
      <c r="G21" s="29">
        <f t="shared" si="11"/>
        <v>-0.026705223093485</v>
      </c>
      <c r="I21" s="30">
        <f t="shared" si="1"/>
        <v>0.03884575677211046</v>
      </c>
      <c r="J21" s="30">
        <f t="shared" si="2"/>
        <v>0.08140532829054478</v>
      </c>
      <c r="K21" s="30">
        <f t="shared" si="3"/>
        <v>0.0637963715149249</v>
      </c>
      <c r="L21" s="30">
        <f t="shared" si="4"/>
        <v>0.2205350732354521</v>
      </c>
      <c r="M21" s="30">
        <f t="shared" si="5"/>
        <v>0.19926694244079848</v>
      </c>
      <c r="N21" s="30">
        <f t="shared" si="6"/>
        <v>0.1602763020838444</v>
      </c>
      <c r="O21" s="30">
        <f t="shared" si="7"/>
        <v>0.12313318602240048</v>
      </c>
      <c r="P21" s="30">
        <f t="shared" si="8"/>
        <v>0.11274103963992439</v>
      </c>
      <c r="Q21" s="31">
        <v>6.953876495361328</v>
      </c>
      <c r="R21" s="31">
        <v>20.574552536010742</v>
      </c>
      <c r="S21" s="31">
        <v>24.17082405090332</v>
      </c>
      <c r="T21" s="31">
        <v>25.446453094482422</v>
      </c>
      <c r="U21" s="31">
        <v>27.399646759033203</v>
      </c>
      <c r="V21" s="31">
        <v>26.560791015625</v>
      </c>
      <c r="W21" s="31">
        <v>22.1577205657959</v>
      </c>
      <c r="X21" s="31">
        <v>9.184490203857422</v>
      </c>
      <c r="Y21" s="32">
        <v>4206220</v>
      </c>
      <c r="Z21" s="32">
        <v>8814572</v>
      </c>
      <c r="AA21" s="32">
        <v>6907873.5</v>
      </c>
      <c r="AB21" s="32">
        <v>23879546</v>
      </c>
      <c r="AC21" s="32">
        <v>21576632</v>
      </c>
      <c r="AD21" s="32">
        <v>17354724</v>
      </c>
      <c r="AE21" s="32">
        <v>13332866</v>
      </c>
      <c r="AF21" s="32">
        <v>12207604</v>
      </c>
      <c r="AG21" s="32">
        <f t="shared" si="12"/>
        <v>108280037.5</v>
      </c>
    </row>
    <row r="22" spans="1:33" ht="12.75">
      <c r="A22">
        <f t="shared" si="13"/>
        <v>1951</v>
      </c>
      <c r="B22" s="28">
        <f t="shared" si="0"/>
        <v>22.690536635017935</v>
      </c>
      <c r="C22" s="28">
        <f t="shared" si="9"/>
        <v>22.081379283703807</v>
      </c>
      <c r="D22" s="14">
        <v>108554.235</v>
      </c>
      <c r="E22">
        <v>128.084</v>
      </c>
      <c r="F22" s="29">
        <f t="shared" si="10"/>
        <v>-0.004137425592387249</v>
      </c>
      <c r="G22" s="29">
        <f t="shared" si="11"/>
        <v>-0.030842648685872248</v>
      </c>
      <c r="I22" s="30">
        <f t="shared" si="1"/>
        <v>0.03863886563246473</v>
      </c>
      <c r="J22" s="30">
        <f t="shared" si="2"/>
        <v>0.08097154385547464</v>
      </c>
      <c r="K22" s="30">
        <f t="shared" si="3"/>
        <v>0.06345671820173575</v>
      </c>
      <c r="L22" s="30">
        <f t="shared" si="4"/>
        <v>0.22033016031111086</v>
      </c>
      <c r="M22" s="30">
        <f t="shared" si="5"/>
        <v>0.19939579510647373</v>
      </c>
      <c r="N22" s="30">
        <f t="shared" si="6"/>
        <v>0.16038546999110628</v>
      </c>
      <c r="O22" s="30">
        <f t="shared" si="7"/>
        <v>0.12348071910782661</v>
      </c>
      <c r="P22" s="30">
        <f t="shared" si="8"/>
        <v>0.1133407277938074</v>
      </c>
      <c r="Q22" s="31">
        <v>6.9055328369140625</v>
      </c>
      <c r="R22" s="31">
        <v>20.495773315429688</v>
      </c>
      <c r="S22" s="31">
        <v>24.129175186157227</v>
      </c>
      <c r="T22" s="31">
        <v>25.428680419921875</v>
      </c>
      <c r="U22" s="31">
        <v>27.389280319213867</v>
      </c>
      <c r="V22" s="31">
        <v>26.58823013305664</v>
      </c>
      <c r="W22" s="31">
        <v>22.162548065185547</v>
      </c>
      <c r="X22" s="31">
        <v>9.11469841003418</v>
      </c>
      <c r="Y22" s="32">
        <v>4194412.5</v>
      </c>
      <c r="Z22" s="32">
        <v>8789804</v>
      </c>
      <c r="AA22" s="32">
        <v>6888495.5</v>
      </c>
      <c r="AB22" s="32">
        <v>23917772</v>
      </c>
      <c r="AC22" s="32">
        <v>21645258</v>
      </c>
      <c r="AD22" s="32">
        <v>17410522</v>
      </c>
      <c r="AE22" s="32">
        <v>13404355</v>
      </c>
      <c r="AF22" s="32">
        <v>12303616</v>
      </c>
      <c r="AG22" s="32">
        <f t="shared" si="12"/>
        <v>108554235</v>
      </c>
    </row>
    <row r="23" spans="1:33" ht="12.75">
      <c r="A23">
        <f t="shared" si="13"/>
        <v>1951.25</v>
      </c>
      <c r="B23" s="28">
        <f t="shared" si="0"/>
        <v>22.883053918398968</v>
      </c>
      <c r="C23" s="28">
        <f t="shared" si="9"/>
        <v>22.27798965824263</v>
      </c>
      <c r="D23" s="14">
        <v>108828.434</v>
      </c>
      <c r="E23">
        <v>129.497</v>
      </c>
      <c r="F23" s="29">
        <f t="shared" si="10"/>
        <v>-0.004093091157787568</v>
      </c>
      <c r="G23" s="29">
        <f t="shared" si="11"/>
        <v>-0.034935739843659816</v>
      </c>
      <c r="I23" s="30">
        <f t="shared" si="1"/>
        <v>0.03843302109814426</v>
      </c>
      <c r="J23" s="30">
        <f t="shared" si="2"/>
        <v>0.08053993499529728</v>
      </c>
      <c r="K23" s="30">
        <f t="shared" si="3"/>
        <v>0.06311877555823324</v>
      </c>
      <c r="L23" s="30">
        <f t="shared" si="4"/>
        <v>0.2201262769250176</v>
      </c>
      <c r="M23" s="30">
        <f t="shared" si="5"/>
        <v>0.1995240141009472</v>
      </c>
      <c r="N23" s="30">
        <f t="shared" si="6"/>
        <v>0.16049408558061215</v>
      </c>
      <c r="O23" s="30">
        <f t="shared" si="7"/>
        <v>0.12382650842885418</v>
      </c>
      <c r="P23" s="30">
        <f t="shared" si="8"/>
        <v>0.11393738331289413</v>
      </c>
      <c r="Q23" s="31">
        <v>6.857189178466797</v>
      </c>
      <c r="R23" s="31">
        <v>20.416994094848633</v>
      </c>
      <c r="S23" s="31">
        <v>24.087526321411133</v>
      </c>
      <c r="T23" s="31">
        <v>25.410907745361328</v>
      </c>
      <c r="U23" s="31">
        <v>27.37891387939453</v>
      </c>
      <c r="V23" s="31">
        <v>26.615671157836914</v>
      </c>
      <c r="W23" s="31">
        <v>22.167375564575195</v>
      </c>
      <c r="X23" s="31">
        <v>9.044906616210938</v>
      </c>
      <c r="Y23" s="32">
        <v>4182605.5</v>
      </c>
      <c r="Z23" s="32">
        <v>8765035</v>
      </c>
      <c r="AA23" s="32">
        <v>6869117.5</v>
      </c>
      <c r="AB23" s="32">
        <v>23955998</v>
      </c>
      <c r="AC23" s="32">
        <v>21713886</v>
      </c>
      <c r="AD23" s="32">
        <v>17466320</v>
      </c>
      <c r="AE23" s="32">
        <v>13475845</v>
      </c>
      <c r="AF23" s="32">
        <v>12399627</v>
      </c>
      <c r="AG23" s="32">
        <f t="shared" si="12"/>
        <v>108828434</v>
      </c>
    </row>
    <row r="24" spans="1:33" ht="12.75">
      <c r="A24">
        <f t="shared" si="13"/>
        <v>1951.5</v>
      </c>
      <c r="B24" s="28">
        <f t="shared" si="0"/>
        <v>22.72634309736851</v>
      </c>
      <c r="C24" s="28">
        <f t="shared" si="9"/>
        <v>22.12664794163207</v>
      </c>
      <c r="D24" s="14">
        <v>109094.847</v>
      </c>
      <c r="E24">
        <v>128.925</v>
      </c>
      <c r="F24" s="29">
        <f t="shared" si="10"/>
        <v>-0.005369104419901028</v>
      </c>
      <c r="G24" s="29">
        <f t="shared" si="11"/>
        <v>-0.040304844263560846</v>
      </c>
      <c r="I24" s="30">
        <f t="shared" si="1"/>
        <v>0.038317983066606255</v>
      </c>
      <c r="J24" s="30">
        <f t="shared" si="2"/>
        <v>0.08013625061502676</v>
      </c>
      <c r="K24" s="30">
        <f t="shared" si="3"/>
        <v>0.0626864117605848</v>
      </c>
      <c r="L24" s="30">
        <f t="shared" si="4"/>
        <v>0.21984552579279937</v>
      </c>
      <c r="M24" s="30">
        <f t="shared" si="5"/>
        <v>0.19967018240559062</v>
      </c>
      <c r="N24" s="30">
        <f t="shared" si="6"/>
        <v>0.16069145777343635</v>
      </c>
      <c r="O24" s="30">
        <f t="shared" si="7"/>
        <v>0.1241243594209358</v>
      </c>
      <c r="P24" s="30">
        <f t="shared" si="8"/>
        <v>0.11452782916502005</v>
      </c>
      <c r="Q24" s="31">
        <v>6.8088459968566895</v>
      </c>
      <c r="R24" s="31">
        <v>20.338214874267578</v>
      </c>
      <c r="S24" s="31">
        <v>24.04587745666504</v>
      </c>
      <c r="T24" s="31">
        <v>25.39313507080078</v>
      </c>
      <c r="U24" s="31">
        <v>27.368545532226562</v>
      </c>
      <c r="V24" s="31">
        <v>26.643112182617188</v>
      </c>
      <c r="W24" s="31">
        <v>22.172203063964844</v>
      </c>
      <c r="X24" s="31">
        <v>8.975113868713379</v>
      </c>
      <c r="Y24" s="32">
        <v>4180294.5</v>
      </c>
      <c r="Z24" s="32">
        <v>8742452</v>
      </c>
      <c r="AA24" s="32">
        <v>6838764.5</v>
      </c>
      <c r="AB24" s="32">
        <v>23984014</v>
      </c>
      <c r="AC24" s="32">
        <v>21782988</v>
      </c>
      <c r="AD24" s="32">
        <v>17530610</v>
      </c>
      <c r="AE24" s="32">
        <v>13541328</v>
      </c>
      <c r="AF24" s="32">
        <v>12494396</v>
      </c>
      <c r="AG24" s="32">
        <f t="shared" si="12"/>
        <v>109094847</v>
      </c>
    </row>
    <row r="25" spans="1:33" ht="12.75">
      <c r="A25">
        <f t="shared" si="13"/>
        <v>1951.75</v>
      </c>
      <c r="B25" s="28">
        <f t="shared" si="0"/>
        <v>22.726194809680813</v>
      </c>
      <c r="C25" s="28">
        <f t="shared" si="9"/>
        <v>22.131818112730738</v>
      </c>
      <c r="D25" s="14">
        <v>109361.26375</v>
      </c>
      <c r="E25">
        <v>129.239</v>
      </c>
      <c r="F25" s="29">
        <f t="shared" si="10"/>
        <v>-0.005318458786363643</v>
      </c>
      <c r="G25" s="29">
        <f t="shared" si="11"/>
        <v>-0.04562330304992449</v>
      </c>
      <c r="I25" s="30">
        <f t="shared" si="1"/>
        <v>0.03820350649523287</v>
      </c>
      <c r="J25" s="30">
        <f t="shared" si="2"/>
        <v>0.07973452117317911</v>
      </c>
      <c r="K25" s="30">
        <f t="shared" si="3"/>
        <v>0.062256147803522434</v>
      </c>
      <c r="L25" s="30">
        <f t="shared" si="4"/>
        <v>0.21956615328523946</v>
      </c>
      <c r="M25" s="30">
        <f t="shared" si="5"/>
        <v>0.1998156499906028</v>
      </c>
      <c r="N25" s="30">
        <f t="shared" si="6"/>
        <v>0.16088786281970888</v>
      </c>
      <c r="O25" s="30">
        <f t="shared" si="7"/>
        <v>0.12442076411173512</v>
      </c>
      <c r="P25" s="30">
        <f t="shared" si="8"/>
        <v>0.11511539432077933</v>
      </c>
      <c r="Q25" s="31">
        <v>6.760502815246582</v>
      </c>
      <c r="R25" s="31">
        <v>20.259435653686523</v>
      </c>
      <c r="S25" s="31">
        <v>24.004228591918945</v>
      </c>
      <c r="T25" s="31">
        <v>25.375364303588867</v>
      </c>
      <c r="U25" s="31">
        <v>27.358177185058594</v>
      </c>
      <c r="V25" s="31">
        <v>26.670551300048828</v>
      </c>
      <c r="W25" s="31">
        <v>22.177030563354492</v>
      </c>
      <c r="X25" s="31">
        <v>8.90532112121582</v>
      </c>
      <c r="Y25" s="32">
        <v>4177983.75</v>
      </c>
      <c r="Z25" s="32">
        <v>8719868</v>
      </c>
      <c r="AA25" s="32">
        <v>6808411</v>
      </c>
      <c r="AB25" s="32">
        <v>24012032</v>
      </c>
      <c r="AC25" s="32">
        <v>21852092</v>
      </c>
      <c r="AD25" s="32">
        <v>17594900</v>
      </c>
      <c r="AE25" s="32">
        <v>13606812</v>
      </c>
      <c r="AF25" s="32">
        <v>12589165</v>
      </c>
      <c r="AG25" s="32">
        <f t="shared" si="12"/>
        <v>109361263.75</v>
      </c>
    </row>
    <row r="26" spans="1:33" ht="12.75">
      <c r="A26">
        <f t="shared" si="13"/>
        <v>1952</v>
      </c>
      <c r="B26" s="28">
        <f t="shared" si="0"/>
        <v>22.757447955831026</v>
      </c>
      <c r="C26" s="28">
        <f t="shared" si="9"/>
        <v>22.168339767644227</v>
      </c>
      <c r="D26" s="14">
        <v>109627.677</v>
      </c>
      <c r="E26">
        <v>129.732</v>
      </c>
      <c r="F26" s="29">
        <f t="shared" si="10"/>
        <v>-0.00526850876327554</v>
      </c>
      <c r="G26" s="29">
        <f t="shared" si="11"/>
        <v>-0.05089181181320003</v>
      </c>
      <c r="I26" s="30">
        <f t="shared" si="1"/>
        <v>0.038089587540927276</v>
      </c>
      <c r="J26" s="30">
        <f t="shared" si="2"/>
        <v>0.0793347559485366</v>
      </c>
      <c r="K26" s="30">
        <f t="shared" si="3"/>
        <v>0.06182798163277691</v>
      </c>
      <c r="L26" s="30">
        <f t="shared" si="4"/>
        <v>0.21928812739505554</v>
      </c>
      <c r="M26" s="30">
        <f t="shared" si="5"/>
        <v>0.19996039868654703</v>
      </c>
      <c r="N26" s="30">
        <f t="shared" si="6"/>
        <v>0.1610833184032532</v>
      </c>
      <c r="O26" s="30">
        <f t="shared" si="7"/>
        <v>0.12471572301947072</v>
      </c>
      <c r="P26" s="30">
        <f t="shared" si="8"/>
        <v>0.11570010737343271</v>
      </c>
      <c r="Q26" s="31">
        <v>6.712159156799316</v>
      </c>
      <c r="R26" s="31">
        <v>20.18065643310547</v>
      </c>
      <c r="S26" s="31">
        <v>23.96257972717285</v>
      </c>
      <c r="T26" s="31">
        <v>25.35759162902832</v>
      </c>
      <c r="U26" s="31">
        <v>27.347810745239258</v>
      </c>
      <c r="V26" s="31">
        <v>26.6979923248291</v>
      </c>
      <c r="W26" s="31">
        <v>22.18185806274414</v>
      </c>
      <c r="X26" s="31">
        <v>8.835529327392578</v>
      </c>
      <c r="Y26" s="32">
        <v>4175673</v>
      </c>
      <c r="Z26" s="32">
        <v>8697285</v>
      </c>
      <c r="AA26" s="32">
        <v>6778058</v>
      </c>
      <c r="AB26" s="32">
        <v>24040048</v>
      </c>
      <c r="AC26" s="32">
        <v>21921194</v>
      </c>
      <c r="AD26" s="32">
        <v>17659190</v>
      </c>
      <c r="AE26" s="32">
        <v>13672295</v>
      </c>
      <c r="AF26" s="32">
        <v>12683934</v>
      </c>
      <c r="AG26" s="32">
        <f t="shared" si="12"/>
        <v>109627677</v>
      </c>
    </row>
    <row r="27" spans="1:33" ht="12.75">
      <c r="A27">
        <f t="shared" si="13"/>
        <v>1952.25</v>
      </c>
      <c r="B27" s="28">
        <f t="shared" si="0"/>
        <v>22.614605921588126</v>
      </c>
      <c r="C27" s="28">
        <f t="shared" si="9"/>
        <v>22.030716526386893</v>
      </c>
      <c r="D27" s="14">
        <v>109894.09</v>
      </c>
      <c r="E27">
        <v>129.231</v>
      </c>
      <c r="F27" s="29">
        <f t="shared" si="10"/>
        <v>-0.005218792985567651</v>
      </c>
      <c r="G27" s="29">
        <f t="shared" si="11"/>
        <v>-0.05611060479876768</v>
      </c>
      <c r="I27" s="30">
        <f t="shared" si="1"/>
        <v>0.03797621873933348</v>
      </c>
      <c r="J27" s="30">
        <f t="shared" si="2"/>
        <v>0.07893692918336191</v>
      </c>
      <c r="K27" s="30">
        <f t="shared" si="3"/>
        <v>0.061401891584888686</v>
      </c>
      <c r="L27" s="30">
        <f t="shared" si="4"/>
        <v>0.21901145002429157</v>
      </c>
      <c r="M27" s="30">
        <f t="shared" si="5"/>
        <v>0.2001044460170697</v>
      </c>
      <c r="N27" s="30">
        <f t="shared" si="6"/>
        <v>0.16127782667839555</v>
      </c>
      <c r="O27" s="30">
        <f t="shared" si="7"/>
        <v>0.12500925208989855</v>
      </c>
      <c r="P27" s="30">
        <f t="shared" si="8"/>
        <v>0.11628198568276056</v>
      </c>
      <c r="Q27" s="31">
        <v>6.663815498352051</v>
      </c>
      <c r="R27" s="31">
        <v>20.101877212524414</v>
      </c>
      <c r="S27" s="31">
        <v>23.920930862426758</v>
      </c>
      <c r="T27" s="31">
        <v>25.339818954467773</v>
      </c>
      <c r="U27" s="31">
        <v>27.33744239807129</v>
      </c>
      <c r="V27" s="31">
        <v>26.725433349609375</v>
      </c>
      <c r="W27" s="31">
        <v>22.18668556213379</v>
      </c>
      <c r="X27" s="31">
        <v>8.765737533569336</v>
      </c>
      <c r="Y27" s="32">
        <v>4173362</v>
      </c>
      <c r="Z27" s="32">
        <v>8674702</v>
      </c>
      <c r="AA27" s="32">
        <v>6747705</v>
      </c>
      <c r="AB27" s="32">
        <v>24068064</v>
      </c>
      <c r="AC27" s="32">
        <v>21990296</v>
      </c>
      <c r="AD27" s="32">
        <v>17723480</v>
      </c>
      <c r="AE27" s="32">
        <v>13737778</v>
      </c>
      <c r="AF27" s="32">
        <v>12778703</v>
      </c>
      <c r="AG27" s="32">
        <f t="shared" si="12"/>
        <v>109894090</v>
      </c>
    </row>
    <row r="28" spans="1:33" ht="12.75">
      <c r="A28">
        <f t="shared" si="13"/>
        <v>1952.5</v>
      </c>
      <c r="B28" s="28">
        <f t="shared" si="0"/>
        <v>22.655510246589404</v>
      </c>
      <c r="C28" s="28">
        <f t="shared" si="9"/>
        <v>22.080350416410926</v>
      </c>
      <c r="D28" s="14">
        <v>110148.10575</v>
      </c>
      <c r="E28">
        <v>129.764</v>
      </c>
      <c r="F28" s="29">
        <f t="shared" si="10"/>
        <v>-0.00872956502275393</v>
      </c>
      <c r="G28" s="29">
        <f t="shared" si="11"/>
        <v>-0.0648401698215216</v>
      </c>
      <c r="I28" s="30">
        <f t="shared" si="1"/>
        <v>0.038021187214106945</v>
      </c>
      <c r="J28" s="30">
        <f t="shared" si="2"/>
        <v>0.07862631809262866</v>
      </c>
      <c r="K28" s="30">
        <f t="shared" si="3"/>
        <v>0.0608690177134526</v>
      </c>
      <c r="L28" s="30">
        <f t="shared" si="4"/>
        <v>0.218594190395326</v>
      </c>
      <c r="M28" s="30">
        <f t="shared" si="5"/>
        <v>0.2002115047720646</v>
      </c>
      <c r="N28" s="30">
        <f t="shared" si="6"/>
        <v>0.16156657328625917</v>
      </c>
      <c r="O28" s="30">
        <f t="shared" si="7"/>
        <v>0.12521007879429646</v>
      </c>
      <c r="P28" s="30">
        <f t="shared" si="8"/>
        <v>0.11690112973186559</v>
      </c>
      <c r="Q28" s="31">
        <v>6.615471839904785</v>
      </c>
      <c r="R28" s="31">
        <v>20.02309799194336</v>
      </c>
      <c r="S28" s="31">
        <v>23.879281997680664</v>
      </c>
      <c r="T28" s="31">
        <v>25.32204818725586</v>
      </c>
      <c r="U28" s="31">
        <v>27.327075958251953</v>
      </c>
      <c r="V28" s="31">
        <v>26.752872467041016</v>
      </c>
      <c r="W28" s="31">
        <v>22.191513061523438</v>
      </c>
      <c r="X28" s="31">
        <v>8.695945739746094</v>
      </c>
      <c r="Y28" s="32">
        <v>4187961.75</v>
      </c>
      <c r="Z28" s="32">
        <v>8660540</v>
      </c>
      <c r="AA28" s="32">
        <v>6704607</v>
      </c>
      <c r="AB28" s="32">
        <v>24077736</v>
      </c>
      <c r="AC28" s="32">
        <v>22052918</v>
      </c>
      <c r="AD28" s="32">
        <v>17796252</v>
      </c>
      <c r="AE28" s="32">
        <v>13791653</v>
      </c>
      <c r="AF28" s="32">
        <v>12876438</v>
      </c>
      <c r="AG28" s="32">
        <f t="shared" si="12"/>
        <v>110148105.75</v>
      </c>
    </row>
    <row r="29" spans="1:33" ht="12.75">
      <c r="A29">
        <f t="shared" si="13"/>
        <v>1952.75</v>
      </c>
      <c r="B29" s="28">
        <f t="shared" si="0"/>
        <v>23.022829182893666</v>
      </c>
      <c r="C29" s="28">
        <f t="shared" si="9"/>
        <v>22.45634216560234</v>
      </c>
      <c r="D29" s="14">
        <v>110402.1235</v>
      </c>
      <c r="E29">
        <v>132.172</v>
      </c>
      <c r="F29" s="29">
        <f t="shared" si="10"/>
        <v>-0.008672812887153427</v>
      </c>
      <c r="G29" s="29">
        <f t="shared" si="11"/>
        <v>-0.07351298270867503</v>
      </c>
      <c r="I29" s="30">
        <f t="shared" si="1"/>
        <v>0.03806594807028327</v>
      </c>
      <c r="J29" s="30">
        <f t="shared" si="2"/>
        <v>0.07831714396326807</v>
      </c>
      <c r="K29" s="30">
        <f t="shared" si="3"/>
        <v>0.060338594845958736</v>
      </c>
      <c r="L29" s="30">
        <f t="shared" si="4"/>
        <v>0.21817884689509617</v>
      </c>
      <c r="M29" s="30">
        <f t="shared" si="5"/>
        <v>0.2003180672516684</v>
      </c>
      <c r="N29" s="30">
        <f t="shared" si="6"/>
        <v>0.16185400636791195</v>
      </c>
      <c r="O29" s="30">
        <f t="shared" si="7"/>
        <v>0.1254099790933822</v>
      </c>
      <c r="P29" s="30">
        <f t="shared" si="8"/>
        <v>0.11751741351243122</v>
      </c>
      <c r="Q29" s="31">
        <v>6.567128658294678</v>
      </c>
      <c r="R29" s="31">
        <v>19.944318771362305</v>
      </c>
      <c r="S29" s="31">
        <v>23.83763313293457</v>
      </c>
      <c r="T29" s="31">
        <v>25.304275512695312</v>
      </c>
      <c r="U29" s="31">
        <v>27.316707611083984</v>
      </c>
      <c r="V29" s="31">
        <v>26.780311584472656</v>
      </c>
      <c r="W29" s="31">
        <v>22.196338653564453</v>
      </c>
      <c r="X29" s="31">
        <v>8.626152992248535</v>
      </c>
      <c r="Y29" s="32">
        <v>4202561.5</v>
      </c>
      <c r="Z29" s="32">
        <v>8646379</v>
      </c>
      <c r="AA29" s="32">
        <v>6661509</v>
      </c>
      <c r="AB29" s="32">
        <v>24087408</v>
      </c>
      <c r="AC29" s="32">
        <v>22115540</v>
      </c>
      <c r="AD29" s="32">
        <v>17869026</v>
      </c>
      <c r="AE29" s="32">
        <v>13845528</v>
      </c>
      <c r="AF29" s="32">
        <v>12974172</v>
      </c>
      <c r="AG29" s="32">
        <f t="shared" si="12"/>
        <v>110402123.5</v>
      </c>
    </row>
    <row r="30" spans="1:33" ht="12.75">
      <c r="A30">
        <f t="shared" si="13"/>
        <v>1953</v>
      </c>
      <c r="B30" s="28">
        <f t="shared" si="0"/>
        <v>23.052181253941043</v>
      </c>
      <c r="C30" s="28">
        <f t="shared" si="9"/>
        <v>22.494310838756036</v>
      </c>
      <c r="D30" s="14">
        <v>110656.1395</v>
      </c>
      <c r="E30">
        <v>132.645</v>
      </c>
      <c r="F30" s="29">
        <f t="shared" si="10"/>
        <v>-0.008616602106318753</v>
      </c>
      <c r="G30" s="29">
        <f t="shared" si="11"/>
        <v>-0.08212958481499377</v>
      </c>
      <c r="I30" s="30">
        <f t="shared" si="1"/>
        <v>0.03811050176750473</v>
      </c>
      <c r="J30" s="30">
        <f t="shared" si="2"/>
        <v>0.07800939052279156</v>
      </c>
      <c r="K30" s="30">
        <f t="shared" si="3"/>
        <v>0.05981060364029779</v>
      </c>
      <c r="L30" s="30">
        <f t="shared" si="4"/>
        <v>0.21776539565615335</v>
      </c>
      <c r="M30" s="30">
        <f t="shared" si="5"/>
        <v>0.2004241617339271</v>
      </c>
      <c r="N30" s="30">
        <f t="shared" si="6"/>
        <v>0.16214012237432157</v>
      </c>
      <c r="O30" s="30">
        <f t="shared" si="7"/>
        <v>0.1256089545759004</v>
      </c>
      <c r="P30" s="30">
        <f t="shared" si="8"/>
        <v>0.11813086972910346</v>
      </c>
      <c r="Q30" s="31">
        <v>6.518784999847412</v>
      </c>
      <c r="R30" s="31">
        <v>19.86553955078125</v>
      </c>
      <c r="S30" s="31">
        <v>23.795984268188477</v>
      </c>
      <c r="T30" s="31">
        <v>25.286502838134766</v>
      </c>
      <c r="U30" s="31">
        <v>27.306339263916016</v>
      </c>
      <c r="V30" s="31">
        <v>26.80775260925293</v>
      </c>
      <c r="W30" s="31">
        <v>22.2011661529541</v>
      </c>
      <c r="X30" s="31">
        <v>8.556361198425293</v>
      </c>
      <c r="Y30" s="32">
        <v>4217161</v>
      </c>
      <c r="Z30" s="32">
        <v>8632218</v>
      </c>
      <c r="AA30" s="32">
        <v>6618410.5</v>
      </c>
      <c r="AB30" s="32">
        <v>24097078</v>
      </c>
      <c r="AC30" s="32">
        <v>22178164</v>
      </c>
      <c r="AD30" s="32">
        <v>17941800</v>
      </c>
      <c r="AE30" s="32">
        <v>13899402</v>
      </c>
      <c r="AF30" s="32">
        <v>13071906</v>
      </c>
      <c r="AG30" s="32">
        <f t="shared" si="12"/>
        <v>110656139.5</v>
      </c>
    </row>
    <row r="31" spans="1:33" ht="12.75">
      <c r="A31">
        <f t="shared" si="13"/>
        <v>1953.25</v>
      </c>
      <c r="B31" s="28">
        <f t="shared" si="0"/>
        <v>22.973376583452445</v>
      </c>
      <c r="C31" s="28">
        <f t="shared" si="9"/>
        <v>22.42406733520004</v>
      </c>
      <c r="D31" s="14">
        <v>110910.1555</v>
      </c>
      <c r="E31">
        <v>132.495</v>
      </c>
      <c r="F31" s="29">
        <f t="shared" si="10"/>
        <v>-0.008561166932599253</v>
      </c>
      <c r="G31" s="29">
        <f t="shared" si="11"/>
        <v>-0.09069075174759303</v>
      </c>
      <c r="I31" s="30">
        <f t="shared" si="1"/>
        <v>0.03815485589144269</v>
      </c>
      <c r="J31" s="30">
        <f t="shared" si="2"/>
        <v>0.07770303775293147</v>
      </c>
      <c r="K31" s="30">
        <f t="shared" si="3"/>
        <v>0.05928503544474789</v>
      </c>
      <c r="L31" s="30">
        <f t="shared" si="4"/>
        <v>0.21735385629316875</v>
      </c>
      <c r="M31" s="30">
        <f t="shared" si="5"/>
        <v>0.20052975221011207</v>
      </c>
      <c r="N31" s="30">
        <f t="shared" si="6"/>
        <v>0.16242490977302795</v>
      </c>
      <c r="O31" s="30">
        <f t="shared" si="7"/>
        <v>0.12580702765311694</v>
      </c>
      <c r="P31" s="30">
        <f t="shared" si="8"/>
        <v>0.11874152498145221</v>
      </c>
      <c r="Q31" s="31">
        <v>6.470441818237305</v>
      </c>
      <c r="R31" s="31">
        <v>19.786760330200195</v>
      </c>
      <c r="S31" s="31">
        <v>23.754335403442383</v>
      </c>
      <c r="T31" s="31">
        <v>25.26873016357422</v>
      </c>
      <c r="U31" s="31">
        <v>27.295970916748047</v>
      </c>
      <c r="V31" s="31">
        <v>26.835193634033203</v>
      </c>
      <c r="W31" s="31">
        <v>22.20599365234375</v>
      </c>
      <c r="X31" s="31">
        <v>8.486568450927734</v>
      </c>
      <c r="Y31" s="32">
        <v>4231761</v>
      </c>
      <c r="Z31" s="32">
        <v>8618056</v>
      </c>
      <c r="AA31" s="32">
        <v>6575312.5</v>
      </c>
      <c r="AB31" s="32">
        <v>24106750</v>
      </c>
      <c r="AC31" s="32">
        <v>22240786</v>
      </c>
      <c r="AD31" s="32">
        <v>18014572</v>
      </c>
      <c r="AE31" s="32">
        <v>13953277</v>
      </c>
      <c r="AF31" s="32">
        <v>13169641</v>
      </c>
      <c r="AG31" s="32">
        <f t="shared" si="12"/>
        <v>110910155.5</v>
      </c>
    </row>
    <row r="32" spans="1:33" ht="12.75">
      <c r="A32">
        <f t="shared" si="13"/>
        <v>1953.5</v>
      </c>
      <c r="B32" s="28">
        <f t="shared" si="0"/>
        <v>22.764394525983036</v>
      </c>
      <c r="C32" s="28">
        <f t="shared" si="9"/>
        <v>22.2262265206296</v>
      </c>
      <c r="D32" s="14">
        <v>111192.5365</v>
      </c>
      <c r="E32">
        <v>131.624</v>
      </c>
      <c r="F32" s="29">
        <f t="shared" si="10"/>
        <v>-0.011141242898971438</v>
      </c>
      <c r="G32" s="29">
        <f t="shared" si="11"/>
        <v>-0.10183199464656446</v>
      </c>
      <c r="I32" s="30">
        <f t="shared" si="1"/>
        <v>0.038244248524720005</v>
      </c>
      <c r="J32" s="30">
        <f t="shared" si="2"/>
        <v>0.07748529057073898</v>
      </c>
      <c r="K32" s="30">
        <f t="shared" si="3"/>
        <v>0.05882479801151042</v>
      </c>
      <c r="L32" s="30">
        <f t="shared" si="4"/>
        <v>0.21680368807847097</v>
      </c>
      <c r="M32" s="30">
        <f t="shared" si="5"/>
        <v>0.20050061543474187</v>
      </c>
      <c r="N32" s="30">
        <f t="shared" si="6"/>
        <v>0.1627556000577431</v>
      </c>
      <c r="O32" s="30">
        <f t="shared" si="7"/>
        <v>0.12597010052019095</v>
      </c>
      <c r="P32" s="30">
        <f t="shared" si="8"/>
        <v>0.1194156588018837</v>
      </c>
      <c r="Q32" s="31">
        <v>6.422098159790039</v>
      </c>
      <c r="R32" s="31">
        <v>19.70798110961914</v>
      </c>
      <c r="S32" s="31">
        <v>23.712688446044922</v>
      </c>
      <c r="T32" s="31">
        <v>25.250957489013672</v>
      </c>
      <c r="U32" s="31">
        <v>27.28560447692871</v>
      </c>
      <c r="V32" s="31">
        <v>26.862632751464844</v>
      </c>
      <c r="W32" s="31">
        <v>22.2108211517334</v>
      </c>
      <c r="X32" s="31">
        <v>8.416776657104492</v>
      </c>
      <c r="Y32" s="32">
        <v>4252475</v>
      </c>
      <c r="Z32" s="32">
        <v>8615786</v>
      </c>
      <c r="AA32" s="32">
        <v>6540878.5</v>
      </c>
      <c r="AB32" s="32">
        <v>24106952</v>
      </c>
      <c r="AC32" s="32">
        <v>22294172</v>
      </c>
      <c r="AD32" s="32">
        <v>18097208</v>
      </c>
      <c r="AE32" s="32">
        <v>14006935</v>
      </c>
      <c r="AF32" s="32">
        <v>13278130</v>
      </c>
      <c r="AG32" s="32">
        <f t="shared" si="12"/>
        <v>111192536.5</v>
      </c>
    </row>
    <row r="33" spans="1:33" ht="12.75">
      <c r="A33">
        <f t="shared" si="13"/>
        <v>1953.75</v>
      </c>
      <c r="B33" s="28">
        <f t="shared" si="0"/>
        <v>22.428985610015577</v>
      </c>
      <c r="C33" s="28">
        <f t="shared" si="9"/>
        <v>21.901897530159985</v>
      </c>
      <c r="D33" s="14">
        <v>111474.9135</v>
      </c>
      <c r="E33">
        <v>130.014</v>
      </c>
      <c r="F33" s="29">
        <f t="shared" si="10"/>
        <v>-0.01107992549784578</v>
      </c>
      <c r="G33" s="29">
        <f t="shared" si="11"/>
        <v>-0.11291192014441025</v>
      </c>
      <c r="I33" s="30">
        <f t="shared" si="1"/>
        <v>0.03833318964629652</v>
      </c>
      <c r="J33" s="30">
        <f t="shared" si="2"/>
        <v>0.07726864932709726</v>
      </c>
      <c r="K33" s="30">
        <f t="shared" si="3"/>
        <v>0.05836689435959957</v>
      </c>
      <c r="L33" s="30">
        <f t="shared" si="4"/>
        <v>0.21625633286542087</v>
      </c>
      <c r="M33" s="30">
        <f t="shared" si="5"/>
        <v>0.20047161552630405</v>
      </c>
      <c r="N33" s="30">
        <f t="shared" si="6"/>
        <v>0.1630846028869087</v>
      </c>
      <c r="O33" s="30">
        <f t="shared" si="7"/>
        <v>0.12613234277145235</v>
      </c>
      <c r="P33" s="30">
        <f t="shared" si="8"/>
        <v>0.12008637261692066</v>
      </c>
      <c r="Q33" s="31">
        <v>6.373754501342773</v>
      </c>
      <c r="R33" s="31">
        <v>19.629201889038086</v>
      </c>
      <c r="S33" s="31">
        <v>23.671039581298828</v>
      </c>
      <c r="T33" s="31">
        <v>25.233186721801758</v>
      </c>
      <c r="U33" s="31">
        <v>27.275238037109375</v>
      </c>
      <c r="V33" s="31">
        <v>26.890071868896484</v>
      </c>
      <c r="W33" s="31">
        <v>22.215648651123047</v>
      </c>
      <c r="X33" s="31">
        <v>8.34698486328125</v>
      </c>
      <c r="Y33" s="32">
        <v>4273189</v>
      </c>
      <c r="Z33" s="32">
        <v>8613516</v>
      </c>
      <c r="AA33" s="32">
        <v>6506444.5</v>
      </c>
      <c r="AB33" s="32">
        <v>24107156</v>
      </c>
      <c r="AC33" s="32">
        <v>22347556</v>
      </c>
      <c r="AD33" s="32">
        <v>18179842</v>
      </c>
      <c r="AE33" s="32">
        <v>14060592</v>
      </c>
      <c r="AF33" s="32">
        <v>13386618</v>
      </c>
      <c r="AG33" s="32">
        <f t="shared" si="12"/>
        <v>111474913.5</v>
      </c>
    </row>
    <row r="34" spans="1:33" ht="12.75">
      <c r="A34">
        <f t="shared" si="13"/>
        <v>1954</v>
      </c>
      <c r="B34" s="28">
        <f t="shared" si="0"/>
        <v>22.18423533877956</v>
      </c>
      <c r="C34" s="28">
        <f t="shared" si="9"/>
        <v>21.668166451959696</v>
      </c>
      <c r="D34" s="14">
        <v>111757.289</v>
      </c>
      <c r="E34">
        <v>128.921</v>
      </c>
      <c r="F34" s="29">
        <f t="shared" si="10"/>
        <v>-0.01101919303572779</v>
      </c>
      <c r="G34" s="29">
        <f t="shared" si="11"/>
        <v>-0.12393111318013804</v>
      </c>
      <c r="I34" s="30">
        <f t="shared" si="1"/>
        <v>0.03842168630271624</v>
      </c>
      <c r="J34" s="30">
        <f t="shared" si="2"/>
        <v>0.07705309494399064</v>
      </c>
      <c r="K34" s="30">
        <f t="shared" si="3"/>
        <v>0.05791130545408989</v>
      </c>
      <c r="L34" s="30">
        <f t="shared" si="4"/>
        <v>0.21571172865512156</v>
      </c>
      <c r="M34" s="30">
        <f t="shared" si="5"/>
        <v>0.20044276485625917</v>
      </c>
      <c r="N34" s="30">
        <f t="shared" si="6"/>
        <v>0.16341194532734235</v>
      </c>
      <c r="O34" s="30">
        <f t="shared" si="7"/>
        <v>0.12629377579121484</v>
      </c>
      <c r="P34" s="30">
        <f t="shared" si="8"/>
        <v>0.12075369866926532</v>
      </c>
      <c r="Q34" s="31">
        <v>6.325411319732666</v>
      </c>
      <c r="R34" s="31">
        <v>19.55042266845703</v>
      </c>
      <c r="S34" s="31">
        <v>23.629390716552734</v>
      </c>
      <c r="T34" s="31">
        <v>25.21541404724121</v>
      </c>
      <c r="U34" s="31">
        <v>27.264869689941406</v>
      </c>
      <c r="V34" s="31">
        <v>26.917512893676758</v>
      </c>
      <c r="W34" s="31">
        <v>22.220476150512695</v>
      </c>
      <c r="X34" s="31">
        <v>8.277192115783691</v>
      </c>
      <c r="Y34" s="32">
        <v>4293903.5</v>
      </c>
      <c r="Z34" s="32">
        <v>8611245</v>
      </c>
      <c r="AA34" s="32">
        <v>6472010.5</v>
      </c>
      <c r="AB34" s="32">
        <v>24107358</v>
      </c>
      <c r="AC34" s="32">
        <v>22400940</v>
      </c>
      <c r="AD34" s="32">
        <v>18262476</v>
      </c>
      <c r="AE34" s="32">
        <v>14114250</v>
      </c>
      <c r="AF34" s="32">
        <v>13495106</v>
      </c>
      <c r="AG34" s="32">
        <f t="shared" si="12"/>
        <v>111757289</v>
      </c>
    </row>
    <row r="35" spans="1:33" ht="12.75">
      <c r="A35">
        <f t="shared" si="13"/>
        <v>1954.25</v>
      </c>
      <c r="B35" s="28">
        <f t="shared" si="0"/>
        <v>21.860388996422152</v>
      </c>
      <c r="C35" s="28">
        <f t="shared" si="9"/>
        <v>21.355278842795066</v>
      </c>
      <c r="D35" s="14">
        <v>112039.67</v>
      </c>
      <c r="E35">
        <v>127.36</v>
      </c>
      <c r="F35" s="29">
        <f t="shared" si="10"/>
        <v>-0.010958733192776944</v>
      </c>
      <c r="G35" s="29">
        <f t="shared" si="11"/>
        <v>-0.13488984637291498</v>
      </c>
      <c r="I35" s="30">
        <f t="shared" si="1"/>
        <v>0.038509730526696484</v>
      </c>
      <c r="J35" s="30">
        <f t="shared" si="2"/>
        <v>0.07683863224516817</v>
      </c>
      <c r="K35" s="30">
        <f t="shared" si="3"/>
        <v>0.05745801018514246</v>
      </c>
      <c r="L35" s="30">
        <f t="shared" si="4"/>
        <v>0.21516985903296573</v>
      </c>
      <c r="M35" s="30">
        <f t="shared" si="5"/>
        <v>0.20041406762444053</v>
      </c>
      <c r="N35" s="30">
        <f t="shared" si="6"/>
        <v>0.1637376475671519</v>
      </c>
      <c r="O35" s="30">
        <f t="shared" si="7"/>
        <v>0.12645438887851063</v>
      </c>
      <c r="P35" s="30">
        <f t="shared" si="8"/>
        <v>0.12141766393992413</v>
      </c>
      <c r="Q35" s="31">
        <v>6.2770676612854</v>
      </c>
      <c r="R35" s="31">
        <v>19.471643447875977</v>
      </c>
      <c r="S35" s="31">
        <v>23.58774185180664</v>
      </c>
      <c r="T35" s="31">
        <v>25.197641372680664</v>
      </c>
      <c r="U35" s="31">
        <v>27.254501342773438</v>
      </c>
      <c r="V35" s="31">
        <v>26.94495391845703</v>
      </c>
      <c r="W35" s="31">
        <v>22.225303649902344</v>
      </c>
      <c r="X35" s="31">
        <v>8.20740032196045</v>
      </c>
      <c r="Y35" s="32">
        <v>4314617.5</v>
      </c>
      <c r="Z35" s="32">
        <v>8608975</v>
      </c>
      <c r="AA35" s="32">
        <v>6437576.5</v>
      </c>
      <c r="AB35" s="32">
        <v>24107560</v>
      </c>
      <c r="AC35" s="32">
        <v>22454326</v>
      </c>
      <c r="AD35" s="32">
        <v>18345112</v>
      </c>
      <c r="AE35" s="32">
        <v>14167908</v>
      </c>
      <c r="AF35" s="32">
        <v>13603595</v>
      </c>
      <c r="AG35" s="32">
        <f t="shared" si="12"/>
        <v>112039670</v>
      </c>
    </row>
    <row r="36" spans="1:33" ht="12.75">
      <c r="A36">
        <f t="shared" si="13"/>
        <v>1954.5</v>
      </c>
      <c r="B36" s="28">
        <f t="shared" si="0"/>
        <v>21.73086099664668</v>
      </c>
      <c r="C36" s="28">
        <f t="shared" si="9"/>
        <v>21.235420621832482</v>
      </c>
      <c r="D36" s="14">
        <v>112332.269</v>
      </c>
      <c r="E36">
        <v>126.936</v>
      </c>
      <c r="F36" s="29">
        <f t="shared" si="10"/>
        <v>-0.009669778812887771</v>
      </c>
      <c r="G36" s="29">
        <f t="shared" si="11"/>
        <v>-0.14455962518580276</v>
      </c>
      <c r="I36" s="30">
        <f t="shared" si="1"/>
        <v>0.03853619301502759</v>
      </c>
      <c r="J36" s="30">
        <f t="shared" si="2"/>
        <v>0.07665852454204411</v>
      </c>
      <c r="K36" s="30">
        <f t="shared" si="3"/>
        <v>0.0571486809369087</v>
      </c>
      <c r="L36" s="30">
        <f t="shared" si="4"/>
        <v>0.21448374731930323</v>
      </c>
      <c r="M36" s="30">
        <f t="shared" si="5"/>
        <v>0.20044309796680063</v>
      </c>
      <c r="N36" s="30">
        <f t="shared" si="6"/>
        <v>0.1640299636429493</v>
      </c>
      <c r="O36" s="30">
        <f t="shared" si="7"/>
        <v>0.12665365105373239</v>
      </c>
      <c r="P36" s="30">
        <f t="shared" si="8"/>
        <v>0.12204614152323408</v>
      </c>
      <c r="Q36" s="31">
        <v>6.228724479675293</v>
      </c>
      <c r="R36" s="31">
        <v>19.392864227294922</v>
      </c>
      <c r="S36" s="31">
        <v>23.546092987060547</v>
      </c>
      <c r="T36" s="31">
        <v>25.179868698120117</v>
      </c>
      <c r="U36" s="31">
        <v>27.2441349029541</v>
      </c>
      <c r="V36" s="31">
        <v>26.972393035888672</v>
      </c>
      <c r="W36" s="31">
        <v>22.23012924194336</v>
      </c>
      <c r="X36" s="31">
        <v>8.13760757446289</v>
      </c>
      <c r="Y36" s="32">
        <v>4328858</v>
      </c>
      <c r="Z36" s="32">
        <v>8611226</v>
      </c>
      <c r="AA36" s="32">
        <v>6419641</v>
      </c>
      <c r="AB36" s="32">
        <v>24093446</v>
      </c>
      <c r="AC36" s="32">
        <v>22516228</v>
      </c>
      <c r="AD36" s="32">
        <v>18425858</v>
      </c>
      <c r="AE36" s="32">
        <v>14227292</v>
      </c>
      <c r="AF36" s="32">
        <v>13709720</v>
      </c>
      <c r="AG36" s="32">
        <f t="shared" si="12"/>
        <v>112332269</v>
      </c>
    </row>
    <row r="37" spans="1:33" ht="12.75">
      <c r="A37">
        <f t="shared" si="13"/>
        <v>1954.75</v>
      </c>
      <c r="B37" s="28">
        <f t="shared" si="0"/>
        <v>21.87896376930136</v>
      </c>
      <c r="C37" s="28">
        <f t="shared" si="9"/>
        <v>21.393140161721764</v>
      </c>
      <c r="D37" s="14">
        <v>112624.867</v>
      </c>
      <c r="E37">
        <v>128.134</v>
      </c>
      <c r="F37" s="29">
        <f t="shared" si="10"/>
        <v>-0.009616767234601916</v>
      </c>
      <c r="G37" s="29">
        <f t="shared" si="11"/>
        <v>-0.15417639242040468</v>
      </c>
      <c r="I37" s="30">
        <f t="shared" si="1"/>
        <v>0.03856251390734162</v>
      </c>
      <c r="J37" s="30">
        <f t="shared" si="2"/>
        <v>0.0764793444772725</v>
      </c>
      <c r="K37" s="30">
        <f t="shared" si="3"/>
        <v>0.05684096390542241</v>
      </c>
      <c r="L37" s="30">
        <f t="shared" si="4"/>
        <v>0.21380120253549334</v>
      </c>
      <c r="M37" s="30">
        <f t="shared" si="5"/>
        <v>0.20047197924770913</v>
      </c>
      <c r="N37" s="30">
        <f t="shared" si="6"/>
        <v>0.1643207623055395</v>
      </c>
      <c r="O37" s="30">
        <f t="shared" si="7"/>
        <v>0.12685187011142043</v>
      </c>
      <c r="P37" s="30">
        <f t="shared" si="8"/>
        <v>0.12267136350980108</v>
      </c>
      <c r="Q37" s="31">
        <v>6.180380821228027</v>
      </c>
      <c r="R37" s="31">
        <v>19.314085006713867</v>
      </c>
      <c r="S37" s="31">
        <v>23.504444122314453</v>
      </c>
      <c r="T37" s="31">
        <v>25.16209602355957</v>
      </c>
      <c r="U37" s="31">
        <v>27.233768463134766</v>
      </c>
      <c r="V37" s="31">
        <v>26.999834060668945</v>
      </c>
      <c r="W37" s="31">
        <v>22.234956741333008</v>
      </c>
      <c r="X37" s="31">
        <v>8.067815780639648</v>
      </c>
      <c r="Y37" s="32">
        <v>4343098</v>
      </c>
      <c r="Z37" s="32">
        <v>8613476</v>
      </c>
      <c r="AA37" s="32">
        <v>6401706</v>
      </c>
      <c r="AB37" s="32">
        <v>24079332</v>
      </c>
      <c r="AC37" s="32">
        <v>22578130</v>
      </c>
      <c r="AD37" s="32">
        <v>18506604</v>
      </c>
      <c r="AE37" s="32">
        <v>14286675</v>
      </c>
      <c r="AF37" s="32">
        <v>13815846</v>
      </c>
      <c r="AG37" s="32">
        <f t="shared" si="12"/>
        <v>112624867</v>
      </c>
    </row>
    <row r="38" spans="1:33" ht="12.75">
      <c r="A38">
        <f t="shared" si="13"/>
        <v>1955</v>
      </c>
      <c r="B38" s="28">
        <f t="shared" si="0"/>
        <v>22.142619786517443</v>
      </c>
      <c r="C38" s="28">
        <f t="shared" si="9"/>
        <v>21.666360414765972</v>
      </c>
      <c r="D38" s="14">
        <v>112917.4635</v>
      </c>
      <c r="E38">
        <v>130.015</v>
      </c>
      <c r="F38" s="29">
        <f t="shared" si="10"/>
        <v>-0.009564235828123904</v>
      </c>
      <c r="G38" s="29">
        <f t="shared" si="11"/>
        <v>-0.16374062824852859</v>
      </c>
      <c r="I38" s="30">
        <f t="shared" si="1"/>
        <v>0.03858869890395652</v>
      </c>
      <c r="J38" s="30">
        <f t="shared" si="2"/>
        <v>0.07630110288476326</v>
      </c>
      <c r="K38" s="30">
        <f t="shared" si="3"/>
        <v>0.056534837943822566</v>
      </c>
      <c r="L38" s="30">
        <f t="shared" si="4"/>
        <v>0.21312218016657805</v>
      </c>
      <c r="M38" s="30">
        <f t="shared" si="5"/>
        <v>0.20050071351452206</v>
      </c>
      <c r="N38" s="30">
        <f t="shared" si="6"/>
        <v>0.1646100560875599</v>
      </c>
      <c r="O38" s="30">
        <f t="shared" si="7"/>
        <v>0.1270490635843941</v>
      </c>
      <c r="P38" s="30">
        <f t="shared" si="8"/>
        <v>0.12329334691440355</v>
      </c>
      <c r="Q38" s="31">
        <v>6.132037162780762</v>
      </c>
      <c r="R38" s="31">
        <v>19.235305786132812</v>
      </c>
      <c r="S38" s="31">
        <v>23.46279525756836</v>
      </c>
      <c r="T38" s="31">
        <v>25.144323348999023</v>
      </c>
      <c r="U38" s="31">
        <v>27.223400115966797</v>
      </c>
      <c r="V38" s="31">
        <v>27.02727508544922</v>
      </c>
      <c r="W38" s="31">
        <v>22.239784240722656</v>
      </c>
      <c r="X38" s="31">
        <v>7.998023986816406</v>
      </c>
      <c r="Y38" s="32">
        <v>4357338</v>
      </c>
      <c r="Z38" s="32">
        <v>8615727</v>
      </c>
      <c r="AA38" s="32">
        <v>6383770.5</v>
      </c>
      <c r="AB38" s="32">
        <v>24065216</v>
      </c>
      <c r="AC38" s="32">
        <v>22640032</v>
      </c>
      <c r="AD38" s="32">
        <v>18587350</v>
      </c>
      <c r="AE38" s="32">
        <v>14346058</v>
      </c>
      <c r="AF38" s="32">
        <v>13921972</v>
      </c>
      <c r="AG38" s="32">
        <f t="shared" si="12"/>
        <v>112917463.5</v>
      </c>
    </row>
    <row r="39" spans="1:33" ht="12.75">
      <c r="A39">
        <f t="shared" si="13"/>
        <v>1955.25</v>
      </c>
      <c r="B39" s="28">
        <f t="shared" si="0"/>
        <v>22.25797660942836</v>
      </c>
      <c r="C39" s="28">
        <f t="shared" si="9"/>
        <v>21.791229163620045</v>
      </c>
      <c r="D39" s="14">
        <v>113210.0625</v>
      </c>
      <c r="E39">
        <v>131.031</v>
      </c>
      <c r="F39" s="29">
        <f t="shared" si="10"/>
        <v>-0.009511925943154295</v>
      </c>
      <c r="G39" s="29">
        <f t="shared" si="11"/>
        <v>-0.1732525541916829</v>
      </c>
      <c r="I39" s="30">
        <f t="shared" si="1"/>
        <v>0.03861475211180985</v>
      </c>
      <c r="J39" s="30">
        <f t="shared" si="2"/>
        <v>0.07612378095807518</v>
      </c>
      <c r="K39" s="30">
        <f t="shared" si="3"/>
        <v>0.056230293133174444</v>
      </c>
      <c r="L39" s="30">
        <f t="shared" si="4"/>
        <v>0.2124466807003132</v>
      </c>
      <c r="M39" s="30">
        <f t="shared" si="5"/>
        <v>0.20052929482306397</v>
      </c>
      <c r="N39" s="30">
        <f t="shared" si="6"/>
        <v>0.16489785084254327</v>
      </c>
      <c r="O39" s="30">
        <f t="shared" si="7"/>
        <v>0.12724524376974</v>
      </c>
      <c r="P39" s="30">
        <f t="shared" si="8"/>
        <v>0.12391210366128011</v>
      </c>
      <c r="Q39" s="31">
        <v>6.083693504333496</v>
      </c>
      <c r="R39" s="31">
        <v>19.156526565551758</v>
      </c>
      <c r="S39" s="31">
        <v>23.421146392822266</v>
      </c>
      <c r="T39" s="31">
        <v>25.126550674438477</v>
      </c>
      <c r="U39" s="31">
        <v>27.213031768798828</v>
      </c>
      <c r="V39" s="31">
        <v>27.05471420288086</v>
      </c>
      <c r="W39" s="31">
        <v>22.244611740112305</v>
      </c>
      <c r="X39" s="31">
        <v>7.928231716156006</v>
      </c>
      <c r="Y39" s="32">
        <v>4371578.5</v>
      </c>
      <c r="Z39" s="32">
        <v>8617978</v>
      </c>
      <c r="AA39" s="32">
        <v>6365835</v>
      </c>
      <c r="AB39" s="32">
        <v>24051102</v>
      </c>
      <c r="AC39" s="32">
        <v>22701934</v>
      </c>
      <c r="AD39" s="32">
        <v>18668096</v>
      </c>
      <c r="AE39" s="32">
        <v>14405442</v>
      </c>
      <c r="AF39" s="32">
        <v>14028097</v>
      </c>
      <c r="AG39" s="32">
        <f t="shared" si="12"/>
        <v>113210062.5</v>
      </c>
    </row>
    <row r="40" spans="1:33" ht="12.75">
      <c r="A40">
        <f t="shared" si="13"/>
        <v>1955.5</v>
      </c>
      <c r="B40" s="28">
        <f t="shared" si="0"/>
        <v>22.5027324202019</v>
      </c>
      <c r="C40" s="28">
        <f t="shared" si="9"/>
        <v>22.04654408997049</v>
      </c>
      <c r="D40" s="14">
        <v>113524.675</v>
      </c>
      <c r="E40">
        <v>132.84</v>
      </c>
      <c r="F40" s="29">
        <f t="shared" si="10"/>
        <v>-0.010559115576903973</v>
      </c>
      <c r="G40" s="29">
        <f t="shared" si="11"/>
        <v>-0.18381166976858687</v>
      </c>
      <c r="I40" s="30">
        <f t="shared" si="1"/>
        <v>0.03876940409651029</v>
      </c>
      <c r="J40" s="30">
        <f t="shared" si="2"/>
        <v>0.07608710617317337</v>
      </c>
      <c r="K40" s="30">
        <f t="shared" si="3"/>
        <v>0.05594376729111975</v>
      </c>
      <c r="L40" s="30">
        <f t="shared" si="4"/>
        <v>0.2115095771029514</v>
      </c>
      <c r="M40" s="30">
        <f t="shared" si="5"/>
        <v>0.20072739252501715</v>
      </c>
      <c r="N40" s="30">
        <f t="shared" si="6"/>
        <v>0.1651455597648705</v>
      </c>
      <c r="O40" s="30">
        <f t="shared" si="7"/>
        <v>0.12739463028632322</v>
      </c>
      <c r="P40" s="30">
        <f t="shared" si="8"/>
        <v>0.12442256276003433</v>
      </c>
      <c r="Q40" s="31">
        <v>6.035350322723389</v>
      </c>
      <c r="R40" s="31">
        <v>19.077747344970703</v>
      </c>
      <c r="S40" s="31">
        <v>23.379497528076172</v>
      </c>
      <c r="T40" s="31">
        <v>25.108779907226562</v>
      </c>
      <c r="U40" s="31">
        <v>27.202665328979492</v>
      </c>
      <c r="V40" s="31">
        <v>27.082155227661133</v>
      </c>
      <c r="W40" s="31">
        <v>22.249439239501953</v>
      </c>
      <c r="X40" s="31">
        <v>7.8584394454956055</v>
      </c>
      <c r="Y40" s="32">
        <v>4401284</v>
      </c>
      <c r="Z40" s="32">
        <v>8637764</v>
      </c>
      <c r="AA40" s="32">
        <v>6350998</v>
      </c>
      <c r="AB40" s="32">
        <v>24011556</v>
      </c>
      <c r="AC40" s="32">
        <v>22787512</v>
      </c>
      <c r="AD40" s="32">
        <v>18748096</v>
      </c>
      <c r="AE40" s="32">
        <v>14462434</v>
      </c>
      <c r="AF40" s="32">
        <v>14125031</v>
      </c>
      <c r="AG40" s="32">
        <f t="shared" si="12"/>
        <v>113524675</v>
      </c>
    </row>
    <row r="41" spans="1:33" ht="12.75">
      <c r="A41">
        <f t="shared" si="13"/>
        <v>1955.75</v>
      </c>
      <c r="B41" s="28">
        <f t="shared" si="0"/>
        <v>22.693429408604928</v>
      </c>
      <c r="C41" s="28">
        <f t="shared" si="9"/>
        <v>22.247747990665964</v>
      </c>
      <c r="D41" s="14">
        <v>113839.288</v>
      </c>
      <c r="E41">
        <v>134.337</v>
      </c>
      <c r="F41" s="29">
        <f t="shared" si="10"/>
        <v>-0.010506912292450009</v>
      </c>
      <c r="G41" s="29">
        <f t="shared" si="11"/>
        <v>-0.1943185820610369</v>
      </c>
      <c r="I41" s="30">
        <f aca="true" t="shared" si="14" ref="I41:O41">Y41/$AG41</f>
        <v>0.03892320549299289</v>
      </c>
      <c r="J41" s="30">
        <f t="shared" si="14"/>
        <v>0.07605063376714022</v>
      </c>
      <c r="K41" s="30">
        <f t="shared" si="14"/>
        <v>0.05565882492167379</v>
      </c>
      <c r="L41" s="30">
        <f t="shared" si="14"/>
        <v>0.2105776346738922</v>
      </c>
      <c r="M41" s="30">
        <f t="shared" si="14"/>
        <v>0.20092441196575297</v>
      </c>
      <c r="N41" s="30">
        <f t="shared" si="14"/>
        <v>0.16539189879683716</v>
      </c>
      <c r="O41" s="30">
        <f t="shared" si="14"/>
        <v>0.12754319053717203</v>
      </c>
      <c r="P41" s="30">
        <f aca="true" t="shared" si="15" ref="P41:P104">AF41/$AG41</f>
        <v>0.12493019984453874</v>
      </c>
      <c r="Q41" s="31">
        <v>5.987007141113281</v>
      </c>
      <c r="R41" s="31">
        <v>18.99897003173828</v>
      </c>
      <c r="S41" s="31">
        <v>23.337848663330078</v>
      </c>
      <c r="T41" s="31">
        <v>25.091007232666016</v>
      </c>
      <c r="U41" s="31">
        <v>27.192298889160156</v>
      </c>
      <c r="V41" s="31">
        <v>27.109596252441406</v>
      </c>
      <c r="W41" s="31">
        <v>22.2542667388916</v>
      </c>
      <c r="X41" s="31">
        <v>7.788647651672363</v>
      </c>
      <c r="Y41" s="32">
        <v>4430990</v>
      </c>
      <c r="Z41" s="32">
        <v>8657550</v>
      </c>
      <c r="AA41" s="32">
        <v>6336161</v>
      </c>
      <c r="AB41" s="32">
        <v>23972008</v>
      </c>
      <c r="AC41" s="32">
        <v>22873092</v>
      </c>
      <c r="AD41" s="32">
        <v>18828096</v>
      </c>
      <c r="AE41" s="32">
        <v>14519426</v>
      </c>
      <c r="AF41" s="32">
        <v>14221965</v>
      </c>
      <c r="AG41" s="32">
        <f t="shared" si="12"/>
        <v>113839288</v>
      </c>
    </row>
    <row r="42" spans="1:33" ht="12.75">
      <c r="A42">
        <f t="shared" si="13"/>
        <v>1956</v>
      </c>
      <c r="B42" s="28">
        <f t="shared" si="0"/>
        <v>22.5852318352653</v>
      </c>
      <c r="C42" s="28">
        <f t="shared" si="9"/>
        <v>22.150005434528648</v>
      </c>
      <c r="D42" s="14">
        <v>114153.9005</v>
      </c>
      <c r="E42">
        <v>134.066</v>
      </c>
      <c r="F42" s="29">
        <f t="shared" si="10"/>
        <v>-0.010455017202309454</v>
      </c>
      <c r="G42" s="29">
        <f t="shared" si="11"/>
        <v>-0.20477359926334635</v>
      </c>
      <c r="I42" s="30">
        <f aca="true" t="shared" si="16" ref="I42:O78">Y42/$AG42</f>
        <v>0.03907615929426783</v>
      </c>
      <c r="J42" s="30">
        <f t="shared" si="16"/>
        <v>0.07601435397295075</v>
      </c>
      <c r="K42" s="30">
        <f t="shared" si="16"/>
        <v>0.05537544904127038</v>
      </c>
      <c r="L42" s="30">
        <f t="shared" si="16"/>
        <v>0.20965084762916184</v>
      </c>
      <c r="M42" s="30">
        <f t="shared" si="16"/>
        <v>0.20112034629951167</v>
      </c>
      <c r="N42" s="30">
        <f t="shared" si="16"/>
        <v>0.16563688071263058</v>
      </c>
      <c r="O42" s="30">
        <f t="shared" si="16"/>
        <v>0.1276909237104868</v>
      </c>
      <c r="P42" s="30">
        <f t="shared" si="15"/>
        <v>0.12543503933972014</v>
      </c>
      <c r="Q42" s="31">
        <v>5.938663482666016</v>
      </c>
      <c r="R42" s="31">
        <v>18.920190811157227</v>
      </c>
      <c r="S42" s="31">
        <v>23.296199798583984</v>
      </c>
      <c r="T42" s="31">
        <v>25.07323455810547</v>
      </c>
      <c r="U42" s="31">
        <v>27.181930541992188</v>
      </c>
      <c r="V42" s="31">
        <v>27.137035369873047</v>
      </c>
      <c r="W42" s="31">
        <v>22.25909423828125</v>
      </c>
      <c r="X42" s="31">
        <v>7.718855381011963</v>
      </c>
      <c r="Y42" s="32">
        <v>4460696</v>
      </c>
      <c r="Z42" s="32">
        <v>8677335</v>
      </c>
      <c r="AA42" s="32">
        <v>6321323.5</v>
      </c>
      <c r="AB42" s="32">
        <v>23932462</v>
      </c>
      <c r="AC42" s="32">
        <v>22958672</v>
      </c>
      <c r="AD42" s="32">
        <v>18908096</v>
      </c>
      <c r="AE42" s="32">
        <v>14576417</v>
      </c>
      <c r="AF42" s="32">
        <v>14318899</v>
      </c>
      <c r="AG42" s="32">
        <f t="shared" si="12"/>
        <v>114153900.5</v>
      </c>
    </row>
    <row r="43" spans="1:33" ht="12.75">
      <c r="A43">
        <f t="shared" si="13"/>
        <v>1956.25</v>
      </c>
      <c r="B43" s="28">
        <f t="shared" si="0"/>
        <v>22.587669353902786</v>
      </c>
      <c r="C43" s="28">
        <f t="shared" si="9"/>
        <v>22.162846598622217</v>
      </c>
      <c r="D43" s="14">
        <v>114468.513</v>
      </c>
      <c r="E43">
        <v>134.45</v>
      </c>
      <c r="F43" s="29">
        <f t="shared" si="10"/>
        <v>-0.010403645456085473</v>
      </c>
      <c r="G43" s="29">
        <f t="shared" si="11"/>
        <v>-0.2151772447194318</v>
      </c>
      <c r="I43" s="30">
        <f t="shared" si="16"/>
        <v>0.03922826795172922</v>
      </c>
      <c r="J43" s="30">
        <f t="shared" si="16"/>
        <v>0.07597828234214941</v>
      </c>
      <c r="K43" s="30">
        <f t="shared" si="16"/>
        <v>0.05509363522526059</v>
      </c>
      <c r="L43" s="30">
        <f t="shared" si="16"/>
        <v>0.20872915506467704</v>
      </c>
      <c r="M43" s="30">
        <f t="shared" si="16"/>
        <v>0.20131518612458957</v>
      </c>
      <c r="N43" s="30">
        <f t="shared" si="16"/>
        <v>0.16588051598084444</v>
      </c>
      <c r="O43" s="30">
        <f t="shared" si="16"/>
        <v>0.1278378535414363</v>
      </c>
      <c r="P43" s="30">
        <f t="shared" si="15"/>
        <v>0.1259371037693134</v>
      </c>
      <c r="Q43" s="31">
        <v>5.89031982421875</v>
      </c>
      <c r="R43" s="31">
        <v>18.841411590576172</v>
      </c>
      <c r="S43" s="31">
        <v>23.25455093383789</v>
      </c>
      <c r="T43" s="31">
        <v>25.055461883544922</v>
      </c>
      <c r="U43" s="31">
        <v>27.17156219482422</v>
      </c>
      <c r="V43" s="31">
        <v>27.164474487304688</v>
      </c>
      <c r="W43" s="31">
        <v>22.2639217376709</v>
      </c>
      <c r="X43" s="31">
        <v>7.6490631103515625</v>
      </c>
      <c r="Y43" s="32">
        <v>4490401.5</v>
      </c>
      <c r="Z43" s="32">
        <v>8697121</v>
      </c>
      <c r="AA43" s="32">
        <v>6306486.5</v>
      </c>
      <c r="AB43" s="32">
        <v>23892916</v>
      </c>
      <c r="AC43" s="32">
        <v>23044250</v>
      </c>
      <c r="AD43" s="32">
        <v>18988096</v>
      </c>
      <c r="AE43" s="32">
        <v>14633409</v>
      </c>
      <c r="AF43" s="32">
        <v>14415833</v>
      </c>
      <c r="AG43" s="32">
        <f t="shared" si="12"/>
        <v>114468513</v>
      </c>
    </row>
    <row r="44" spans="1:33" ht="12.75">
      <c r="A44">
        <f t="shared" si="13"/>
        <v>1956.5</v>
      </c>
      <c r="B44" s="28">
        <f t="shared" si="0"/>
        <v>22.491113243979285</v>
      </c>
      <c r="C44" s="28">
        <f t="shared" si="9"/>
        <v>22.080763725369987</v>
      </c>
      <c r="D44" s="14">
        <v>114809.4485</v>
      </c>
      <c r="E44">
        <v>134.274</v>
      </c>
      <c r="F44" s="29">
        <f t="shared" si="10"/>
        <v>-0.01447323667126985</v>
      </c>
      <c r="G44" s="29">
        <f t="shared" si="11"/>
        <v>-0.22965048139070166</v>
      </c>
      <c r="I44" s="30">
        <f t="shared" si="16"/>
        <v>0.03950528949714448</v>
      </c>
      <c r="J44" s="30">
        <f t="shared" si="16"/>
        <v>0.07613324612390242</v>
      </c>
      <c r="K44" s="30">
        <f t="shared" si="16"/>
        <v>0.054910985832320236</v>
      </c>
      <c r="L44" s="30">
        <f t="shared" si="16"/>
        <v>0.20751149240125477</v>
      </c>
      <c r="M44" s="30">
        <f t="shared" si="16"/>
        <v>0.20144896001307766</v>
      </c>
      <c r="N44" s="30">
        <f t="shared" si="16"/>
        <v>0.16619705302390683</v>
      </c>
      <c r="O44" s="30">
        <f t="shared" si="16"/>
        <v>0.12780705065402348</v>
      </c>
      <c r="P44" s="30">
        <f t="shared" si="15"/>
        <v>0.12648592245437013</v>
      </c>
      <c r="Q44" s="31">
        <v>5.841976165771484</v>
      </c>
      <c r="R44" s="31">
        <v>18.762632369995117</v>
      </c>
      <c r="S44" s="31">
        <v>23.212902069091797</v>
      </c>
      <c r="T44" s="31">
        <v>25.037689208984375</v>
      </c>
      <c r="U44" s="31">
        <v>27.161195755004883</v>
      </c>
      <c r="V44" s="31">
        <v>27.19191551208496</v>
      </c>
      <c r="W44" s="31">
        <v>22.268749237060547</v>
      </c>
      <c r="X44" s="31">
        <v>7.57927131652832</v>
      </c>
      <c r="Y44" s="32">
        <v>4535580.5</v>
      </c>
      <c r="Z44" s="32">
        <v>8740816</v>
      </c>
      <c r="AA44" s="32">
        <v>6304300</v>
      </c>
      <c r="AB44" s="32">
        <v>23824280</v>
      </c>
      <c r="AC44" s="32">
        <v>23128244</v>
      </c>
      <c r="AD44" s="32">
        <v>19080992</v>
      </c>
      <c r="AE44" s="32">
        <v>14673457</v>
      </c>
      <c r="AF44" s="32">
        <v>14521779</v>
      </c>
      <c r="AG44" s="32">
        <f t="shared" si="12"/>
        <v>114809448.5</v>
      </c>
    </row>
    <row r="45" spans="1:33" ht="12.75">
      <c r="A45">
        <f t="shared" si="13"/>
        <v>1956.75</v>
      </c>
      <c r="B45" s="28">
        <f t="shared" si="0"/>
        <v>22.415168801822748</v>
      </c>
      <c r="C45" s="28">
        <f t="shared" si="9"/>
        <v>22.019234294665864</v>
      </c>
      <c r="D45" s="14">
        <v>115150.388</v>
      </c>
      <c r="E45">
        <v>134.218</v>
      </c>
      <c r="F45" s="29">
        <f t="shared" si="10"/>
        <v>-0.014415011452416077</v>
      </c>
      <c r="G45" s="29">
        <f t="shared" si="11"/>
        <v>-0.24406549284311774</v>
      </c>
      <c r="I45" s="30">
        <f t="shared" si="16"/>
        <v>0.03978067360050928</v>
      </c>
      <c r="J45" s="30">
        <f t="shared" si="16"/>
        <v>0.07628729831114421</v>
      </c>
      <c r="K45" s="30">
        <f t="shared" si="16"/>
        <v>0.05472941176715792</v>
      </c>
      <c r="L45" s="30">
        <f t="shared" si="16"/>
        <v>0.20630103304558556</v>
      </c>
      <c r="M45" s="30">
        <f t="shared" si="16"/>
        <v>0.20158195211639235</v>
      </c>
      <c r="N45" s="30">
        <f t="shared" si="16"/>
        <v>0.16651170988672656</v>
      </c>
      <c r="O45" s="30">
        <f t="shared" si="16"/>
        <v>0.12777642572945563</v>
      </c>
      <c r="P45" s="30">
        <f t="shared" si="15"/>
        <v>0.12703149554302848</v>
      </c>
      <c r="Q45" s="31">
        <v>5.793632984161377</v>
      </c>
      <c r="R45" s="31">
        <v>18.683853149414062</v>
      </c>
      <c r="S45" s="31">
        <v>23.171253204345703</v>
      </c>
      <c r="T45" s="31">
        <v>25.01991844177246</v>
      </c>
      <c r="U45" s="31">
        <v>27.150829315185547</v>
      </c>
      <c r="V45" s="31">
        <v>27.219356536865234</v>
      </c>
      <c r="W45" s="31">
        <v>22.273574829101562</v>
      </c>
      <c r="X45" s="31">
        <v>7.50947904586792</v>
      </c>
      <c r="Y45" s="32">
        <v>4580760</v>
      </c>
      <c r="Z45" s="32">
        <v>8784512</v>
      </c>
      <c r="AA45" s="32">
        <v>6302113</v>
      </c>
      <c r="AB45" s="32">
        <v>23755644</v>
      </c>
      <c r="AC45" s="32">
        <v>23212240</v>
      </c>
      <c r="AD45" s="32">
        <v>19173888</v>
      </c>
      <c r="AE45" s="32">
        <v>14713505</v>
      </c>
      <c r="AF45" s="32">
        <v>14627726</v>
      </c>
      <c r="AG45" s="32">
        <f t="shared" si="12"/>
        <v>115150388</v>
      </c>
    </row>
    <row r="46" spans="1:33" ht="12.75">
      <c r="A46">
        <f t="shared" si="13"/>
        <v>1957</v>
      </c>
      <c r="B46" s="28">
        <f t="shared" si="0"/>
        <v>22.2975453318726</v>
      </c>
      <c r="C46" s="28">
        <f t="shared" si="9"/>
        <v>21.915967677429972</v>
      </c>
      <c r="D46" s="14">
        <v>115491.326</v>
      </c>
      <c r="E46">
        <v>133.909</v>
      </c>
      <c r="F46" s="29">
        <f t="shared" si="10"/>
        <v>-0.014356852714256685</v>
      </c>
      <c r="G46" s="29">
        <f t="shared" si="11"/>
        <v>-0.2584223455573744</v>
      </c>
      <c r="I46" s="30">
        <f t="shared" si="16"/>
        <v>0.0400544279836219</v>
      </c>
      <c r="J46" s="30">
        <f t="shared" si="16"/>
        <v>0.0764404419428001</v>
      </c>
      <c r="K46" s="30">
        <f t="shared" si="16"/>
        <v>0.05454891045237458</v>
      </c>
      <c r="L46" s="30">
        <f t="shared" si="16"/>
        <v>0.20509770577922015</v>
      </c>
      <c r="M46" s="30">
        <f t="shared" si="16"/>
        <v>0.2017141616332295</v>
      </c>
      <c r="N46" s="30">
        <f t="shared" si="16"/>
        <v>0.16682452844986817</v>
      </c>
      <c r="O46" s="30">
        <f t="shared" si="16"/>
        <v>0.12774598327843253</v>
      </c>
      <c r="P46" s="30">
        <f t="shared" si="15"/>
        <v>0.12757384048045306</v>
      </c>
      <c r="Q46" s="31">
        <v>5.745289325714111</v>
      </c>
      <c r="R46" s="31">
        <v>18.605073928833008</v>
      </c>
      <c r="S46" s="31">
        <v>23.12960433959961</v>
      </c>
      <c r="T46" s="31">
        <v>25.002145767211914</v>
      </c>
      <c r="U46" s="31">
        <v>27.140460968017578</v>
      </c>
      <c r="V46" s="31">
        <v>27.246795654296875</v>
      </c>
      <c r="W46" s="31">
        <v>22.27840232849121</v>
      </c>
      <c r="X46" s="31">
        <v>7.4396867752075195</v>
      </c>
      <c r="Y46" s="32">
        <v>4625939</v>
      </c>
      <c r="Z46" s="32">
        <v>8828208</v>
      </c>
      <c r="AA46" s="32">
        <v>6299926</v>
      </c>
      <c r="AB46" s="32">
        <v>23687006</v>
      </c>
      <c r="AC46" s="32">
        <v>23296236</v>
      </c>
      <c r="AD46" s="32">
        <v>19266786</v>
      </c>
      <c r="AE46" s="32">
        <v>14753553</v>
      </c>
      <c r="AF46" s="32">
        <v>14733672</v>
      </c>
      <c r="AG46" s="32">
        <f t="shared" si="12"/>
        <v>115491326</v>
      </c>
    </row>
    <row r="47" spans="1:33" ht="12.75">
      <c r="A47">
        <f t="shared" si="13"/>
        <v>1957.25</v>
      </c>
      <c r="B47" s="28">
        <f t="shared" si="0"/>
        <v>22.147244225352406</v>
      </c>
      <c r="C47" s="28">
        <f t="shared" si="9"/>
        <v>21.77996602586553</v>
      </c>
      <c r="D47" s="14">
        <v>115832.2615</v>
      </c>
      <c r="E47">
        <v>133.399</v>
      </c>
      <c r="F47" s="29">
        <f t="shared" si="10"/>
        <v>-0.014299454955749283</v>
      </c>
      <c r="G47" s="29">
        <f t="shared" si="11"/>
        <v>-0.2727218005131237</v>
      </c>
      <c r="I47" s="30">
        <f t="shared" si="16"/>
        <v>0.04032657171249307</v>
      </c>
      <c r="J47" s="30">
        <f t="shared" si="16"/>
        <v>0.07659267707554859</v>
      </c>
      <c r="K47" s="30">
        <f t="shared" si="16"/>
        <v>0.054369477194399767</v>
      </c>
      <c r="L47" s="30">
        <f t="shared" si="16"/>
        <v>0.20390148387114068</v>
      </c>
      <c r="M47" s="30">
        <f t="shared" si="16"/>
        <v>0.20184557995528732</v>
      </c>
      <c r="N47" s="30">
        <f t="shared" si="16"/>
        <v>0.1671354918681269</v>
      </c>
      <c r="O47" s="30">
        <f t="shared" si="16"/>
        <v>0.12771572279109822</v>
      </c>
      <c r="P47" s="30">
        <f t="shared" si="15"/>
        <v>0.12811299553190542</v>
      </c>
      <c r="Q47" s="31">
        <v>5.696946144104004</v>
      </c>
      <c r="R47" s="31">
        <v>18.526294708251953</v>
      </c>
      <c r="S47" s="31">
        <v>23.087955474853516</v>
      </c>
      <c r="T47" s="31">
        <v>24.984373092651367</v>
      </c>
      <c r="U47" s="31">
        <v>27.13009262084961</v>
      </c>
      <c r="V47" s="31">
        <v>27.274234771728516</v>
      </c>
      <c r="W47" s="31">
        <v>22.28322982788086</v>
      </c>
      <c r="X47" s="31">
        <v>7.369894504547119</v>
      </c>
      <c r="Y47" s="32">
        <v>4671118</v>
      </c>
      <c r="Z47" s="32">
        <v>8871903</v>
      </c>
      <c r="AA47" s="32">
        <v>6297739.5</v>
      </c>
      <c r="AB47" s="32">
        <v>23618370</v>
      </c>
      <c r="AC47" s="32">
        <v>23380230</v>
      </c>
      <c r="AD47" s="32">
        <v>19359682</v>
      </c>
      <c r="AE47" s="32">
        <v>14793601</v>
      </c>
      <c r="AF47" s="32">
        <v>14839618</v>
      </c>
      <c r="AG47" s="32">
        <f t="shared" si="12"/>
        <v>115832261.5</v>
      </c>
    </row>
    <row r="48" spans="1:33" ht="12.75">
      <c r="A48">
        <f t="shared" si="13"/>
        <v>1957.5</v>
      </c>
      <c r="B48" s="28">
        <f t="shared" si="0"/>
        <v>22.1322092223701</v>
      </c>
      <c r="C48" s="28">
        <f t="shared" si="9"/>
        <v>21.784496639236192</v>
      </c>
      <c r="D48" s="14">
        <v>116209.8525</v>
      </c>
      <c r="E48">
        <v>133.743</v>
      </c>
      <c r="F48" s="29">
        <f t="shared" si="10"/>
        <v>-0.01956561635296906</v>
      </c>
      <c r="G48" s="29">
        <f t="shared" si="11"/>
        <v>-0.2922874168660928</v>
      </c>
      <c r="I48" s="30">
        <f t="shared" si="16"/>
        <v>0.04079321071335152</v>
      </c>
      <c r="J48" s="30">
        <f t="shared" si="16"/>
        <v>0.07706979922377924</v>
      </c>
      <c r="K48" s="30">
        <f t="shared" si="16"/>
        <v>0.05438557371888928</v>
      </c>
      <c r="L48" s="30">
        <f t="shared" si="16"/>
        <v>0.20258969006091804</v>
      </c>
      <c r="M48" s="30">
        <f t="shared" si="16"/>
        <v>0.20161935925355381</v>
      </c>
      <c r="N48" s="30">
        <f t="shared" si="16"/>
        <v>0.1673369131933112</v>
      </c>
      <c r="O48" s="30">
        <f t="shared" si="16"/>
        <v>0.12766452827224783</v>
      </c>
      <c r="P48" s="30">
        <f t="shared" si="15"/>
        <v>0.12854092556394905</v>
      </c>
      <c r="Q48" s="31">
        <v>5.648602485656738</v>
      </c>
      <c r="R48" s="31">
        <v>18.4475154876709</v>
      </c>
      <c r="S48" s="31">
        <v>23.046306610107422</v>
      </c>
      <c r="T48" s="31">
        <v>24.966602325439453</v>
      </c>
      <c r="U48" s="31">
        <v>27.11972427368164</v>
      </c>
      <c r="V48" s="31">
        <v>27.30167579650879</v>
      </c>
      <c r="W48" s="31">
        <v>22.288057327270508</v>
      </c>
      <c r="X48" s="31">
        <v>7.300102233886719</v>
      </c>
      <c r="Y48" s="32">
        <v>4740573</v>
      </c>
      <c r="Z48" s="32">
        <v>8956270</v>
      </c>
      <c r="AA48" s="32">
        <v>6320139.5</v>
      </c>
      <c r="AB48" s="32">
        <v>23542918</v>
      </c>
      <c r="AC48" s="32">
        <v>23430156</v>
      </c>
      <c r="AD48" s="32">
        <v>19446198</v>
      </c>
      <c r="AE48" s="32">
        <v>14835876</v>
      </c>
      <c r="AF48" s="32">
        <v>14937722</v>
      </c>
      <c r="AG48" s="32">
        <f t="shared" si="12"/>
        <v>116209852.5</v>
      </c>
    </row>
    <row r="49" spans="1:33" ht="12.75">
      <c r="A49">
        <f t="shared" si="13"/>
        <v>1957.75</v>
      </c>
      <c r="B49" s="28">
        <f t="shared" si="0"/>
        <v>21.624079651924042</v>
      </c>
      <c r="C49" s="28">
        <f t="shared" si="9"/>
        <v>21.295865389766583</v>
      </c>
      <c r="D49" s="14">
        <v>116587.443</v>
      </c>
      <c r="E49">
        <v>131.097</v>
      </c>
      <c r="F49" s="29">
        <f t="shared" si="10"/>
        <v>-0.01949832097644885</v>
      </c>
      <c r="G49" s="29">
        <f t="shared" si="11"/>
        <v>-0.3117857378425416</v>
      </c>
      <c r="I49" s="30">
        <f t="shared" si="16"/>
        <v>0.04125682728971078</v>
      </c>
      <c r="J49" s="30">
        <f t="shared" si="16"/>
        <v>0.07754383977698182</v>
      </c>
      <c r="K49" s="30">
        <f t="shared" si="16"/>
        <v>0.054401561924640546</v>
      </c>
      <c r="L49" s="30">
        <f t="shared" si="16"/>
        <v>0.20128637695570697</v>
      </c>
      <c r="M49" s="30">
        <f t="shared" si="16"/>
        <v>0.2013945875800707</v>
      </c>
      <c r="N49" s="30">
        <f t="shared" si="16"/>
        <v>0.16753704770761632</v>
      </c>
      <c r="O49" s="30">
        <f t="shared" si="16"/>
        <v>0.1276136744846527</v>
      </c>
      <c r="P49" s="30">
        <f t="shared" si="15"/>
        <v>0.12896608428062017</v>
      </c>
      <c r="Q49" s="31">
        <v>5.600258827209473</v>
      </c>
      <c r="R49" s="31">
        <v>18.368736267089844</v>
      </c>
      <c r="S49" s="31">
        <v>23.00465965270996</v>
      </c>
      <c r="T49" s="31">
        <v>24.948829650878906</v>
      </c>
      <c r="U49" s="31">
        <v>27.109357833862305</v>
      </c>
      <c r="V49" s="31">
        <v>27.329116821289062</v>
      </c>
      <c r="W49" s="31">
        <v>22.292884826660156</v>
      </c>
      <c r="X49" s="31">
        <v>7.230310440063477</v>
      </c>
      <c r="Y49" s="32">
        <v>4810028</v>
      </c>
      <c r="Z49" s="32">
        <v>9040638</v>
      </c>
      <c r="AA49" s="32">
        <v>6342539</v>
      </c>
      <c r="AB49" s="32">
        <v>23467464</v>
      </c>
      <c r="AC49" s="32">
        <v>23480080</v>
      </c>
      <c r="AD49" s="32">
        <v>19532716</v>
      </c>
      <c r="AE49" s="32">
        <v>14878152</v>
      </c>
      <c r="AF49" s="32">
        <v>15035826</v>
      </c>
      <c r="AG49" s="32">
        <f t="shared" si="12"/>
        <v>116587443</v>
      </c>
    </row>
    <row r="50" spans="1:33" ht="12.75">
      <c r="A50">
        <f t="shared" si="13"/>
        <v>1958</v>
      </c>
      <c r="B50" s="28">
        <f t="shared" si="0"/>
        <v>21.04951888705211</v>
      </c>
      <c r="C50" s="28">
        <f t="shared" si="9"/>
        <v>20.74073585275099</v>
      </c>
      <c r="D50" s="14">
        <v>116965.034</v>
      </c>
      <c r="E50">
        <v>128.027</v>
      </c>
      <c r="F50" s="29">
        <f t="shared" si="10"/>
        <v>-0.01943122785633919</v>
      </c>
      <c r="G50" s="29">
        <f t="shared" si="11"/>
        <v>-0.3312169656988808</v>
      </c>
      <c r="I50" s="30">
        <f t="shared" si="16"/>
        <v>0.0417174503621313</v>
      </c>
      <c r="J50" s="30">
        <f t="shared" si="16"/>
        <v>0.07801481936900903</v>
      </c>
      <c r="K50" s="30">
        <f t="shared" si="16"/>
        <v>0.05441745094521154</v>
      </c>
      <c r="L50" s="30">
        <f t="shared" si="16"/>
        <v>0.19999149489410656</v>
      </c>
      <c r="M50" s="30">
        <f t="shared" si="16"/>
        <v>0.20117128337687654</v>
      </c>
      <c r="N50" s="30">
        <f t="shared" si="16"/>
        <v>0.16773587224366557</v>
      </c>
      <c r="O50" s="30">
        <f t="shared" si="16"/>
        <v>0.12756313993804336</v>
      </c>
      <c r="P50" s="30">
        <f t="shared" si="15"/>
        <v>0.12938848887095608</v>
      </c>
      <c r="Q50" s="31">
        <v>5.551915645599365</v>
      </c>
      <c r="R50" s="31">
        <v>18.28995704650879</v>
      </c>
      <c r="S50" s="31">
        <v>22.963010787963867</v>
      </c>
      <c r="T50" s="31">
        <v>24.93105697631836</v>
      </c>
      <c r="U50" s="31">
        <v>27.098989486694336</v>
      </c>
      <c r="V50" s="31">
        <v>27.356555938720703</v>
      </c>
      <c r="W50" s="31">
        <v>22.297712326049805</v>
      </c>
      <c r="X50" s="31">
        <v>7.160518169403076</v>
      </c>
      <c r="Y50" s="32">
        <v>4879483</v>
      </c>
      <c r="Z50" s="32">
        <v>9125006</v>
      </c>
      <c r="AA50" s="32">
        <v>6364939</v>
      </c>
      <c r="AB50" s="32">
        <v>23392012</v>
      </c>
      <c r="AC50" s="32">
        <v>23530006</v>
      </c>
      <c r="AD50" s="32">
        <v>19619232</v>
      </c>
      <c r="AE50" s="32">
        <v>14920427</v>
      </c>
      <c r="AF50" s="32">
        <v>15133929</v>
      </c>
      <c r="AG50" s="32">
        <f t="shared" si="12"/>
        <v>116965034</v>
      </c>
    </row>
    <row r="51" spans="1:33" ht="12.75">
      <c r="A51">
        <f t="shared" si="13"/>
        <v>1958.25</v>
      </c>
      <c r="B51" s="28">
        <f t="shared" si="0"/>
        <v>20.868539720917532</v>
      </c>
      <c r="C51" s="28">
        <f t="shared" si="9"/>
        <v>20.57912154961142</v>
      </c>
      <c r="D51" s="14">
        <v>117342.625</v>
      </c>
      <c r="E51">
        <v>127.336</v>
      </c>
      <c r="F51" s="29">
        <f t="shared" si="10"/>
        <v>-0.019364862995005908</v>
      </c>
      <c r="G51" s="29">
        <f t="shared" si="11"/>
        <v>-0.3505818286938867</v>
      </c>
      <c r="I51" s="30">
        <f t="shared" si="16"/>
        <v>0.04217510900237659</v>
      </c>
      <c r="J51" s="30">
        <f t="shared" si="16"/>
        <v>0.07848275935534935</v>
      </c>
      <c r="K51" s="30">
        <f t="shared" si="16"/>
        <v>0.0544332377088036</v>
      </c>
      <c r="L51" s="30">
        <f t="shared" si="16"/>
        <v>0.19870494630574354</v>
      </c>
      <c r="M51" s="30">
        <f t="shared" si="16"/>
        <v>0.20094941629267285</v>
      </c>
      <c r="N51" s="30">
        <f t="shared" si="16"/>
        <v>0.16793341720453245</v>
      </c>
      <c r="O51" s="30">
        <f t="shared" si="16"/>
        <v>0.12751293061664506</v>
      </c>
      <c r="P51" s="30">
        <f t="shared" si="15"/>
        <v>0.12980818351387657</v>
      </c>
      <c r="Q51" s="31">
        <v>5.5035719871521</v>
      </c>
      <c r="R51" s="31">
        <v>18.211177825927734</v>
      </c>
      <c r="S51" s="31">
        <v>22.921361923217773</v>
      </c>
      <c r="T51" s="31">
        <v>24.913284301757812</v>
      </c>
      <c r="U51" s="31">
        <v>27.088623046875</v>
      </c>
      <c r="V51" s="31">
        <v>27.383996963500977</v>
      </c>
      <c r="W51" s="31">
        <v>22.302539825439453</v>
      </c>
      <c r="X51" s="31">
        <v>7.090725898742676</v>
      </c>
      <c r="Y51" s="32">
        <v>4948938</v>
      </c>
      <c r="Z51" s="32">
        <v>9209373</v>
      </c>
      <c r="AA51" s="32">
        <v>6387339</v>
      </c>
      <c r="AB51" s="32">
        <v>23316560</v>
      </c>
      <c r="AC51" s="32">
        <v>23579932</v>
      </c>
      <c r="AD51" s="32">
        <v>19705748</v>
      </c>
      <c r="AE51" s="32">
        <v>14962702</v>
      </c>
      <c r="AF51" s="32">
        <v>15232033</v>
      </c>
      <c r="AG51" s="32">
        <f t="shared" si="12"/>
        <v>117342625</v>
      </c>
    </row>
    <row r="52" spans="1:33" ht="12.75">
      <c r="A52">
        <f t="shared" si="13"/>
        <v>1958.5</v>
      </c>
      <c r="B52" s="28">
        <f t="shared" si="0"/>
        <v>20.944213828247143</v>
      </c>
      <c r="C52" s="28">
        <f t="shared" si="9"/>
        <v>20.672065291475448</v>
      </c>
      <c r="D52" s="14">
        <v>117702.7855</v>
      </c>
      <c r="E52">
        <v>128.19</v>
      </c>
      <c r="F52" s="29">
        <f t="shared" si="10"/>
        <v>-0.017269634534417884</v>
      </c>
      <c r="G52" s="29">
        <f t="shared" si="11"/>
        <v>-0.3678514632283046</v>
      </c>
      <c r="I52" s="30">
        <f t="shared" si="16"/>
        <v>0.042480175628468876</v>
      </c>
      <c r="J52" s="30">
        <f t="shared" si="16"/>
        <v>0.07885402168328463</v>
      </c>
      <c r="K52" s="30">
        <f t="shared" si="16"/>
        <v>0.05453299573781115</v>
      </c>
      <c r="L52" s="30">
        <f t="shared" si="16"/>
        <v>0.1973209546514938</v>
      </c>
      <c r="M52" s="30">
        <f t="shared" si="16"/>
        <v>0.2008067175266638</v>
      </c>
      <c r="N52" s="30">
        <f t="shared" si="16"/>
        <v>0.16812740595676048</v>
      </c>
      <c r="O52" s="30">
        <f t="shared" si="16"/>
        <v>0.1275862328678704</v>
      </c>
      <c r="P52" s="30">
        <f t="shared" si="15"/>
        <v>0.13029149594764688</v>
      </c>
      <c r="Q52" s="31">
        <v>5.455228805541992</v>
      </c>
      <c r="R52" s="31">
        <v>18.13239860534668</v>
      </c>
      <c r="S52" s="31">
        <v>22.87971305847168</v>
      </c>
      <c r="T52" s="31">
        <v>24.895511627197266</v>
      </c>
      <c r="U52" s="31">
        <v>27.07825469970703</v>
      </c>
      <c r="V52" s="31">
        <v>27.41143798828125</v>
      </c>
      <c r="W52" s="31">
        <v>22.30736541748047</v>
      </c>
      <c r="X52" s="31">
        <v>7.020934104919434</v>
      </c>
      <c r="Y52" s="32">
        <v>5000035</v>
      </c>
      <c r="Z52" s="32">
        <v>9281338</v>
      </c>
      <c r="AA52" s="32">
        <v>6418685.5</v>
      </c>
      <c r="AB52" s="32">
        <v>23225226</v>
      </c>
      <c r="AC52" s="32">
        <v>23635510</v>
      </c>
      <c r="AD52" s="32">
        <v>19789064</v>
      </c>
      <c r="AE52" s="32">
        <v>15017255</v>
      </c>
      <c r="AF52" s="32">
        <v>15335672</v>
      </c>
      <c r="AG52" s="32">
        <f t="shared" si="12"/>
        <v>117702785.5</v>
      </c>
    </row>
    <row r="53" spans="1:33" ht="12.75">
      <c r="A53">
        <f t="shared" si="13"/>
        <v>1958.75</v>
      </c>
      <c r="B53" s="28">
        <f t="shared" si="0"/>
        <v>21.174982377563598</v>
      </c>
      <c r="C53" s="28">
        <f t="shared" si="9"/>
        <v>20.920047849196283</v>
      </c>
      <c r="D53" s="14">
        <v>118062.9445</v>
      </c>
      <c r="E53">
        <v>129.999</v>
      </c>
      <c r="F53" s="29">
        <f t="shared" si="10"/>
        <v>-0.017214008404381163</v>
      </c>
      <c r="G53" s="29">
        <f t="shared" si="11"/>
        <v>-0.38506547163268573</v>
      </c>
      <c r="I53" s="30">
        <f t="shared" si="16"/>
        <v>0.04278338577266299</v>
      </c>
      <c r="J53" s="30">
        <f t="shared" si="16"/>
        <v>0.07922301141659227</v>
      </c>
      <c r="K53" s="30">
        <f t="shared" si="16"/>
        <v>0.05463214582116407</v>
      </c>
      <c r="L53" s="30">
        <f t="shared" si="16"/>
        <v>0.19594540944216413</v>
      </c>
      <c r="M53" s="30">
        <f t="shared" si="16"/>
        <v>0.2006648919382152</v>
      </c>
      <c r="N53" s="30">
        <f t="shared" si="16"/>
        <v>0.16832021329097038</v>
      </c>
      <c r="O53" s="30">
        <f t="shared" si="16"/>
        <v>0.1276590895122051</v>
      </c>
      <c r="P53" s="30">
        <f t="shared" si="15"/>
        <v>0.13077185280602585</v>
      </c>
      <c r="Q53" s="31">
        <v>5.406885147094727</v>
      </c>
      <c r="R53" s="31">
        <v>18.053619384765625</v>
      </c>
      <c r="S53" s="31">
        <v>22.838064193725586</v>
      </c>
      <c r="T53" s="31">
        <v>24.87774085998535</v>
      </c>
      <c r="U53" s="31">
        <v>27.067886352539062</v>
      </c>
      <c r="V53" s="31">
        <v>27.43887710571289</v>
      </c>
      <c r="W53" s="31">
        <v>22.312192916870117</v>
      </c>
      <c r="X53" s="31">
        <v>6.951141834259033</v>
      </c>
      <c r="Y53" s="32">
        <v>5051132.5</v>
      </c>
      <c r="Z53" s="32">
        <v>9353302</v>
      </c>
      <c r="AA53" s="32">
        <v>6450032</v>
      </c>
      <c r="AB53" s="32">
        <v>23133892</v>
      </c>
      <c r="AC53" s="32">
        <v>23691088</v>
      </c>
      <c r="AD53" s="32">
        <v>19872380</v>
      </c>
      <c r="AE53" s="32">
        <v>15071808</v>
      </c>
      <c r="AF53" s="32">
        <v>15439310</v>
      </c>
      <c r="AG53" s="32">
        <f t="shared" si="12"/>
        <v>118062944.5</v>
      </c>
    </row>
    <row r="54" spans="1:33" ht="12.75">
      <c r="A54">
        <f t="shared" si="13"/>
        <v>1959</v>
      </c>
      <c r="B54" s="28">
        <f t="shared" si="0"/>
        <v>21.35985275372919</v>
      </c>
      <c r="C54" s="28">
        <f t="shared" si="9"/>
        <v>21.122077358267443</v>
      </c>
      <c r="D54" s="14">
        <v>118423.101</v>
      </c>
      <c r="E54">
        <v>131.534</v>
      </c>
      <c r="F54" s="29">
        <f t="shared" si="10"/>
        <v>-0.017159132905569734</v>
      </c>
      <c r="G54" s="29">
        <f t="shared" si="11"/>
        <v>-0.4022246045382555</v>
      </c>
      <c r="I54" s="30">
        <f t="shared" si="16"/>
        <v>0.04308475252645174</v>
      </c>
      <c r="J54" s="30">
        <f t="shared" si="16"/>
        <v>0.07958976686482817</v>
      </c>
      <c r="K54" s="30">
        <f t="shared" si="16"/>
        <v>0.05473069819375866</v>
      </c>
      <c r="L54" s="30">
        <f t="shared" si="16"/>
        <v>0.19457821831569838</v>
      </c>
      <c r="M54" s="30">
        <f t="shared" si="16"/>
        <v>0.20052393324846307</v>
      </c>
      <c r="N54" s="30">
        <f t="shared" si="16"/>
        <v>0.1685118345279609</v>
      </c>
      <c r="O54" s="30">
        <f t="shared" si="16"/>
        <v>0.12773149725238153</v>
      </c>
      <c r="P54" s="30">
        <f t="shared" si="15"/>
        <v>0.13124929907045754</v>
      </c>
      <c r="Q54" s="31">
        <v>5.358541488647461</v>
      </c>
      <c r="R54" s="31">
        <v>17.97484016418457</v>
      </c>
      <c r="S54" s="31">
        <v>22.796415328979492</v>
      </c>
      <c r="T54" s="31">
        <v>24.859968185424805</v>
      </c>
      <c r="U54" s="31">
        <v>27.057519912719727</v>
      </c>
      <c r="V54" s="31">
        <v>27.466318130493164</v>
      </c>
      <c r="W54" s="31">
        <v>22.317020416259766</v>
      </c>
      <c r="X54" s="31">
        <v>6.881349563598633</v>
      </c>
      <c r="Y54" s="32">
        <v>5102230</v>
      </c>
      <c r="Z54" s="32">
        <v>9425267</v>
      </c>
      <c r="AA54" s="32">
        <v>6481379</v>
      </c>
      <c r="AB54" s="32">
        <v>23042556</v>
      </c>
      <c r="AC54" s="32">
        <v>23746666</v>
      </c>
      <c r="AD54" s="32">
        <v>19955694</v>
      </c>
      <c r="AE54" s="32">
        <v>15126360</v>
      </c>
      <c r="AF54" s="32">
        <v>15542949</v>
      </c>
      <c r="AG54" s="32">
        <f t="shared" si="12"/>
        <v>118423101</v>
      </c>
    </row>
    <row r="55" spans="1:33" ht="12.75">
      <c r="A55">
        <f t="shared" si="13"/>
        <v>1959.25</v>
      </c>
      <c r="B55" s="28">
        <f t="shared" si="0"/>
        <v>21.73901218591114</v>
      </c>
      <c r="C55" s="28">
        <f t="shared" si="9"/>
        <v>21.518340863479988</v>
      </c>
      <c r="D55" s="14">
        <v>118783.2615</v>
      </c>
      <c r="E55">
        <v>134.276</v>
      </c>
      <c r="F55" s="29">
        <f t="shared" si="10"/>
        <v>-0.01710407303059522</v>
      </c>
      <c r="G55" s="29">
        <f t="shared" si="11"/>
        <v>-0.4193286775688507</v>
      </c>
      <c r="I55" s="30">
        <f t="shared" si="16"/>
        <v>0.043384286093205146</v>
      </c>
      <c r="J55" s="30">
        <f t="shared" si="16"/>
        <v>0.07995429558061092</v>
      </c>
      <c r="K55" s="30">
        <f t="shared" si="16"/>
        <v>0.054828646879678415</v>
      </c>
      <c r="L55" s="30">
        <f t="shared" si="16"/>
        <v>0.19321932829736285</v>
      </c>
      <c r="M55" s="30">
        <f t="shared" si="16"/>
        <v>0.2003838225977656</v>
      </c>
      <c r="N55" s="30">
        <f t="shared" si="16"/>
        <v>0.16870230491187516</v>
      </c>
      <c r="O55" s="30">
        <f t="shared" si="16"/>
        <v>0.12780347002005835</v>
      </c>
      <c r="P55" s="30">
        <f t="shared" si="15"/>
        <v>0.1317238456194436</v>
      </c>
      <c r="Q55" s="31">
        <v>5.310197830200195</v>
      </c>
      <c r="R55" s="31">
        <v>17.896060943603516</v>
      </c>
      <c r="S55" s="31">
        <v>22.7547664642334</v>
      </c>
      <c r="T55" s="31">
        <v>24.842195510864258</v>
      </c>
      <c r="U55" s="31">
        <v>27.04715347290039</v>
      </c>
      <c r="V55" s="31">
        <v>27.493759155273438</v>
      </c>
      <c r="W55" s="31">
        <v>22.321847915649414</v>
      </c>
      <c r="X55" s="31">
        <v>6.811557292938232</v>
      </c>
      <c r="Y55" s="32">
        <v>5153327</v>
      </c>
      <c r="Z55" s="32">
        <v>9497232</v>
      </c>
      <c r="AA55" s="32">
        <v>6512725.5</v>
      </c>
      <c r="AB55" s="32">
        <v>22951222</v>
      </c>
      <c r="AC55" s="32">
        <v>23802244</v>
      </c>
      <c r="AD55" s="32">
        <v>20039010</v>
      </c>
      <c r="AE55" s="32">
        <v>15180913</v>
      </c>
      <c r="AF55" s="32">
        <v>15646588</v>
      </c>
      <c r="AG55" s="32">
        <f t="shared" si="12"/>
        <v>118783261.5</v>
      </c>
    </row>
    <row r="56" spans="1:33" ht="12.75">
      <c r="A56">
        <f t="shared" si="13"/>
        <v>1959.5</v>
      </c>
      <c r="B56" s="28">
        <f t="shared" si="0"/>
        <v>21.491610943688944</v>
      </c>
      <c r="C56" s="28">
        <f t="shared" si="9"/>
        <v>21.285595801361676</v>
      </c>
      <c r="D56" s="14">
        <v>119128.7725</v>
      </c>
      <c r="E56">
        <v>133.134</v>
      </c>
      <c r="F56" s="29">
        <f t="shared" si="10"/>
        <v>-0.01465618010388273</v>
      </c>
      <c r="G56" s="29">
        <f t="shared" si="11"/>
        <v>-0.4339848576727335</v>
      </c>
      <c r="I56" s="30">
        <f t="shared" si="16"/>
        <v>0.04360881415109016</v>
      </c>
      <c r="J56" s="30">
        <f t="shared" si="16"/>
        <v>0.08020797830347828</v>
      </c>
      <c r="K56" s="30">
        <f t="shared" si="16"/>
        <v>0.054872931726044606</v>
      </c>
      <c r="L56" s="30">
        <f t="shared" si="16"/>
        <v>0.1921403160600853</v>
      </c>
      <c r="M56" s="30">
        <f t="shared" si="16"/>
        <v>0.20021519150631725</v>
      </c>
      <c r="N56" s="30">
        <f t="shared" si="16"/>
        <v>0.16887418192779582</v>
      </c>
      <c r="O56" s="30">
        <f t="shared" si="16"/>
        <v>0.12789985727419462</v>
      </c>
      <c r="P56" s="30">
        <f t="shared" si="15"/>
        <v>0.13218072905099396</v>
      </c>
      <c r="Q56" s="31">
        <v>5.261854648590088</v>
      </c>
      <c r="R56" s="31">
        <v>17.81728172302246</v>
      </c>
      <c r="S56" s="31">
        <v>22.713117599487305</v>
      </c>
      <c r="T56" s="31">
        <v>24.82442283630371</v>
      </c>
      <c r="U56" s="31">
        <v>27.036785125732422</v>
      </c>
      <c r="V56" s="31">
        <v>27.521198272705078</v>
      </c>
      <c r="W56" s="31">
        <v>22.326675415039062</v>
      </c>
      <c r="X56" s="31">
        <v>6.741765022277832</v>
      </c>
      <c r="Y56" s="32">
        <v>5195064.5</v>
      </c>
      <c r="Z56" s="32">
        <v>9555078</v>
      </c>
      <c r="AA56" s="32">
        <v>6536945</v>
      </c>
      <c r="AB56" s="32">
        <v>22889440</v>
      </c>
      <c r="AC56" s="32">
        <v>23851390</v>
      </c>
      <c r="AD56" s="32">
        <v>20117774</v>
      </c>
      <c r="AE56" s="32">
        <v>15236553</v>
      </c>
      <c r="AF56" s="32">
        <v>15746528</v>
      </c>
      <c r="AG56" s="32">
        <f t="shared" si="12"/>
        <v>119128772.5</v>
      </c>
    </row>
    <row r="57" spans="1:33" ht="12.75">
      <c r="A57">
        <f t="shared" si="13"/>
        <v>1959.75</v>
      </c>
      <c r="B57" s="28">
        <f t="shared" si="0"/>
        <v>21.463903905822143</v>
      </c>
      <c r="C57" s="28">
        <f t="shared" si="9"/>
        <v>21.272498259820715</v>
      </c>
      <c r="D57" s="14">
        <v>119474.287</v>
      </c>
      <c r="E57">
        <v>133.348</v>
      </c>
      <c r="F57" s="29">
        <f t="shared" si="10"/>
        <v>-0.014609496325839025</v>
      </c>
      <c r="G57" s="29">
        <f t="shared" si="11"/>
        <v>-0.4485943539985725</v>
      </c>
      <c r="I57" s="30">
        <f t="shared" si="16"/>
        <v>0.04383204228705713</v>
      </c>
      <c r="J57" s="30">
        <f t="shared" si="16"/>
        <v>0.08046019140503428</v>
      </c>
      <c r="K57" s="30">
        <f t="shared" si="16"/>
        <v>0.05491696301146371</v>
      </c>
      <c r="L57" s="30">
        <f t="shared" si="16"/>
        <v>0.19106755581642434</v>
      </c>
      <c r="M57" s="30">
        <f t="shared" si="16"/>
        <v>0.2000475298923525</v>
      </c>
      <c r="N57" s="30">
        <f t="shared" si="16"/>
        <v>0.16904507661970813</v>
      </c>
      <c r="O57" s="30">
        <f t="shared" si="16"/>
        <v>0.12799567491873795</v>
      </c>
      <c r="P57" s="30">
        <f t="shared" si="15"/>
        <v>0.13263496604922195</v>
      </c>
      <c r="Q57" s="31">
        <v>5.2135114669799805</v>
      </c>
      <c r="R57" s="31">
        <v>17.738502502441406</v>
      </c>
      <c r="S57" s="31">
        <v>22.67146873474121</v>
      </c>
      <c r="T57" s="31">
        <v>24.806650161743164</v>
      </c>
      <c r="U57" s="31">
        <v>27.026416778564453</v>
      </c>
      <c r="V57" s="31">
        <v>27.54863739013672</v>
      </c>
      <c r="W57" s="31">
        <v>22.33150291442871</v>
      </c>
      <c r="X57" s="31">
        <v>6.67197322845459</v>
      </c>
      <c r="Y57" s="32">
        <v>5236802</v>
      </c>
      <c r="Z57" s="32">
        <v>9612924</v>
      </c>
      <c r="AA57" s="32">
        <v>6561165</v>
      </c>
      <c r="AB57" s="32">
        <v>22827660</v>
      </c>
      <c r="AC57" s="32">
        <v>23900536</v>
      </c>
      <c r="AD57" s="32">
        <v>20196540</v>
      </c>
      <c r="AE57" s="32">
        <v>15292192</v>
      </c>
      <c r="AF57" s="32">
        <v>15846468</v>
      </c>
      <c r="AG57" s="32">
        <f t="shared" si="12"/>
        <v>119474287</v>
      </c>
    </row>
    <row r="58" spans="1:33" ht="12.75">
      <c r="A58">
        <f t="shared" si="13"/>
        <v>1960</v>
      </c>
      <c r="B58" s="28">
        <f t="shared" si="0"/>
        <v>21.38178825132415</v>
      </c>
      <c r="C58" s="28">
        <f t="shared" si="9"/>
        <v>21.2049458988727</v>
      </c>
      <c r="D58" s="14">
        <v>119819.7975</v>
      </c>
      <c r="E58">
        <v>133.222</v>
      </c>
      <c r="F58" s="29">
        <f t="shared" si="10"/>
        <v>-0.01456329354997965</v>
      </c>
      <c r="G58" s="29">
        <f t="shared" si="11"/>
        <v>-0.46315764754855215</v>
      </c>
      <c r="I58" s="30">
        <f t="shared" si="16"/>
        <v>0.04405398031155911</v>
      </c>
      <c r="J58" s="30">
        <f t="shared" si="16"/>
        <v>0.08071096097454179</v>
      </c>
      <c r="K58" s="30">
        <f t="shared" si="16"/>
        <v>0.05496073801994199</v>
      </c>
      <c r="L58" s="30">
        <f t="shared" si="16"/>
        <v>0.19000098877649998</v>
      </c>
      <c r="M58" s="30">
        <f t="shared" si="16"/>
        <v>0.19988082520336425</v>
      </c>
      <c r="N58" s="30">
        <f t="shared" si="16"/>
        <v>0.16921497467895488</v>
      </c>
      <c r="O58" s="30">
        <f t="shared" si="16"/>
        <v>0.128090952582356</v>
      </c>
      <c r="P58" s="30">
        <f t="shared" si="15"/>
        <v>0.133086579452782</v>
      </c>
      <c r="Q58" s="31">
        <v>5.165167808532715</v>
      </c>
      <c r="R58" s="31">
        <v>17.65972328186035</v>
      </c>
      <c r="S58" s="31">
        <v>22.629819869995117</v>
      </c>
      <c r="T58" s="31">
        <v>24.788877487182617</v>
      </c>
      <c r="U58" s="31">
        <v>27.016050338745117</v>
      </c>
      <c r="V58" s="31">
        <v>27.576078414916992</v>
      </c>
      <c r="W58" s="31">
        <v>22.33633041381836</v>
      </c>
      <c r="X58" s="31">
        <v>6.6021809577941895</v>
      </c>
      <c r="Y58" s="32">
        <v>5278539</v>
      </c>
      <c r="Z58" s="32">
        <v>9670771</v>
      </c>
      <c r="AA58" s="32">
        <v>6585384.5</v>
      </c>
      <c r="AB58" s="32">
        <v>22765880</v>
      </c>
      <c r="AC58" s="32">
        <v>23949680</v>
      </c>
      <c r="AD58" s="32">
        <v>20275304</v>
      </c>
      <c r="AE58" s="32">
        <v>15347832</v>
      </c>
      <c r="AF58" s="32">
        <v>15946407</v>
      </c>
      <c r="AG58" s="32">
        <f t="shared" si="12"/>
        <v>119819797.5</v>
      </c>
    </row>
    <row r="59" spans="1:33" ht="12.75">
      <c r="A59">
        <f t="shared" si="13"/>
        <v>1960.25</v>
      </c>
      <c r="B59" s="28">
        <f t="shared" si="0"/>
        <v>21.53747803433378</v>
      </c>
      <c r="C59" s="28">
        <f t="shared" si="9"/>
        <v>21.375161427025592</v>
      </c>
      <c r="D59" s="14">
        <v>120165.3085</v>
      </c>
      <c r="E59">
        <v>134.579</v>
      </c>
      <c r="F59" s="29">
        <f t="shared" si="10"/>
        <v>-0.014525745143261475</v>
      </c>
      <c r="G59" s="29">
        <f t="shared" si="11"/>
        <v>-0.47768339269181365</v>
      </c>
      <c r="I59" s="30">
        <f t="shared" si="16"/>
        <v>0.04427464603896057</v>
      </c>
      <c r="J59" s="30">
        <f t="shared" si="16"/>
        <v>0.08096027981320415</v>
      </c>
      <c r="K59" s="30">
        <f t="shared" si="16"/>
        <v>0.05500426106757759</v>
      </c>
      <c r="L59" s="30">
        <f t="shared" si="16"/>
        <v>0.18894053769270688</v>
      </c>
      <c r="M59" s="30">
        <f t="shared" si="16"/>
        <v>0.19971509497685017</v>
      </c>
      <c r="N59" s="30">
        <f t="shared" si="16"/>
        <v>0.1693838950199175</v>
      </c>
      <c r="O59" s="30">
        <f t="shared" si="16"/>
        <v>0.12818568181015405</v>
      </c>
      <c r="P59" s="30">
        <f t="shared" si="15"/>
        <v>0.1335356035806291</v>
      </c>
      <c r="Q59" s="31">
        <v>5.166698455810547</v>
      </c>
      <c r="R59" s="31">
        <v>17.612796783447266</v>
      </c>
      <c r="S59" s="31">
        <v>22.658586502075195</v>
      </c>
      <c r="T59" s="31">
        <v>24.81573486328125</v>
      </c>
      <c r="U59" s="31">
        <v>27.032258987426758</v>
      </c>
      <c r="V59" s="31">
        <v>27.58140754699707</v>
      </c>
      <c r="W59" s="31">
        <v>22.348834991455078</v>
      </c>
      <c r="X59" s="31">
        <v>6.568422317504883</v>
      </c>
      <c r="Y59" s="32">
        <v>5320276.5</v>
      </c>
      <c r="Z59" s="32">
        <v>9728617</v>
      </c>
      <c r="AA59" s="32">
        <v>6609604</v>
      </c>
      <c r="AB59" s="32">
        <v>22704098</v>
      </c>
      <c r="AC59" s="32">
        <v>23998826</v>
      </c>
      <c r="AD59" s="32">
        <v>20354068</v>
      </c>
      <c r="AE59" s="32">
        <v>15403472</v>
      </c>
      <c r="AF59" s="32">
        <v>16046347</v>
      </c>
      <c r="AG59" s="32">
        <f t="shared" si="12"/>
        <v>120165308.5</v>
      </c>
    </row>
    <row r="60" spans="1:33" ht="12.75">
      <c r="A60">
        <f t="shared" si="13"/>
        <v>1960.5</v>
      </c>
      <c r="B60" s="28">
        <f t="shared" si="0"/>
        <v>21.502557537350757</v>
      </c>
      <c r="C60" s="28">
        <f t="shared" si="9"/>
        <v>21.352993953077934</v>
      </c>
      <c r="D60" s="14">
        <v>120530.385</v>
      </c>
      <c r="E60">
        <v>134.769</v>
      </c>
      <c r="F60" s="29">
        <f t="shared" si="10"/>
        <v>-0.012753023035364762</v>
      </c>
      <c r="G60" s="29">
        <f t="shared" si="11"/>
        <v>-0.4904364157271784</v>
      </c>
      <c r="I60" s="30">
        <f t="shared" si="16"/>
        <v>0.044402762008932437</v>
      </c>
      <c r="J60" s="30">
        <f t="shared" si="16"/>
        <v>0.08126368301237899</v>
      </c>
      <c r="K60" s="30">
        <f t="shared" si="16"/>
        <v>0.055269739659422806</v>
      </c>
      <c r="L60" s="30">
        <f t="shared" si="16"/>
        <v>0.18790913179278404</v>
      </c>
      <c r="M60" s="30">
        <f t="shared" si="16"/>
        <v>0.19947421556813247</v>
      </c>
      <c r="N60" s="30">
        <f t="shared" si="16"/>
        <v>0.16949551766552476</v>
      </c>
      <c r="O60" s="30">
        <f t="shared" si="16"/>
        <v>0.1282638149708059</v>
      </c>
      <c r="P60" s="30">
        <f t="shared" si="15"/>
        <v>0.1339211353220186</v>
      </c>
      <c r="Q60" s="31">
        <v>5.168229103088379</v>
      </c>
      <c r="R60" s="31">
        <v>17.565868377685547</v>
      </c>
      <c r="S60" s="31">
        <v>22.68735122680664</v>
      </c>
      <c r="T60" s="31">
        <v>24.842594146728516</v>
      </c>
      <c r="U60" s="31">
        <v>27.04846954345703</v>
      </c>
      <c r="V60" s="31">
        <v>27.586734771728516</v>
      </c>
      <c r="W60" s="31">
        <v>22.361337661743164</v>
      </c>
      <c r="X60" s="31">
        <v>6.534664154052734</v>
      </c>
      <c r="Y60" s="32">
        <v>5351882</v>
      </c>
      <c r="Z60" s="32">
        <v>9794743</v>
      </c>
      <c r="AA60" s="32">
        <v>6661683</v>
      </c>
      <c r="AB60" s="32">
        <v>22648760</v>
      </c>
      <c r="AC60" s="32">
        <v>24042704</v>
      </c>
      <c r="AD60" s="32">
        <v>20429360</v>
      </c>
      <c r="AE60" s="32">
        <v>15459687</v>
      </c>
      <c r="AF60" s="32">
        <v>16141566</v>
      </c>
      <c r="AG60" s="32">
        <f t="shared" si="12"/>
        <v>120530385</v>
      </c>
    </row>
    <row r="61" spans="1:33" ht="12.75">
      <c r="A61">
        <f t="shared" si="13"/>
        <v>1960.75</v>
      </c>
      <c r="B61" s="28">
        <f t="shared" si="0"/>
        <v>21.243877781373673</v>
      </c>
      <c r="C61" s="28">
        <f t="shared" si="9"/>
        <v>21.107039012515198</v>
      </c>
      <c r="D61" s="14">
        <v>120895.464</v>
      </c>
      <c r="E61">
        <v>133.551</v>
      </c>
      <c r="F61" s="29">
        <f t="shared" si="10"/>
        <v>-0.012724815414345992</v>
      </c>
      <c r="G61" s="29">
        <f t="shared" si="11"/>
        <v>-0.5031612311415243</v>
      </c>
      <c r="I61" s="30">
        <f t="shared" si="16"/>
        <v>0.04453009916070962</v>
      </c>
      <c r="J61" s="30">
        <f t="shared" si="16"/>
        <v>0.08156525210904522</v>
      </c>
      <c r="K61" s="30">
        <f t="shared" si="16"/>
        <v>0.05553361373425888</v>
      </c>
      <c r="L61" s="30">
        <f t="shared" si="16"/>
        <v>0.186883967788899</v>
      </c>
      <c r="M61" s="30">
        <f t="shared" si="16"/>
        <v>0.19923480338352478</v>
      </c>
      <c r="N61" s="30">
        <f t="shared" si="16"/>
        <v>0.16960646265438048</v>
      </c>
      <c r="O61" s="30">
        <f t="shared" si="16"/>
        <v>0.12834147358911663</v>
      </c>
      <c r="P61" s="30">
        <f t="shared" si="15"/>
        <v>0.13430432758006536</v>
      </c>
      <c r="Q61" s="31">
        <v>5.169759750366211</v>
      </c>
      <c r="R61" s="31">
        <v>17.51894187927246</v>
      </c>
      <c r="S61" s="31">
        <v>22.71611785888672</v>
      </c>
      <c r="T61" s="31">
        <v>24.86945152282715</v>
      </c>
      <c r="U61" s="31">
        <v>27.064678192138672</v>
      </c>
      <c r="V61" s="31">
        <v>27.592063903808594</v>
      </c>
      <c r="W61" s="31">
        <v>22.37384033203125</v>
      </c>
      <c r="X61" s="31">
        <v>6.500905990600586</v>
      </c>
      <c r="Y61" s="32">
        <v>5383487</v>
      </c>
      <c r="Z61" s="32">
        <v>9860869</v>
      </c>
      <c r="AA61" s="32">
        <v>6713762</v>
      </c>
      <c r="AB61" s="32">
        <v>22593424</v>
      </c>
      <c r="AC61" s="32">
        <v>24086584</v>
      </c>
      <c r="AD61" s="32">
        <v>20504652</v>
      </c>
      <c r="AE61" s="32">
        <v>15515902</v>
      </c>
      <c r="AF61" s="32">
        <v>16236784</v>
      </c>
      <c r="AG61" s="32">
        <f t="shared" si="12"/>
        <v>120895464</v>
      </c>
    </row>
    <row r="62" spans="1:33" ht="12.75">
      <c r="A62">
        <f t="shared" si="13"/>
        <v>1961</v>
      </c>
      <c r="B62" s="28">
        <f t="shared" si="0"/>
        <v>21.13265880510994</v>
      </c>
      <c r="C62" s="28">
        <f t="shared" si="9"/>
        <v>21.00851717154677</v>
      </c>
      <c r="D62" s="14">
        <v>121260.5435</v>
      </c>
      <c r="E62">
        <v>133.253</v>
      </c>
      <c r="F62" s="29">
        <f t="shared" si="10"/>
        <v>-0.012697135295306135</v>
      </c>
      <c r="G62" s="29">
        <f t="shared" si="11"/>
        <v>-0.5158583664368305</v>
      </c>
      <c r="I62" s="30">
        <f t="shared" si="16"/>
        <v>0.04465666938067121</v>
      </c>
      <c r="J62" s="30">
        <f t="shared" si="16"/>
        <v>0.08186500500057547</v>
      </c>
      <c r="K62" s="30">
        <f t="shared" si="16"/>
        <v>0.055795894564830154</v>
      </c>
      <c r="L62" s="30">
        <f t="shared" si="16"/>
        <v>0.1858649594457739</v>
      </c>
      <c r="M62" s="30">
        <f t="shared" si="16"/>
        <v>0.19899683197445012</v>
      </c>
      <c r="N62" s="30">
        <f t="shared" si="16"/>
        <v>0.1697167553929032</v>
      </c>
      <c r="O62" s="30">
        <f t="shared" si="16"/>
        <v>0.1284186640644572</v>
      </c>
      <c r="P62" s="30">
        <f t="shared" si="15"/>
        <v>0.13468522017633872</v>
      </c>
      <c r="Q62" s="31">
        <v>5.171290397644043</v>
      </c>
      <c r="R62" s="31">
        <v>17.472015380859375</v>
      </c>
      <c r="S62" s="31">
        <v>22.744884490966797</v>
      </c>
      <c r="T62" s="31">
        <v>24.89630889892578</v>
      </c>
      <c r="U62" s="31">
        <v>27.080886840820312</v>
      </c>
      <c r="V62" s="31">
        <v>27.597393035888672</v>
      </c>
      <c r="W62" s="31">
        <v>22.38634490966797</v>
      </c>
      <c r="X62" s="31">
        <v>6.467147350311279</v>
      </c>
      <c r="Y62" s="32">
        <v>5415092</v>
      </c>
      <c r="Z62" s="32">
        <v>9926995</v>
      </c>
      <c r="AA62" s="32">
        <v>6765840.5</v>
      </c>
      <c r="AB62" s="32">
        <v>22538086</v>
      </c>
      <c r="AC62" s="32">
        <v>24130464</v>
      </c>
      <c r="AD62" s="32">
        <v>20579946</v>
      </c>
      <c r="AE62" s="32">
        <v>15572117</v>
      </c>
      <c r="AF62" s="32">
        <v>16332003</v>
      </c>
      <c r="AG62" s="32">
        <f t="shared" si="12"/>
        <v>121260543.5</v>
      </c>
    </row>
    <row r="63" spans="1:33" ht="12.75">
      <c r="A63">
        <f t="shared" si="13"/>
        <v>1961.25</v>
      </c>
      <c r="B63" s="28">
        <f t="shared" si="0"/>
        <v>20.85339990297844</v>
      </c>
      <c r="C63" s="28">
        <f t="shared" si="9"/>
        <v>20.74192800222385</v>
      </c>
      <c r="D63" s="14">
        <v>121625.62</v>
      </c>
      <c r="E63">
        <v>131.888</v>
      </c>
      <c r="F63" s="29">
        <f t="shared" si="10"/>
        <v>-0.012669732808583254</v>
      </c>
      <c r="G63" s="29">
        <f t="shared" si="11"/>
        <v>-0.5285280992454138</v>
      </c>
      <c r="I63" s="30">
        <f t="shared" si="16"/>
        <v>0.04478248497314957</v>
      </c>
      <c r="J63" s="30">
        <f t="shared" si="16"/>
        <v>0.08216296040258624</v>
      </c>
      <c r="K63" s="30">
        <f t="shared" si="16"/>
        <v>0.05605660633014656</v>
      </c>
      <c r="L63" s="30">
        <f t="shared" si="16"/>
        <v>0.18485207310762322</v>
      </c>
      <c r="M63" s="30">
        <f t="shared" si="16"/>
        <v>0.19876027764545004</v>
      </c>
      <c r="N63" s="30">
        <f t="shared" si="16"/>
        <v>0.16982637375250378</v>
      </c>
      <c r="O63" s="30">
        <f t="shared" si="16"/>
        <v>0.12849539430919243</v>
      </c>
      <c r="P63" s="30">
        <f t="shared" si="15"/>
        <v>0.1350638294793482</v>
      </c>
      <c r="Q63" s="31">
        <v>5.172821044921875</v>
      </c>
      <c r="R63" s="31">
        <v>17.425086975097656</v>
      </c>
      <c r="S63" s="31">
        <v>22.773651123046875</v>
      </c>
      <c r="T63" s="31">
        <v>24.923166275024414</v>
      </c>
      <c r="U63" s="31">
        <v>27.097095489501953</v>
      </c>
      <c r="V63" s="31">
        <v>27.60272216796875</v>
      </c>
      <c r="W63" s="31">
        <v>22.398849487304688</v>
      </c>
      <c r="X63" s="31">
        <v>6.433388710021973</v>
      </c>
      <c r="Y63" s="32">
        <v>5446697.5</v>
      </c>
      <c r="Z63" s="32">
        <v>9993121</v>
      </c>
      <c r="AA63" s="32">
        <v>6817919.5</v>
      </c>
      <c r="AB63" s="32">
        <v>22482748</v>
      </c>
      <c r="AC63" s="32">
        <v>24174342</v>
      </c>
      <c r="AD63" s="32">
        <v>20655238</v>
      </c>
      <c r="AE63" s="32">
        <v>15628332</v>
      </c>
      <c r="AF63" s="32">
        <v>16427222</v>
      </c>
      <c r="AG63" s="32">
        <f t="shared" si="12"/>
        <v>121625620</v>
      </c>
    </row>
    <row r="64" spans="1:33" ht="12.75">
      <c r="A64">
        <f t="shared" si="13"/>
        <v>1961.5</v>
      </c>
      <c r="B64" s="28">
        <f t="shared" si="0"/>
        <v>20.9092986396293</v>
      </c>
      <c r="C64" s="28">
        <f t="shared" si="9"/>
        <v>20.824318351610557</v>
      </c>
      <c r="D64" s="14">
        <v>122183.4015</v>
      </c>
      <c r="E64">
        <v>132.84799999999998</v>
      </c>
      <c r="F64" s="29">
        <f t="shared" si="10"/>
        <v>-0.02649161273584692</v>
      </c>
      <c r="G64" s="29">
        <f t="shared" si="11"/>
        <v>-0.5550197119812607</v>
      </c>
      <c r="I64" s="30">
        <f t="shared" si="16"/>
        <v>0.04554504074761743</v>
      </c>
      <c r="J64" s="30">
        <f t="shared" si="16"/>
        <v>0.08314127676335807</v>
      </c>
      <c r="K64" s="30">
        <f t="shared" si="16"/>
        <v>0.05638285082446325</v>
      </c>
      <c r="L64" s="30">
        <f t="shared" si="16"/>
        <v>0.1836149568973982</v>
      </c>
      <c r="M64" s="30">
        <f t="shared" si="16"/>
        <v>0.1981215590891861</v>
      </c>
      <c r="N64" s="30">
        <f t="shared" si="16"/>
        <v>0.16956797523761852</v>
      </c>
      <c r="O64" s="30">
        <f t="shared" si="16"/>
        <v>0.12849345989111294</v>
      </c>
      <c r="P64" s="30">
        <f t="shared" si="15"/>
        <v>0.13513288054924547</v>
      </c>
      <c r="Q64" s="31">
        <v>5.174351692199707</v>
      </c>
      <c r="R64" s="31">
        <v>17.37816047668457</v>
      </c>
      <c r="S64" s="31">
        <v>22.802417755126953</v>
      </c>
      <c r="T64" s="31">
        <v>24.950023651123047</v>
      </c>
      <c r="U64" s="31">
        <v>27.113304138183594</v>
      </c>
      <c r="V64" s="31">
        <v>27.608051300048828</v>
      </c>
      <c r="W64" s="31">
        <v>22.411354064941406</v>
      </c>
      <c r="X64" s="31">
        <v>6.399630546569824</v>
      </c>
      <c r="Y64" s="32">
        <v>5564848</v>
      </c>
      <c r="Z64" s="32">
        <v>10158484</v>
      </c>
      <c r="AA64" s="32">
        <v>6889048.5</v>
      </c>
      <c r="AB64" s="32">
        <v>22434700</v>
      </c>
      <c r="AC64" s="32">
        <v>24207166</v>
      </c>
      <c r="AD64" s="32">
        <v>20718392</v>
      </c>
      <c r="AE64" s="32">
        <v>15699768</v>
      </c>
      <c r="AF64" s="32">
        <v>16510995</v>
      </c>
      <c r="AG64" s="32">
        <f t="shared" si="12"/>
        <v>122183401.5</v>
      </c>
    </row>
    <row r="65" spans="1:33" ht="12.75">
      <c r="A65">
        <f t="shared" si="13"/>
        <v>1961.75</v>
      </c>
      <c r="B65" s="28">
        <f t="shared" si="0"/>
        <v>21.071074482278558</v>
      </c>
      <c r="C65" s="28">
        <f t="shared" si="9"/>
        <v>21.01242724398142</v>
      </c>
      <c r="D65" s="14">
        <v>122741.176</v>
      </c>
      <c r="E65">
        <v>134.487</v>
      </c>
      <c r="F65" s="29">
        <f t="shared" si="10"/>
        <v>-0.026333049721603396</v>
      </c>
      <c r="G65" s="29">
        <f t="shared" si="11"/>
        <v>-0.5813527617028641</v>
      </c>
      <c r="I65" s="30">
        <f t="shared" si="16"/>
        <v>0.04630067256321546</v>
      </c>
      <c r="J65" s="30">
        <f t="shared" si="16"/>
        <v>0.08411069810835119</v>
      </c>
      <c r="K65" s="30">
        <f t="shared" si="16"/>
        <v>0.05670612932696685</v>
      </c>
      <c r="L65" s="30">
        <f t="shared" si="16"/>
        <v>0.18238907862508993</v>
      </c>
      <c r="M65" s="30">
        <f t="shared" si="16"/>
        <v>0.19748864064981747</v>
      </c>
      <c r="N65" s="30">
        <f t="shared" si="16"/>
        <v>0.16931191860179015</v>
      </c>
      <c r="O65" s="30">
        <f t="shared" si="16"/>
        <v>0.12849155038240795</v>
      </c>
      <c r="P65" s="30">
        <f t="shared" si="15"/>
        <v>0.13520131174236102</v>
      </c>
      <c r="Q65" s="31">
        <v>5.175882339477539</v>
      </c>
      <c r="R65" s="31">
        <v>17.331233978271484</v>
      </c>
      <c r="S65" s="31">
        <v>22.8311824798584</v>
      </c>
      <c r="T65" s="31">
        <v>24.97688102722168</v>
      </c>
      <c r="U65" s="31">
        <v>27.129512786865234</v>
      </c>
      <c r="V65" s="31">
        <v>27.613380432128906</v>
      </c>
      <c r="W65" s="31">
        <v>22.423856735229492</v>
      </c>
      <c r="X65" s="31">
        <v>6.365871906280518</v>
      </c>
      <c r="Y65" s="32">
        <v>5682999</v>
      </c>
      <c r="Z65" s="32">
        <v>10323846</v>
      </c>
      <c r="AA65" s="32">
        <v>6960177</v>
      </c>
      <c r="AB65" s="32">
        <v>22386650</v>
      </c>
      <c r="AC65" s="32">
        <v>24239988</v>
      </c>
      <c r="AD65" s="32">
        <v>20781544</v>
      </c>
      <c r="AE65" s="32">
        <v>15771204</v>
      </c>
      <c r="AF65" s="32">
        <v>16594768</v>
      </c>
      <c r="AG65" s="32">
        <f t="shared" si="12"/>
        <v>122741176</v>
      </c>
    </row>
    <row r="66" spans="1:33" ht="12.75">
      <c r="A66">
        <f t="shared" si="13"/>
        <v>1962</v>
      </c>
      <c r="B66" s="28">
        <f t="shared" si="0"/>
        <v>21.23918465689835</v>
      </c>
      <c r="C66" s="28">
        <f t="shared" si="9"/>
        <v>21.20671329528634</v>
      </c>
      <c r="D66" s="14">
        <v>123298.953</v>
      </c>
      <c r="E66">
        <v>136.176</v>
      </c>
      <c r="F66" s="29">
        <f t="shared" si="10"/>
        <v>-0.026175876685128618</v>
      </c>
      <c r="G66" s="29">
        <f t="shared" si="11"/>
        <v>-0.6075286383879928</v>
      </c>
      <c r="I66" s="30">
        <f t="shared" si="16"/>
        <v>0.047049466835294214</v>
      </c>
      <c r="J66" s="30">
        <f t="shared" si="16"/>
        <v>0.08507134687510283</v>
      </c>
      <c r="K66" s="30">
        <f t="shared" si="16"/>
        <v>0.05702648586156283</v>
      </c>
      <c r="L66" s="30">
        <f t="shared" si="16"/>
        <v>0.18117428783032732</v>
      </c>
      <c r="M66" s="30">
        <f t="shared" si="16"/>
        <v>0.1968614607781787</v>
      </c>
      <c r="N66" s="30">
        <f t="shared" si="16"/>
        <v>0.16905817521418856</v>
      </c>
      <c r="O66" s="30">
        <f t="shared" si="16"/>
        <v>0.12848965554476363</v>
      </c>
      <c r="P66" s="30">
        <f t="shared" si="15"/>
        <v>0.13526912106058192</v>
      </c>
      <c r="Q66" s="31">
        <v>5.177412986755371</v>
      </c>
      <c r="R66" s="31">
        <v>17.284305572509766</v>
      </c>
      <c r="S66" s="31">
        <v>22.859949111938477</v>
      </c>
      <c r="T66" s="31">
        <v>25.003738403320312</v>
      </c>
      <c r="U66" s="31">
        <v>27.145721435546875</v>
      </c>
      <c r="V66" s="31">
        <v>27.618709564208984</v>
      </c>
      <c r="W66" s="31">
        <v>22.43636131286621</v>
      </c>
      <c r="X66" s="31">
        <v>6.332113265991211</v>
      </c>
      <c r="Y66" s="32">
        <v>5801150</v>
      </c>
      <c r="Z66" s="32">
        <v>10489208</v>
      </c>
      <c r="AA66" s="32">
        <v>7031306</v>
      </c>
      <c r="AB66" s="32">
        <v>22338600</v>
      </c>
      <c r="AC66" s="32">
        <v>24272812</v>
      </c>
      <c r="AD66" s="32">
        <v>20844696</v>
      </c>
      <c r="AE66" s="32">
        <v>15842640</v>
      </c>
      <c r="AF66" s="32">
        <v>16678541</v>
      </c>
      <c r="AG66" s="32">
        <f t="shared" si="12"/>
        <v>123298953</v>
      </c>
    </row>
    <row r="67" spans="1:33" ht="12.75">
      <c r="A67">
        <f t="shared" si="13"/>
        <v>1962.25</v>
      </c>
      <c r="B67" s="28">
        <f t="shared" si="0"/>
        <v>21.276908939807882</v>
      </c>
      <c r="C67" s="28">
        <f t="shared" si="9"/>
        <v>21.270457943131575</v>
      </c>
      <c r="D67" s="14">
        <v>123856.7345</v>
      </c>
      <c r="E67">
        <v>137.035</v>
      </c>
      <c r="F67" s="29">
        <f t="shared" si="10"/>
        <v>-0.026020364935700487</v>
      </c>
      <c r="G67" s="29">
        <f t="shared" si="11"/>
        <v>-0.6335490033236932</v>
      </c>
      <c r="I67" s="30">
        <f t="shared" si="16"/>
        <v>0.04779151108654491</v>
      </c>
      <c r="J67" s="30">
        <f t="shared" si="16"/>
        <v>0.08602334820962036</v>
      </c>
      <c r="K67" s="30">
        <f t="shared" si="16"/>
        <v>0.05734395492237041</v>
      </c>
      <c r="L67" s="30">
        <f t="shared" si="16"/>
        <v>0.17997044803405501</v>
      </c>
      <c r="M67" s="30">
        <f t="shared" si="16"/>
        <v>0.19623992266645784</v>
      </c>
      <c r="N67" s="30">
        <f t="shared" si="16"/>
        <v>0.16880672725955004</v>
      </c>
      <c r="O67" s="30">
        <f t="shared" si="16"/>
        <v>0.128487773105305</v>
      </c>
      <c r="P67" s="30">
        <f t="shared" si="15"/>
        <v>0.13533631471609645</v>
      </c>
      <c r="Q67" s="31">
        <v>5.178943634033203</v>
      </c>
      <c r="R67" s="31">
        <v>17.23737907409668</v>
      </c>
      <c r="S67" s="31">
        <v>22.888715744018555</v>
      </c>
      <c r="T67" s="31">
        <v>25.030595779418945</v>
      </c>
      <c r="U67" s="31">
        <v>27.161930084228516</v>
      </c>
      <c r="V67" s="31">
        <v>27.624038696289062</v>
      </c>
      <c r="W67" s="31">
        <v>22.448863983154297</v>
      </c>
      <c r="X67" s="31">
        <v>6.2983551025390625</v>
      </c>
      <c r="Y67" s="32">
        <v>5919300.5</v>
      </c>
      <c r="Z67" s="32">
        <v>10654571</v>
      </c>
      <c r="AA67" s="32">
        <v>7102435</v>
      </c>
      <c r="AB67" s="32">
        <v>22290552</v>
      </c>
      <c r="AC67" s="32">
        <v>24305636</v>
      </c>
      <c r="AD67" s="32">
        <v>20907850</v>
      </c>
      <c r="AE67" s="32">
        <v>15914076</v>
      </c>
      <c r="AF67" s="32">
        <v>16762314</v>
      </c>
      <c r="AG67" s="32">
        <f t="shared" si="12"/>
        <v>123856734.5</v>
      </c>
    </row>
    <row r="68" spans="1:33" ht="12.75">
      <c r="A68">
        <f t="shared" si="13"/>
        <v>1962.5</v>
      </c>
      <c r="B68" s="28">
        <f t="shared" si="0"/>
        <v>21.13890913108657</v>
      </c>
      <c r="C68" s="28">
        <f t="shared" si="9"/>
        <v>21.147324965801054</v>
      </c>
      <c r="D68" s="14">
        <v>124358.7205</v>
      </c>
      <c r="E68">
        <v>136.698</v>
      </c>
      <c r="F68" s="29">
        <f t="shared" si="10"/>
        <v>-0.014866831390791053</v>
      </c>
      <c r="G68" s="29">
        <f t="shared" si="11"/>
        <v>-0.6484158347144843</v>
      </c>
      <c r="I68" s="30">
        <f t="shared" si="16"/>
        <v>0.048045464571983915</v>
      </c>
      <c r="J68" s="30">
        <f t="shared" si="16"/>
        <v>0.08672377744510487</v>
      </c>
      <c r="K68" s="30">
        <f t="shared" si="16"/>
        <v>0.05801649430769111</v>
      </c>
      <c r="L68" s="30">
        <f t="shared" si="16"/>
        <v>0.1790831387654877</v>
      </c>
      <c r="M68" s="30">
        <f t="shared" si="16"/>
        <v>0.19559064215363972</v>
      </c>
      <c r="N68" s="30">
        <f t="shared" si="16"/>
        <v>0.16858206578283347</v>
      </c>
      <c r="O68" s="30">
        <f t="shared" si="16"/>
        <v>0.12858565073448147</v>
      </c>
      <c r="P68" s="30">
        <f t="shared" si="15"/>
        <v>0.13537276623877775</v>
      </c>
      <c r="Q68" s="31">
        <v>5.180474281311035</v>
      </c>
      <c r="R68" s="31">
        <v>17.190452575683594</v>
      </c>
      <c r="S68" s="31">
        <v>22.91748046875</v>
      </c>
      <c r="T68" s="31">
        <v>25.057453155517578</v>
      </c>
      <c r="U68" s="31">
        <v>27.178138732910156</v>
      </c>
      <c r="V68" s="31">
        <v>27.62936782836914</v>
      </c>
      <c r="W68" s="31">
        <v>22.461368560791016</v>
      </c>
      <c r="X68" s="31">
        <v>6.264596462249756</v>
      </c>
      <c r="Y68" s="32">
        <v>5974872.5</v>
      </c>
      <c r="Z68" s="32">
        <v>10784858</v>
      </c>
      <c r="AA68" s="32">
        <v>7214857</v>
      </c>
      <c r="AB68" s="32">
        <v>22270550</v>
      </c>
      <c r="AC68" s="32">
        <v>24323402</v>
      </c>
      <c r="AD68" s="32">
        <v>20964650</v>
      </c>
      <c r="AE68" s="32">
        <v>15990747</v>
      </c>
      <c r="AF68" s="32">
        <v>16834784</v>
      </c>
      <c r="AG68" s="32">
        <f t="shared" si="12"/>
        <v>124358720.5</v>
      </c>
    </row>
    <row r="69" spans="1:33" ht="12.75">
      <c r="A69">
        <f t="shared" si="13"/>
        <v>1962.75</v>
      </c>
      <c r="B69" s="28">
        <f t="shared" si="0"/>
        <v>20.93810064006486</v>
      </c>
      <c r="C69" s="28">
        <f t="shared" si="9"/>
        <v>20.961312303233804</v>
      </c>
      <c r="D69" s="14">
        <v>124860.712</v>
      </c>
      <c r="E69">
        <v>135.946</v>
      </c>
      <c r="F69" s="29">
        <f t="shared" si="10"/>
        <v>-0.01479582845446025</v>
      </c>
      <c r="G69" s="29">
        <f t="shared" si="11"/>
        <v>-0.6632116631689445</v>
      </c>
      <c r="I69" s="30">
        <f t="shared" si="16"/>
        <v>0.048297377961451955</v>
      </c>
      <c r="J69" s="30">
        <f t="shared" si="16"/>
        <v>0.0874185788721115</v>
      </c>
      <c r="K69" s="30">
        <f t="shared" si="16"/>
        <v>0.058683623396284974</v>
      </c>
      <c r="L69" s="30">
        <f t="shared" si="16"/>
        <v>0.17820295626698013</v>
      </c>
      <c r="M69" s="30">
        <f t="shared" si="16"/>
        <v>0.1949465737469125</v>
      </c>
      <c r="N69" s="30">
        <f t="shared" si="16"/>
        <v>0.1683592193515603</v>
      </c>
      <c r="O69" s="30">
        <f t="shared" si="16"/>
        <v>0.12868273568710709</v>
      </c>
      <c r="P69" s="30">
        <f t="shared" si="15"/>
        <v>0.13540893471759155</v>
      </c>
      <c r="Q69" s="31">
        <v>5.182005405426025</v>
      </c>
      <c r="R69" s="31">
        <v>17.143524169921875</v>
      </c>
      <c r="S69" s="31">
        <v>22.946247100830078</v>
      </c>
      <c r="T69" s="31">
        <v>25.08431053161621</v>
      </c>
      <c r="U69" s="31">
        <v>27.19434928894043</v>
      </c>
      <c r="V69" s="31">
        <v>27.634695053100586</v>
      </c>
      <c r="W69" s="31">
        <v>22.473873138427734</v>
      </c>
      <c r="X69" s="31">
        <v>6.230837821960449</v>
      </c>
      <c r="Y69" s="32">
        <v>6030445</v>
      </c>
      <c r="Z69" s="32">
        <v>10915146</v>
      </c>
      <c r="AA69" s="32">
        <v>7327279</v>
      </c>
      <c r="AB69" s="32">
        <v>22250548</v>
      </c>
      <c r="AC69" s="32">
        <v>24341168</v>
      </c>
      <c r="AD69" s="32">
        <v>21021452</v>
      </c>
      <c r="AE69" s="32">
        <v>16067418</v>
      </c>
      <c r="AF69" s="32">
        <v>16907256</v>
      </c>
      <c r="AG69" s="32">
        <f t="shared" si="12"/>
        <v>124860712</v>
      </c>
    </row>
    <row r="70" spans="1:33" ht="12.75">
      <c r="A70">
        <f t="shared" si="13"/>
        <v>1963</v>
      </c>
      <c r="B70" s="28">
        <f t="shared" si="0"/>
        <v>20.954582881513947</v>
      </c>
      <c r="C70" s="28">
        <f t="shared" si="9"/>
        <v>20.992519887150976</v>
      </c>
      <c r="D70" s="14">
        <v>125362.6995</v>
      </c>
      <c r="E70">
        <v>136.6</v>
      </c>
      <c r="F70" s="29">
        <f t="shared" si="10"/>
        <v>-0.014725342468084834</v>
      </c>
      <c r="G70" s="29">
        <f t="shared" si="11"/>
        <v>-0.6779370056370294</v>
      </c>
      <c r="I70" s="30">
        <f t="shared" si="16"/>
        <v>0.04854727143140372</v>
      </c>
      <c r="J70" s="30">
        <f t="shared" si="16"/>
        <v>0.08810781870567488</v>
      </c>
      <c r="K70" s="30">
        <f t="shared" si="16"/>
        <v>0.05934541557953608</v>
      </c>
      <c r="L70" s="30">
        <f t="shared" si="16"/>
        <v>0.17732981252529584</v>
      </c>
      <c r="M70" s="30">
        <f t="shared" si="16"/>
        <v>0.19430766964299456</v>
      </c>
      <c r="N70" s="30">
        <f t="shared" si="16"/>
        <v>0.16813814702514443</v>
      </c>
      <c r="O70" s="30">
        <f t="shared" si="16"/>
        <v>0.12877904723166878</v>
      </c>
      <c r="P70" s="30">
        <f t="shared" si="15"/>
        <v>0.1354448178582817</v>
      </c>
      <c r="Q70" s="31">
        <v>5.183536052703857</v>
      </c>
      <c r="R70" s="31">
        <v>17.09659767150879</v>
      </c>
      <c r="S70" s="31">
        <v>22.975013732910156</v>
      </c>
      <c r="T70" s="31">
        <v>25.111167907714844</v>
      </c>
      <c r="U70" s="31">
        <v>27.21055793762207</v>
      </c>
      <c r="V70" s="31">
        <v>27.640024185180664</v>
      </c>
      <c r="W70" s="31">
        <v>22.48637580871582</v>
      </c>
      <c r="X70" s="31">
        <v>6.197079658508301</v>
      </c>
      <c r="Y70" s="32">
        <v>6086017</v>
      </c>
      <c r="Z70" s="32">
        <v>11045434</v>
      </c>
      <c r="AA70" s="32">
        <v>7439701.5</v>
      </c>
      <c r="AB70" s="32">
        <v>22230544</v>
      </c>
      <c r="AC70" s="32">
        <v>24358934</v>
      </c>
      <c r="AD70" s="32">
        <v>21078252</v>
      </c>
      <c r="AE70" s="32">
        <v>16144089</v>
      </c>
      <c r="AF70" s="32">
        <v>16979728</v>
      </c>
      <c r="AG70" s="32">
        <f t="shared" si="12"/>
        <v>125362699.5</v>
      </c>
    </row>
    <row r="71" spans="1:33" ht="12.75">
      <c r="A71">
        <f t="shared" si="13"/>
        <v>1963.25</v>
      </c>
      <c r="B71" s="28">
        <f t="shared" si="0"/>
        <v>20.994921810448815</v>
      </c>
      <c r="C71" s="28">
        <f t="shared" si="9"/>
        <v>21.04751390581989</v>
      </c>
      <c r="D71" s="14">
        <v>125864.6855</v>
      </c>
      <c r="E71">
        <v>137.411</v>
      </c>
      <c r="F71" s="29">
        <f t="shared" si="10"/>
        <v>-0.014655089734045475</v>
      </c>
      <c r="G71" s="29">
        <f t="shared" si="11"/>
        <v>-0.6925920953710749</v>
      </c>
      <c r="I71" s="30">
        <f t="shared" si="16"/>
        <v>0.04879517217718706</v>
      </c>
      <c r="J71" s="30">
        <f t="shared" si="16"/>
        <v>0.08879155384692873</v>
      </c>
      <c r="K71" s="30">
        <f t="shared" si="16"/>
        <v>0.06000192563942012</v>
      </c>
      <c r="L71" s="30">
        <f t="shared" si="16"/>
        <v>0.17646365151406984</v>
      </c>
      <c r="M71" s="30">
        <f t="shared" si="16"/>
        <v>0.19367386414356869</v>
      </c>
      <c r="N71" s="30">
        <f t="shared" si="16"/>
        <v>0.16791884011023886</v>
      </c>
      <c r="O71" s="30">
        <f t="shared" si="16"/>
        <v>0.12887459207133997</v>
      </c>
      <c r="P71" s="30">
        <f t="shared" si="15"/>
        <v>0.13548040049724672</v>
      </c>
      <c r="Q71" s="31">
        <v>5.1850666999816895</v>
      </c>
      <c r="R71" s="31">
        <v>17.049671173095703</v>
      </c>
      <c r="S71" s="31">
        <v>23.003780364990234</v>
      </c>
      <c r="T71" s="31">
        <v>25.138025283813477</v>
      </c>
      <c r="U71" s="31">
        <v>27.22676658630371</v>
      </c>
      <c r="V71" s="31">
        <v>27.645353317260742</v>
      </c>
      <c r="W71" s="31">
        <v>22.498878479003906</v>
      </c>
      <c r="X71" s="31">
        <v>6.163321018218994</v>
      </c>
      <c r="Y71" s="32">
        <v>6141589</v>
      </c>
      <c r="Z71" s="32">
        <v>11175721</v>
      </c>
      <c r="AA71" s="32">
        <v>7552123.5</v>
      </c>
      <c r="AB71" s="32">
        <v>22210542</v>
      </c>
      <c r="AC71" s="32">
        <v>24376700</v>
      </c>
      <c r="AD71" s="32">
        <v>21135052</v>
      </c>
      <c r="AE71" s="32">
        <v>16220760</v>
      </c>
      <c r="AF71" s="32">
        <v>17052198</v>
      </c>
      <c r="AG71" s="32">
        <f t="shared" si="12"/>
        <v>125864685.5</v>
      </c>
    </row>
    <row r="72" spans="1:33" ht="12.75">
      <c r="A72">
        <f t="shared" si="13"/>
        <v>1963.5</v>
      </c>
      <c r="B72" s="28">
        <f t="shared" si="0"/>
        <v>20.965424625741253</v>
      </c>
      <c r="C72" s="28">
        <f t="shared" si="9"/>
        <v>21.036347663431304</v>
      </c>
      <c r="D72" s="14">
        <v>126362.8115</v>
      </c>
      <c r="E72">
        <v>137.761</v>
      </c>
      <c r="F72" s="29">
        <f t="shared" si="10"/>
        <v>-0.01833094231897639</v>
      </c>
      <c r="G72" s="29">
        <f t="shared" si="11"/>
        <v>-0.7109230376900513</v>
      </c>
      <c r="I72" s="30">
        <f t="shared" si="16"/>
        <v>0.049185760638128885</v>
      </c>
      <c r="J72" s="30">
        <f t="shared" si="16"/>
        <v>0.08945961130344113</v>
      </c>
      <c r="K72" s="30">
        <f t="shared" si="16"/>
        <v>0.06042111923095348</v>
      </c>
      <c r="L72" s="30">
        <f t="shared" si="16"/>
        <v>0.17574794147406256</v>
      </c>
      <c r="M72" s="30">
        <f t="shared" si="16"/>
        <v>0.19287787055925074</v>
      </c>
      <c r="N72" s="30">
        <f t="shared" si="16"/>
        <v>0.16773010784110323</v>
      </c>
      <c r="O72" s="30">
        <f t="shared" si="16"/>
        <v>0.12900600901872147</v>
      </c>
      <c r="P72" s="30">
        <f t="shared" si="15"/>
        <v>0.13557157993433852</v>
      </c>
      <c r="Q72" s="31">
        <v>5.1865973472595215</v>
      </c>
      <c r="R72" s="31">
        <v>17.002742767333984</v>
      </c>
      <c r="S72" s="31">
        <v>23.032546997070312</v>
      </c>
      <c r="T72" s="31">
        <v>25.16488265991211</v>
      </c>
      <c r="U72" s="31">
        <v>27.242977142333984</v>
      </c>
      <c r="V72" s="31">
        <v>27.650680541992188</v>
      </c>
      <c r="W72" s="31">
        <v>22.511383056640625</v>
      </c>
      <c r="X72" s="31">
        <v>6.1295623779296875</v>
      </c>
      <c r="Y72" s="32">
        <v>6215251</v>
      </c>
      <c r="Z72" s="32">
        <v>11304368</v>
      </c>
      <c r="AA72" s="32">
        <v>7634982.5</v>
      </c>
      <c r="AB72" s="32">
        <v>22208004</v>
      </c>
      <c r="AC72" s="32">
        <v>24372590</v>
      </c>
      <c r="AD72" s="32">
        <v>21194848</v>
      </c>
      <c r="AE72" s="32">
        <v>16301562</v>
      </c>
      <c r="AF72" s="32">
        <v>17131206</v>
      </c>
      <c r="AG72" s="32">
        <f t="shared" si="12"/>
        <v>126362811.5</v>
      </c>
    </row>
    <row r="73" spans="1:33" ht="12.75">
      <c r="A73">
        <f t="shared" si="13"/>
        <v>1963.75</v>
      </c>
      <c r="B73" s="28">
        <f t="shared" si="0"/>
        <v>20.98572806411315</v>
      </c>
      <c r="C73" s="28">
        <f t="shared" si="9"/>
        <v>21.074890907348095</v>
      </c>
      <c r="D73" s="14">
        <v>126860.942</v>
      </c>
      <c r="E73">
        <v>138.438</v>
      </c>
      <c r="F73" s="29">
        <f t="shared" si="10"/>
        <v>-0.01823980554489335</v>
      </c>
      <c r="G73" s="29">
        <f t="shared" si="11"/>
        <v>-0.7291628432349446</v>
      </c>
      <c r="I73" s="30">
        <f t="shared" si="16"/>
        <v>0.049573276067901184</v>
      </c>
      <c r="J73" s="30">
        <f t="shared" si="16"/>
        <v>0.09012241135652295</v>
      </c>
      <c r="K73" s="30">
        <f t="shared" si="16"/>
        <v>0.06083701869405952</v>
      </c>
      <c r="L73" s="30">
        <f t="shared" si="16"/>
        <v>0.17503786153503417</v>
      </c>
      <c r="M73" s="30">
        <f t="shared" si="16"/>
        <v>0.19208812118074922</v>
      </c>
      <c r="N73" s="30">
        <f t="shared" si="16"/>
        <v>0.16754286752813172</v>
      </c>
      <c r="O73" s="30">
        <f t="shared" si="16"/>
        <v>0.12913638935457378</v>
      </c>
      <c r="P73" s="30">
        <f t="shared" si="15"/>
        <v>0.13566205428302747</v>
      </c>
      <c r="Q73" s="31">
        <v>5.1881279945373535</v>
      </c>
      <c r="R73" s="31">
        <v>16.9558162689209</v>
      </c>
      <c r="S73" s="31">
        <v>23.061311721801758</v>
      </c>
      <c r="T73" s="31">
        <v>25.191740036010742</v>
      </c>
      <c r="U73" s="31">
        <v>27.259185791015625</v>
      </c>
      <c r="V73" s="31">
        <v>27.656009674072266</v>
      </c>
      <c r="W73" s="31">
        <v>22.523887634277344</v>
      </c>
      <c r="X73" s="31">
        <v>6.095804214477539</v>
      </c>
      <c r="Y73" s="32">
        <v>6288912.5</v>
      </c>
      <c r="Z73" s="32">
        <v>11433014</v>
      </c>
      <c r="AA73" s="32">
        <v>7717841.5</v>
      </c>
      <c r="AB73" s="32">
        <v>22205468</v>
      </c>
      <c r="AC73" s="32">
        <v>24368480</v>
      </c>
      <c r="AD73" s="32">
        <v>21254646</v>
      </c>
      <c r="AE73" s="32">
        <v>16382364</v>
      </c>
      <c r="AF73" s="32">
        <v>17210216</v>
      </c>
      <c r="AG73" s="32">
        <f t="shared" si="12"/>
        <v>126860942</v>
      </c>
    </row>
    <row r="74" spans="1:33" ht="12.75">
      <c r="A74">
        <f t="shared" si="13"/>
        <v>1964</v>
      </c>
      <c r="B74" s="28">
        <f aca="true" t="shared" si="17" ref="B74:B137">(1000000/52)*E74/D74</f>
        <v>21.046340557513172</v>
      </c>
      <c r="C74" s="28">
        <f t="shared" si="9"/>
        <v>21.15365290722606</v>
      </c>
      <c r="D74" s="14">
        <v>127359.0675</v>
      </c>
      <c r="E74">
        <v>139.383</v>
      </c>
      <c r="F74" s="29">
        <f t="shared" si="10"/>
        <v>-0.018149506477943597</v>
      </c>
      <c r="G74" s="29">
        <f t="shared" si="11"/>
        <v>-0.7473123497128882</v>
      </c>
      <c r="I74" s="30">
        <f t="shared" si="16"/>
        <v>0.04995776213578197</v>
      </c>
      <c r="J74" s="30">
        <f t="shared" si="16"/>
        <v>0.09078003809976073</v>
      </c>
      <c r="K74" s="30">
        <f t="shared" si="16"/>
        <v>0.06124966720567423</v>
      </c>
      <c r="L74" s="30">
        <f t="shared" si="16"/>
        <v>0.17433332730706433</v>
      </c>
      <c r="M74" s="30">
        <f t="shared" si="16"/>
        <v>0.1913045413904275</v>
      </c>
      <c r="N74" s="30">
        <f t="shared" si="16"/>
        <v>0.16735709846493654</v>
      </c>
      <c r="O74" s="30">
        <f t="shared" si="16"/>
        <v>0.12926575487057487</v>
      </c>
      <c r="P74" s="30">
        <f t="shared" si="15"/>
        <v>0.1357518105257798</v>
      </c>
      <c r="Q74" s="31">
        <v>5.1896586418151855</v>
      </c>
      <c r="R74" s="31">
        <v>16.908889770507812</v>
      </c>
      <c r="S74" s="31">
        <v>23.090078353881836</v>
      </c>
      <c r="T74" s="31">
        <v>25.218597412109375</v>
      </c>
      <c r="U74" s="31">
        <v>27.275394439697266</v>
      </c>
      <c r="V74" s="31">
        <v>27.661338806152344</v>
      </c>
      <c r="W74" s="31">
        <v>22.53639030456543</v>
      </c>
      <c r="X74" s="31">
        <v>6.062045574188232</v>
      </c>
      <c r="Y74" s="32">
        <v>6362574</v>
      </c>
      <c r="Z74" s="32">
        <v>11561661</v>
      </c>
      <c r="AA74" s="32">
        <v>7800700.5</v>
      </c>
      <c r="AB74" s="32">
        <v>22202930</v>
      </c>
      <c r="AC74" s="32">
        <v>24364368</v>
      </c>
      <c r="AD74" s="32">
        <v>21314444</v>
      </c>
      <c r="AE74" s="32">
        <v>16463166</v>
      </c>
      <c r="AF74" s="32">
        <v>17289224</v>
      </c>
      <c r="AG74" s="32">
        <f t="shared" si="12"/>
        <v>127359067.5</v>
      </c>
    </row>
    <row r="75" spans="1:33" ht="12.75">
      <c r="A75">
        <f t="shared" si="13"/>
        <v>1964.25</v>
      </c>
      <c r="B75" s="28">
        <f t="shared" si="17"/>
        <v>21.195522330935567</v>
      </c>
      <c r="C75" s="28">
        <f aca="true" t="shared" si="18" ref="C75:C138">B75-G75-0.64</f>
        <v>21.32089485416802</v>
      </c>
      <c r="D75" s="14">
        <v>127857.1935</v>
      </c>
      <c r="E75">
        <v>140.92</v>
      </c>
      <c r="F75" s="29">
        <f aca="true" t="shared" si="19" ref="F75:F138">(I75-I74)*(Q75+Q74)/2+(J75-J74)*(R75+R74)/2+(K75-K74)*(S75+S74)/2+(L75-L74)*(T75+T74)/2+(M75-M74)*(U75+U74)/2+(N75-N74)*(V75+V74)/2+(O75-O74)*(W75+W74)/2+(P75-P74)*(X75+X74)/2</f>
        <v>-0.01806017351956679</v>
      </c>
      <c r="G75" s="29">
        <f aca="true" t="shared" si="20" ref="G75:G138">G74+F75</f>
        <v>-0.765372523232455</v>
      </c>
      <c r="I75" s="30">
        <f t="shared" si="16"/>
        <v>0.05033925603880864</v>
      </c>
      <c r="J75" s="30">
        <f t="shared" si="16"/>
        <v>0.09143254032085414</v>
      </c>
      <c r="K75" s="30">
        <f t="shared" si="16"/>
        <v>0.06165910015849049</v>
      </c>
      <c r="L75" s="30">
        <f t="shared" si="16"/>
        <v>0.17363428206329276</v>
      </c>
      <c r="M75" s="30">
        <f t="shared" si="16"/>
        <v>0.19052708207614458</v>
      </c>
      <c r="N75" s="30">
        <f t="shared" si="16"/>
        <v>0.16717276060028644</v>
      </c>
      <c r="O75" s="30">
        <f t="shared" si="16"/>
        <v>0.12939411187685737</v>
      </c>
      <c r="P75" s="30">
        <f t="shared" si="15"/>
        <v>0.13584086686526559</v>
      </c>
      <c r="Q75" s="31">
        <v>5.191189289093018</v>
      </c>
      <c r="R75" s="31">
        <v>16.861963272094727</v>
      </c>
      <c r="S75" s="31">
        <v>23.118844985961914</v>
      </c>
      <c r="T75" s="31">
        <v>25.245454788208008</v>
      </c>
      <c r="U75" s="31">
        <v>27.291603088378906</v>
      </c>
      <c r="V75" s="31">
        <v>27.666667938232422</v>
      </c>
      <c r="W75" s="31">
        <v>22.54889488220215</v>
      </c>
      <c r="X75" s="31">
        <v>6.028286933898926</v>
      </c>
      <c r="Y75" s="32">
        <v>6436236</v>
      </c>
      <c r="Z75" s="32">
        <v>11690308</v>
      </c>
      <c r="AA75" s="32">
        <v>7883559.5</v>
      </c>
      <c r="AB75" s="32">
        <v>22200392</v>
      </c>
      <c r="AC75" s="32">
        <v>24360258</v>
      </c>
      <c r="AD75" s="32">
        <v>21374240</v>
      </c>
      <c r="AE75" s="32">
        <v>16543968</v>
      </c>
      <c r="AF75" s="32">
        <v>17368232</v>
      </c>
      <c r="AG75" s="32">
        <f aca="true" t="shared" si="21" ref="AG75:AG138">SUM(Y75:AF75)</f>
        <v>127857193.5</v>
      </c>
    </row>
    <row r="76" spans="1:33" ht="12.75">
      <c r="A76">
        <f aca="true" t="shared" si="22" ref="A76:A139">A75+0.25</f>
        <v>1964.5</v>
      </c>
      <c r="B76" s="28">
        <f t="shared" si="17"/>
        <v>21.218619358250972</v>
      </c>
      <c r="C76" s="28">
        <f t="shared" si="18"/>
        <v>21.361860327871025</v>
      </c>
      <c r="D76" s="14">
        <v>128340.6565</v>
      </c>
      <c r="E76">
        <v>141.607</v>
      </c>
      <c r="F76" s="29">
        <f t="shared" si="19"/>
        <v>-0.017868446387598564</v>
      </c>
      <c r="G76" s="29">
        <f t="shared" si="20"/>
        <v>-0.7832409696200535</v>
      </c>
      <c r="I76" s="30">
        <f t="shared" si="16"/>
        <v>0.050751057206879724</v>
      </c>
      <c r="J76" s="30">
        <f t="shared" si="16"/>
        <v>0.09205846628967493</v>
      </c>
      <c r="K76" s="30">
        <f t="shared" si="16"/>
        <v>0.06198341754625511</v>
      </c>
      <c r="L76" s="30">
        <f t="shared" si="16"/>
        <v>0.1731195133788333</v>
      </c>
      <c r="M76" s="30">
        <f t="shared" si="16"/>
        <v>0.18959973139922345</v>
      </c>
      <c r="N76" s="30">
        <f t="shared" si="16"/>
        <v>0.16705714763115614</v>
      </c>
      <c r="O76" s="30">
        <f t="shared" si="16"/>
        <v>0.12953270189949512</v>
      </c>
      <c r="P76" s="30">
        <f t="shared" si="15"/>
        <v>0.13589796464848222</v>
      </c>
      <c r="Q76" s="31">
        <v>5.192720413208008</v>
      </c>
      <c r="R76" s="31">
        <v>16.81503677368164</v>
      </c>
      <c r="S76" s="31">
        <v>23.14760971069336</v>
      </c>
      <c r="T76" s="31">
        <v>25.27231216430664</v>
      </c>
      <c r="U76" s="31">
        <v>27.307811737060547</v>
      </c>
      <c r="V76" s="31">
        <v>27.6719970703125</v>
      </c>
      <c r="W76" s="31">
        <v>22.561397552490234</v>
      </c>
      <c r="X76" s="31">
        <v>5.994528770446777</v>
      </c>
      <c r="Y76" s="32">
        <v>6513424</v>
      </c>
      <c r="Z76" s="32">
        <v>11814844</v>
      </c>
      <c r="AA76" s="32">
        <v>7954992.5</v>
      </c>
      <c r="AB76" s="32">
        <v>22218272</v>
      </c>
      <c r="AC76" s="32">
        <v>24333354</v>
      </c>
      <c r="AD76" s="32">
        <v>21440224</v>
      </c>
      <c r="AE76" s="32">
        <v>16624312</v>
      </c>
      <c r="AF76" s="32">
        <v>17441234</v>
      </c>
      <c r="AG76" s="32">
        <f t="shared" si="21"/>
        <v>128340656.5</v>
      </c>
    </row>
    <row r="77" spans="1:33" ht="12.75">
      <c r="A77">
        <f t="shared" si="22"/>
        <v>1964.75</v>
      </c>
      <c r="B77" s="28">
        <f t="shared" si="17"/>
        <v>21.286028822071223</v>
      </c>
      <c r="C77" s="28">
        <f t="shared" si="18"/>
        <v>21.447052991938353</v>
      </c>
      <c r="D77" s="14">
        <v>128824.116</v>
      </c>
      <c r="E77">
        <v>142.592</v>
      </c>
      <c r="F77" s="29">
        <f t="shared" si="19"/>
        <v>-0.017783200247076955</v>
      </c>
      <c r="G77" s="29">
        <f t="shared" si="20"/>
        <v>-0.8010241698671304</v>
      </c>
      <c r="I77" s="30">
        <f t="shared" si="16"/>
        <v>0.05115976887433095</v>
      </c>
      <c r="J77" s="30">
        <f t="shared" si="16"/>
        <v>0.09267969671144492</v>
      </c>
      <c r="K77" s="30">
        <f t="shared" si="16"/>
        <v>0.06230530625182012</v>
      </c>
      <c r="L77" s="30">
        <f t="shared" si="16"/>
        <v>0.1726085976013994</v>
      </c>
      <c r="M77" s="30">
        <f t="shared" si="16"/>
        <v>0.18867934634226405</v>
      </c>
      <c r="N77" s="30">
        <f t="shared" si="16"/>
        <v>0.16694239143857195</v>
      </c>
      <c r="O77" s="30">
        <f t="shared" si="16"/>
        <v>0.129670255218363</v>
      </c>
      <c r="P77" s="30">
        <f t="shared" si="15"/>
        <v>0.1359546375618056</v>
      </c>
      <c r="Q77" s="31">
        <v>5.19425106048584</v>
      </c>
      <c r="R77" s="31">
        <v>16.768108367919922</v>
      </c>
      <c r="S77" s="31">
        <v>23.176376342773438</v>
      </c>
      <c r="T77" s="31">
        <v>25.299171447753906</v>
      </c>
      <c r="U77" s="31">
        <v>27.324020385742188</v>
      </c>
      <c r="V77" s="31">
        <v>27.677324295043945</v>
      </c>
      <c r="W77" s="31">
        <v>22.573902130126953</v>
      </c>
      <c r="X77" s="31">
        <v>5.960770606994629</v>
      </c>
      <c r="Y77" s="32">
        <v>6590612</v>
      </c>
      <c r="Z77" s="32">
        <v>11939380</v>
      </c>
      <c r="AA77" s="32">
        <v>8026426</v>
      </c>
      <c r="AB77" s="32">
        <v>22236150</v>
      </c>
      <c r="AC77" s="32">
        <v>24306450</v>
      </c>
      <c r="AD77" s="32">
        <v>21506206</v>
      </c>
      <c r="AE77" s="32">
        <v>16704656</v>
      </c>
      <c r="AF77" s="32">
        <v>17514236</v>
      </c>
      <c r="AG77" s="32">
        <f t="shared" si="21"/>
        <v>128824116</v>
      </c>
    </row>
    <row r="78" spans="1:33" ht="12.75">
      <c r="A78">
        <f t="shared" si="22"/>
        <v>1965</v>
      </c>
      <c r="B78" s="28">
        <f t="shared" si="17"/>
        <v>21.464028409298056</v>
      </c>
      <c r="C78" s="28">
        <f t="shared" si="18"/>
        <v>21.64275148928101</v>
      </c>
      <c r="D78" s="14">
        <v>129307.5785</v>
      </c>
      <c r="E78">
        <v>144.324</v>
      </c>
      <c r="F78" s="29">
        <f t="shared" si="19"/>
        <v>-0.01769891011582369</v>
      </c>
      <c r="G78" s="29">
        <f t="shared" si="20"/>
        <v>-0.8187230799829541</v>
      </c>
      <c r="I78" s="30">
        <f t="shared" si="16"/>
        <v>0.051565427002408834</v>
      </c>
      <c r="J78" s="30">
        <f t="shared" si="16"/>
        <v>0.09329628734792215</v>
      </c>
      <c r="K78" s="30">
        <f t="shared" si="16"/>
        <v>0.06262478266113382</v>
      </c>
      <c r="L78" s="30">
        <f aca="true" t="shared" si="23" ref="L78:P134">AB78/$AG78</f>
        <v>0.1721014982892128</v>
      </c>
      <c r="M78" s="30">
        <f t="shared" si="23"/>
        <v>0.18776583926208162</v>
      </c>
      <c r="N78" s="30">
        <f t="shared" si="23"/>
        <v>0.16682848948408696</v>
      </c>
      <c r="O78" s="30">
        <f t="shared" si="23"/>
        <v>0.12980677694772547</v>
      </c>
      <c r="P78" s="30">
        <f t="shared" si="15"/>
        <v>0.13601089900542837</v>
      </c>
      <c r="Q78" s="31">
        <v>5.195781707763672</v>
      </c>
      <c r="R78" s="31">
        <v>16.721181869506836</v>
      </c>
      <c r="S78" s="31">
        <v>23.205142974853516</v>
      </c>
      <c r="T78" s="31">
        <v>25.32602882385254</v>
      </c>
      <c r="U78" s="31">
        <v>27.340229034423828</v>
      </c>
      <c r="V78" s="31">
        <v>27.682653427124023</v>
      </c>
      <c r="W78" s="31">
        <v>22.586406707763672</v>
      </c>
      <c r="X78" s="31">
        <v>5.927011966705322</v>
      </c>
      <c r="Y78" s="32">
        <v>6667800.5</v>
      </c>
      <c r="Z78" s="32">
        <v>12063917</v>
      </c>
      <c r="AA78" s="32">
        <v>8097859</v>
      </c>
      <c r="AB78" s="32">
        <v>22254028</v>
      </c>
      <c r="AC78" s="32">
        <v>24279546</v>
      </c>
      <c r="AD78" s="32">
        <v>21572188</v>
      </c>
      <c r="AE78" s="32">
        <v>16785000</v>
      </c>
      <c r="AF78" s="32">
        <v>17587240</v>
      </c>
      <c r="AG78" s="32">
        <f t="shared" si="21"/>
        <v>129307578.5</v>
      </c>
    </row>
    <row r="79" spans="1:33" ht="12.75">
      <c r="A79">
        <f t="shared" si="22"/>
        <v>1965.25</v>
      </c>
      <c r="B79" s="28">
        <f t="shared" si="17"/>
        <v>21.614476255014758</v>
      </c>
      <c r="C79" s="28">
        <f t="shared" si="18"/>
        <v>21.8108138830257</v>
      </c>
      <c r="D79" s="14">
        <v>129791.0415</v>
      </c>
      <c r="E79">
        <v>145.87900000000002</v>
      </c>
      <c r="F79" s="29">
        <f t="shared" si="19"/>
        <v>-0.017614548027988303</v>
      </c>
      <c r="G79" s="29">
        <f t="shared" si="20"/>
        <v>-0.8363376280109425</v>
      </c>
      <c r="I79" s="30">
        <f aca="true" t="shared" si="24" ref="I79:M142">Y79/$AG79</f>
        <v>0.051968058981944454</v>
      </c>
      <c r="J79" s="30">
        <f t="shared" si="24"/>
        <v>0.0939082764044235</v>
      </c>
      <c r="K79" s="30">
        <f t="shared" si="24"/>
        <v>0.06294187877365943</v>
      </c>
      <c r="L79" s="30">
        <f t="shared" si="23"/>
        <v>0.1715981915439056</v>
      </c>
      <c r="M79" s="30">
        <f t="shared" si="23"/>
        <v>0.18685913696131332</v>
      </c>
      <c r="N79" s="30">
        <f t="shared" si="23"/>
        <v>0.16671545085028075</v>
      </c>
      <c r="O79" s="30">
        <f t="shared" si="23"/>
        <v>0.12994228110882367</v>
      </c>
      <c r="P79" s="30">
        <f t="shared" si="15"/>
        <v>0.1360667253756493</v>
      </c>
      <c r="Q79" s="31">
        <v>5.197312355041504</v>
      </c>
      <c r="R79" s="31">
        <v>16.67425537109375</v>
      </c>
      <c r="S79" s="31">
        <v>23.233909606933594</v>
      </c>
      <c r="T79" s="31">
        <v>25.352886199951172</v>
      </c>
      <c r="U79" s="31">
        <v>27.35643768310547</v>
      </c>
      <c r="V79" s="31">
        <v>27.6879825592041</v>
      </c>
      <c r="W79" s="31">
        <v>22.59891128540039</v>
      </c>
      <c r="X79" s="31">
        <v>5.893253326416016</v>
      </c>
      <c r="Y79" s="32">
        <v>6744988.5</v>
      </c>
      <c r="Z79" s="32">
        <v>12188453</v>
      </c>
      <c r="AA79" s="32">
        <v>8169292</v>
      </c>
      <c r="AB79" s="32">
        <v>22271908</v>
      </c>
      <c r="AC79" s="32">
        <v>24252642</v>
      </c>
      <c r="AD79" s="32">
        <v>21638172</v>
      </c>
      <c r="AE79" s="32">
        <v>16865344</v>
      </c>
      <c r="AF79" s="32">
        <v>17660242</v>
      </c>
      <c r="AG79" s="32">
        <f t="shared" si="21"/>
        <v>129791041.5</v>
      </c>
    </row>
    <row r="80" spans="1:33" ht="12.75">
      <c r="A80">
        <f t="shared" si="22"/>
        <v>1965.5</v>
      </c>
      <c r="B80" s="28">
        <f t="shared" si="17"/>
        <v>21.549699574034406</v>
      </c>
      <c r="C80" s="28">
        <f t="shared" si="18"/>
        <v>21.764010319889326</v>
      </c>
      <c r="D80" s="14">
        <v>130300.7635</v>
      </c>
      <c r="E80">
        <v>146.013</v>
      </c>
      <c r="F80" s="29">
        <f t="shared" si="19"/>
        <v>-0.017973117843976733</v>
      </c>
      <c r="G80" s="29">
        <f t="shared" si="20"/>
        <v>-0.8543107458549192</v>
      </c>
      <c r="I80" s="30">
        <f t="shared" si="24"/>
        <v>0.052477885135339214</v>
      </c>
      <c r="J80" s="30">
        <f t="shared" si="24"/>
        <v>0.09448521765568933</v>
      </c>
      <c r="K80" s="30">
        <f t="shared" si="24"/>
        <v>0.06304577793206868</v>
      </c>
      <c r="L80" s="30">
        <f t="shared" si="23"/>
        <v>0.17142843526008963</v>
      </c>
      <c r="M80" s="30">
        <f t="shared" si="23"/>
        <v>0.18581318596801621</v>
      </c>
      <c r="N80" s="30">
        <f t="shared" si="23"/>
        <v>0.16662112651396704</v>
      </c>
      <c r="O80" s="30">
        <f t="shared" si="23"/>
        <v>0.13007338978485725</v>
      </c>
      <c r="P80" s="30">
        <f t="shared" si="15"/>
        <v>0.13605498174997263</v>
      </c>
      <c r="Q80" s="31">
        <v>5.198843002319336</v>
      </c>
      <c r="R80" s="31">
        <v>16.62732696533203</v>
      </c>
      <c r="S80" s="31">
        <v>23.262676239013672</v>
      </c>
      <c r="T80" s="31">
        <v>25.379743576049805</v>
      </c>
      <c r="U80" s="31">
        <v>27.37264633178711</v>
      </c>
      <c r="V80" s="31">
        <v>27.69331169128418</v>
      </c>
      <c r="W80" s="31">
        <v>22.611413955688477</v>
      </c>
      <c r="X80" s="31">
        <v>5.859495162963867</v>
      </c>
      <c r="Y80" s="32">
        <v>6837908.5</v>
      </c>
      <c r="Z80" s="32">
        <v>12311496</v>
      </c>
      <c r="AA80" s="32">
        <v>8214913</v>
      </c>
      <c r="AB80" s="32">
        <v>22337256</v>
      </c>
      <c r="AC80" s="32">
        <v>24211600</v>
      </c>
      <c r="AD80" s="32">
        <v>21710860</v>
      </c>
      <c r="AE80" s="32">
        <v>16948662</v>
      </c>
      <c r="AF80" s="32">
        <v>17728068</v>
      </c>
      <c r="AG80" s="32">
        <f t="shared" si="21"/>
        <v>130300763.5</v>
      </c>
    </row>
    <row r="81" spans="1:33" ht="12.75">
      <c r="A81">
        <f t="shared" si="22"/>
        <v>1965.75</v>
      </c>
      <c r="B81" s="28">
        <f t="shared" si="17"/>
        <v>21.712561694161185</v>
      </c>
      <c r="C81" s="28">
        <f t="shared" si="18"/>
        <v>21.94474806804291</v>
      </c>
      <c r="D81" s="14">
        <v>130810.487</v>
      </c>
      <c r="E81">
        <v>147.692</v>
      </c>
      <c r="F81" s="29">
        <f t="shared" si="19"/>
        <v>-0.017875628026806034</v>
      </c>
      <c r="G81" s="29">
        <f t="shared" si="20"/>
        <v>-0.8721863738817253</v>
      </c>
      <c r="I81" s="30">
        <f t="shared" si="24"/>
        <v>0.05298374128062072</v>
      </c>
      <c r="J81" s="30">
        <f t="shared" si="24"/>
        <v>0.09505765390201475</v>
      </c>
      <c r="K81" s="30">
        <f t="shared" si="24"/>
        <v>0.06314886665011804</v>
      </c>
      <c r="L81" s="30">
        <f t="shared" si="23"/>
        <v>0.17126001526162044</v>
      </c>
      <c r="M81" s="30">
        <f t="shared" si="23"/>
        <v>0.18477539954422767</v>
      </c>
      <c r="N81" s="30">
        <f t="shared" si="23"/>
        <v>0.16652753536495893</v>
      </c>
      <c r="O81" s="30">
        <f t="shared" si="23"/>
        <v>0.1302034751999662</v>
      </c>
      <c r="P81" s="30">
        <f t="shared" si="15"/>
        <v>0.13604331279647328</v>
      </c>
      <c r="Q81" s="31">
        <v>5.200373649597168</v>
      </c>
      <c r="R81" s="31">
        <v>16.580400466918945</v>
      </c>
      <c r="S81" s="31">
        <v>23.291440963745117</v>
      </c>
      <c r="T81" s="31">
        <v>25.406600952148438</v>
      </c>
      <c r="U81" s="31">
        <v>27.388856887817383</v>
      </c>
      <c r="V81" s="31">
        <v>27.698640823364258</v>
      </c>
      <c r="W81" s="31">
        <v>22.623916625976562</v>
      </c>
      <c r="X81" s="31">
        <v>5.8257365226745605</v>
      </c>
      <c r="Y81" s="32">
        <v>6930829</v>
      </c>
      <c r="Z81" s="32">
        <v>12434538</v>
      </c>
      <c r="AA81" s="32">
        <v>8260534</v>
      </c>
      <c r="AB81" s="32">
        <v>22402606</v>
      </c>
      <c r="AC81" s="32">
        <v>24170560</v>
      </c>
      <c r="AD81" s="32">
        <v>21783548</v>
      </c>
      <c r="AE81" s="32">
        <v>17031980</v>
      </c>
      <c r="AF81" s="32">
        <v>17795892</v>
      </c>
      <c r="AG81" s="32">
        <f t="shared" si="21"/>
        <v>130810487</v>
      </c>
    </row>
    <row r="82" spans="1:33" ht="12.75">
      <c r="A82">
        <f t="shared" si="22"/>
        <v>1966</v>
      </c>
      <c r="B82" s="28">
        <f t="shared" si="17"/>
        <v>21.920141565925423</v>
      </c>
      <c r="C82" s="28">
        <f t="shared" si="18"/>
        <v>22.170107597718584</v>
      </c>
      <c r="D82" s="14">
        <v>131320.2145</v>
      </c>
      <c r="E82">
        <v>149.685</v>
      </c>
      <c r="F82" s="29">
        <f t="shared" si="19"/>
        <v>-0.017779657911437163</v>
      </c>
      <c r="G82" s="29">
        <f t="shared" si="20"/>
        <v>-0.8899660317931625</v>
      </c>
      <c r="I82" s="30">
        <f t="shared" si="24"/>
        <v>0.053485664996381806</v>
      </c>
      <c r="J82" s="30">
        <f t="shared" si="24"/>
        <v>0.09562565099221644</v>
      </c>
      <c r="K82" s="30">
        <f t="shared" si="24"/>
        <v>0.06325114934989692</v>
      </c>
      <c r="L82" s="30">
        <f t="shared" si="23"/>
        <v>0.17109289750665158</v>
      </c>
      <c r="M82" s="30">
        <f t="shared" si="23"/>
        <v>0.1837456486944742</v>
      </c>
      <c r="N82" s="30">
        <f t="shared" si="23"/>
        <v>0.16643468093025388</v>
      </c>
      <c r="O82" s="30">
        <f t="shared" si="23"/>
        <v>0.13033256201390075</v>
      </c>
      <c r="P82" s="30">
        <f t="shared" si="15"/>
        <v>0.13603174551622438</v>
      </c>
      <c r="Q82" s="31">
        <v>5.201904296875</v>
      </c>
      <c r="R82" s="31">
        <v>16.53347396850586</v>
      </c>
      <c r="S82" s="31">
        <v>23.320207595825195</v>
      </c>
      <c r="T82" s="31">
        <v>25.43345832824707</v>
      </c>
      <c r="U82" s="31">
        <v>27.405065536499023</v>
      </c>
      <c r="V82" s="31">
        <v>27.703969955444336</v>
      </c>
      <c r="W82" s="31">
        <v>22.63642120361328</v>
      </c>
      <c r="X82" s="31">
        <v>5.791977882385254</v>
      </c>
      <c r="Y82" s="32">
        <v>7023749</v>
      </c>
      <c r="Z82" s="32">
        <v>12557581</v>
      </c>
      <c r="AA82" s="32">
        <v>8306154.5</v>
      </c>
      <c r="AB82" s="32">
        <v>22467956</v>
      </c>
      <c r="AC82" s="32">
        <v>24129518</v>
      </c>
      <c r="AD82" s="32">
        <v>21856238</v>
      </c>
      <c r="AE82" s="32">
        <v>17115300</v>
      </c>
      <c r="AF82" s="32">
        <v>17863718</v>
      </c>
      <c r="AG82" s="32">
        <f t="shared" si="21"/>
        <v>131320214.5</v>
      </c>
    </row>
    <row r="83" spans="1:33" ht="12.75">
      <c r="A83">
        <f t="shared" si="22"/>
        <v>1966.25</v>
      </c>
      <c r="B83" s="28">
        <f t="shared" si="17"/>
        <v>22.003144004571958</v>
      </c>
      <c r="C83" s="28">
        <f t="shared" si="18"/>
        <v>22.27079466920752</v>
      </c>
      <c r="D83" s="14">
        <v>131829.9365</v>
      </c>
      <c r="E83">
        <v>150.835</v>
      </c>
      <c r="F83" s="29">
        <f t="shared" si="19"/>
        <v>-0.017684632842398785</v>
      </c>
      <c r="G83" s="29">
        <f t="shared" si="20"/>
        <v>-0.9076506646355612</v>
      </c>
      <c r="I83" s="30">
        <f t="shared" si="24"/>
        <v>0.053983709534745926</v>
      </c>
      <c r="J83" s="30">
        <f t="shared" si="24"/>
        <v>0.09618925971340356</v>
      </c>
      <c r="K83" s="30">
        <f t="shared" si="24"/>
        <v>0.06335264752251474</v>
      </c>
      <c r="L83" s="30">
        <f t="shared" si="23"/>
        <v>0.17092706405119143</v>
      </c>
      <c r="M83" s="30">
        <f t="shared" si="23"/>
        <v>0.18272386864117166</v>
      </c>
      <c r="N83" s="30">
        <f t="shared" si="23"/>
        <v>0.16634253631761403</v>
      </c>
      <c r="O83" s="30">
        <f t="shared" si="23"/>
        <v>0.13046064085754908</v>
      </c>
      <c r="P83" s="30">
        <f t="shared" si="15"/>
        <v>0.13602027336180958</v>
      </c>
      <c r="Q83" s="31">
        <v>5.203434944152832</v>
      </c>
      <c r="R83" s="31">
        <v>16.48654556274414</v>
      </c>
      <c r="S83" s="31">
        <v>23.348974227905273</v>
      </c>
      <c r="T83" s="31">
        <v>25.460315704345703</v>
      </c>
      <c r="U83" s="31">
        <v>27.421274185180664</v>
      </c>
      <c r="V83" s="31">
        <v>27.709299087524414</v>
      </c>
      <c r="W83" s="31">
        <v>22.64892578125</v>
      </c>
      <c r="X83" s="31">
        <v>5.7582197189331055</v>
      </c>
      <c r="Y83" s="32">
        <v>7116669</v>
      </c>
      <c r="Z83" s="32">
        <v>12680624</v>
      </c>
      <c r="AA83" s="32">
        <v>8351775.5</v>
      </c>
      <c r="AB83" s="32">
        <v>22533304</v>
      </c>
      <c r="AC83" s="32">
        <v>24088476</v>
      </c>
      <c r="AD83" s="32">
        <v>21928926</v>
      </c>
      <c r="AE83" s="32">
        <v>17198618</v>
      </c>
      <c r="AF83" s="32">
        <v>17931544</v>
      </c>
      <c r="AG83" s="32">
        <f t="shared" si="21"/>
        <v>131829936.5</v>
      </c>
    </row>
    <row r="84" spans="1:33" ht="12.75">
      <c r="A84">
        <f t="shared" si="22"/>
        <v>1966.5</v>
      </c>
      <c r="B84" s="28">
        <f t="shared" si="17"/>
        <v>22.030389681759896</v>
      </c>
      <c r="C84" s="28">
        <f t="shared" si="18"/>
        <v>22.301164871154977</v>
      </c>
      <c r="D84" s="14">
        <v>132412.372</v>
      </c>
      <c r="E84">
        <v>151.68899999999996</v>
      </c>
      <c r="F84" s="29">
        <f t="shared" si="19"/>
        <v>-0.00312452475952166</v>
      </c>
      <c r="G84" s="29">
        <f t="shared" si="20"/>
        <v>-0.9107751893950828</v>
      </c>
      <c r="I84" s="30">
        <f t="shared" si="24"/>
        <v>0.0537381431396758</v>
      </c>
      <c r="J84" s="30">
        <f t="shared" si="24"/>
        <v>0.09665400450646712</v>
      </c>
      <c r="K84" s="30">
        <f t="shared" si="24"/>
        <v>0.0644216161311573</v>
      </c>
      <c r="L84" s="30">
        <f t="shared" si="23"/>
        <v>0.17098882572694946</v>
      </c>
      <c r="M84" s="30">
        <f t="shared" si="23"/>
        <v>0.18148665141350992</v>
      </c>
      <c r="N84" s="30">
        <f t="shared" si="23"/>
        <v>0.16621403021161799</v>
      </c>
      <c r="O84" s="30">
        <f t="shared" si="23"/>
        <v>0.1305410947551034</v>
      </c>
      <c r="P84" s="30">
        <f t="shared" si="15"/>
        <v>0.13595563411551906</v>
      </c>
      <c r="Q84" s="31">
        <v>5.204965591430664</v>
      </c>
      <c r="R84" s="31">
        <v>16.439619064331055</v>
      </c>
      <c r="S84" s="31">
        <v>23.37773895263672</v>
      </c>
      <c r="T84" s="31">
        <v>25.487173080444336</v>
      </c>
      <c r="U84" s="31">
        <v>27.437484741210938</v>
      </c>
      <c r="V84" s="31">
        <v>27.71462631225586</v>
      </c>
      <c r="W84" s="31">
        <v>22.66143035888672</v>
      </c>
      <c r="X84" s="31">
        <v>5.724461078643799</v>
      </c>
      <c r="Y84" s="32">
        <v>7115595</v>
      </c>
      <c r="Z84" s="32">
        <v>12798186</v>
      </c>
      <c r="AA84" s="32">
        <v>8530219</v>
      </c>
      <c r="AB84" s="32">
        <v>22641036</v>
      </c>
      <c r="AC84" s="32">
        <v>24031078</v>
      </c>
      <c r="AD84" s="32">
        <v>22008794</v>
      </c>
      <c r="AE84" s="32">
        <v>17285256</v>
      </c>
      <c r="AF84" s="32">
        <v>18002208</v>
      </c>
      <c r="AG84" s="32">
        <f t="shared" si="21"/>
        <v>132412372</v>
      </c>
    </row>
    <row r="85" spans="1:33" ht="12.75">
      <c r="A85">
        <f t="shared" si="22"/>
        <v>1966.75</v>
      </c>
      <c r="B85" s="28">
        <f t="shared" si="17"/>
        <v>21.99709972883114</v>
      </c>
      <c r="C85" s="28">
        <f t="shared" si="18"/>
        <v>22.270979550753594</v>
      </c>
      <c r="D85" s="14">
        <v>132994.8055</v>
      </c>
      <c r="E85">
        <v>152.126</v>
      </c>
      <c r="F85" s="29">
        <f t="shared" si="19"/>
        <v>-0.0031046325273698535</v>
      </c>
      <c r="G85" s="29">
        <f t="shared" si="20"/>
        <v>-0.9138798219224527</v>
      </c>
      <c r="I85" s="30">
        <f t="shared" si="24"/>
        <v>0.053494732168317655</v>
      </c>
      <c r="J85" s="30">
        <f t="shared" si="24"/>
        <v>0.09711468016696337</v>
      </c>
      <c r="K85" s="30">
        <f t="shared" si="24"/>
        <v>0.06548121911423074</v>
      </c>
      <c r="L85" s="30">
        <f t="shared" si="23"/>
        <v>0.17105003398046248</v>
      </c>
      <c r="M85" s="30">
        <f t="shared" si="23"/>
        <v>0.18026027339842232</v>
      </c>
      <c r="N85" s="30">
        <f t="shared" si="23"/>
        <v>0.16608663712057536</v>
      </c>
      <c r="O85" s="30">
        <f t="shared" si="23"/>
        <v>0.1306208609779124</v>
      </c>
      <c r="P85" s="30">
        <f t="shared" si="15"/>
        <v>0.13589156307311567</v>
      </c>
      <c r="Q85" s="31">
        <v>5.206496238708496</v>
      </c>
      <c r="R85" s="31">
        <v>16.39269256591797</v>
      </c>
      <c r="S85" s="31">
        <v>23.406505584716797</v>
      </c>
      <c r="T85" s="31">
        <v>25.51403045654297</v>
      </c>
      <c r="U85" s="31">
        <v>27.453693389892578</v>
      </c>
      <c r="V85" s="31">
        <v>27.719955444335938</v>
      </c>
      <c r="W85" s="31">
        <v>22.673933029174805</v>
      </c>
      <c r="X85" s="31">
        <v>5.690702438354492</v>
      </c>
      <c r="Y85" s="32">
        <v>7114521.5</v>
      </c>
      <c r="Z85" s="32">
        <v>12915748</v>
      </c>
      <c r="AA85" s="32">
        <v>8708662</v>
      </c>
      <c r="AB85" s="32">
        <v>22748766</v>
      </c>
      <c r="AC85" s="32">
        <v>23973680</v>
      </c>
      <c r="AD85" s="32">
        <v>22088660</v>
      </c>
      <c r="AE85" s="32">
        <v>17371896</v>
      </c>
      <c r="AF85" s="32">
        <v>18072872</v>
      </c>
      <c r="AG85" s="32">
        <f t="shared" si="21"/>
        <v>132994805.5</v>
      </c>
    </row>
    <row r="86" spans="1:33" ht="12.75">
      <c r="A86">
        <f t="shared" si="22"/>
        <v>1967</v>
      </c>
      <c r="B86" s="28">
        <f t="shared" si="17"/>
        <v>21.98526362115702</v>
      </c>
      <c r="C86" s="28">
        <f t="shared" si="18"/>
        <v>22.262227841941034</v>
      </c>
      <c r="D86" s="14">
        <v>133577.237</v>
      </c>
      <c r="E86">
        <v>152.71</v>
      </c>
      <c r="F86" s="29">
        <f t="shared" si="19"/>
        <v>-0.003084398861561639</v>
      </c>
      <c r="G86" s="29">
        <f t="shared" si="20"/>
        <v>-0.9169642207840143</v>
      </c>
      <c r="I86" s="30">
        <f t="shared" si="24"/>
        <v>0.05325344467186426</v>
      </c>
      <c r="J86" s="30">
        <f t="shared" si="24"/>
        <v>0.09757133245689159</v>
      </c>
      <c r="K86" s="30">
        <f t="shared" si="24"/>
        <v>0.06653159025890018</v>
      </c>
      <c r="L86" s="30">
        <f t="shared" si="23"/>
        <v>0.17111071102631056</v>
      </c>
      <c r="M86" s="30">
        <f t="shared" si="23"/>
        <v>0.17904459275497667</v>
      </c>
      <c r="N86" s="30">
        <f t="shared" si="23"/>
        <v>0.16596037242483164</v>
      </c>
      <c r="O86" s="30">
        <f t="shared" si="23"/>
        <v>0.13069991857969035</v>
      </c>
      <c r="P86" s="30">
        <f t="shared" si="15"/>
        <v>0.13582803782653477</v>
      </c>
      <c r="Q86" s="31">
        <v>5.208026885986328</v>
      </c>
      <c r="R86" s="31">
        <v>16.34576416015625</v>
      </c>
      <c r="S86" s="31">
        <v>23.435272216796875</v>
      </c>
      <c r="T86" s="31">
        <v>25.5408878326416</v>
      </c>
      <c r="U86" s="31">
        <v>27.46990203857422</v>
      </c>
      <c r="V86" s="31">
        <v>27.725284576416016</v>
      </c>
      <c r="W86" s="31">
        <v>22.686437606811523</v>
      </c>
      <c r="X86" s="31">
        <v>5.656944274902344</v>
      </c>
      <c r="Y86" s="32">
        <v>7113448</v>
      </c>
      <c r="Z86" s="32">
        <v>13033309</v>
      </c>
      <c r="AA86" s="32">
        <v>8887106</v>
      </c>
      <c r="AB86" s="32">
        <v>22856496</v>
      </c>
      <c r="AC86" s="32">
        <v>23916282</v>
      </c>
      <c r="AD86" s="32">
        <v>22168528</v>
      </c>
      <c r="AE86" s="32">
        <v>17458534</v>
      </c>
      <c r="AF86" s="32">
        <v>18143534</v>
      </c>
      <c r="AG86" s="32">
        <f t="shared" si="21"/>
        <v>133577237</v>
      </c>
    </row>
    <row r="87" spans="1:33" ht="12.75">
      <c r="A87">
        <f t="shared" si="22"/>
        <v>1967.25</v>
      </c>
      <c r="B87" s="28">
        <f t="shared" si="17"/>
        <v>21.771990296182874</v>
      </c>
      <c r="C87" s="28">
        <f t="shared" si="18"/>
        <v>22.052019427279326</v>
      </c>
      <c r="D87" s="14">
        <v>134159.672</v>
      </c>
      <c r="E87">
        <v>151.888</v>
      </c>
      <c r="F87" s="29">
        <f t="shared" si="19"/>
        <v>-0.003064910312437493</v>
      </c>
      <c r="G87" s="29">
        <f t="shared" si="20"/>
        <v>-0.9200291310964518</v>
      </c>
      <c r="I87" s="30">
        <f t="shared" si="24"/>
        <v>0.053014247083132404</v>
      </c>
      <c r="J87" s="30">
        <f t="shared" si="24"/>
        <v>0.09802402468604723</v>
      </c>
      <c r="K87" s="30">
        <f t="shared" si="24"/>
        <v>0.06757283216971491</v>
      </c>
      <c r="L87" s="30">
        <f t="shared" si="23"/>
        <v>0.1711708716759534</v>
      </c>
      <c r="M87" s="30">
        <f t="shared" si="23"/>
        <v>0.17783946281562169</v>
      </c>
      <c r="N87" s="30">
        <f t="shared" si="23"/>
        <v>0.16583519971634994</v>
      </c>
      <c r="O87" s="30">
        <f t="shared" si="23"/>
        <v>0.13077828633928085</v>
      </c>
      <c r="P87" s="30">
        <f t="shared" si="15"/>
        <v>0.13576507551389957</v>
      </c>
      <c r="Q87" s="31">
        <v>5.20955753326416</v>
      </c>
      <c r="R87" s="31">
        <v>16.298837661743164</v>
      </c>
      <c r="S87" s="31">
        <v>23.464038848876953</v>
      </c>
      <c r="T87" s="31">
        <v>25.567745208740234</v>
      </c>
      <c r="U87" s="31">
        <v>27.48611068725586</v>
      </c>
      <c r="V87" s="31">
        <v>27.730613708496094</v>
      </c>
      <c r="W87" s="31">
        <v>22.69894027709961</v>
      </c>
      <c r="X87" s="31">
        <v>5.623185634613037</v>
      </c>
      <c r="Y87" s="32">
        <v>7112374</v>
      </c>
      <c r="Z87" s="32">
        <v>13150871</v>
      </c>
      <c r="AA87" s="32">
        <v>9065549</v>
      </c>
      <c r="AB87" s="32">
        <v>22964228</v>
      </c>
      <c r="AC87" s="32">
        <v>23858884</v>
      </c>
      <c r="AD87" s="32">
        <v>22248396</v>
      </c>
      <c r="AE87" s="32">
        <v>17545172</v>
      </c>
      <c r="AF87" s="32">
        <v>18214198</v>
      </c>
      <c r="AG87" s="32">
        <f t="shared" si="21"/>
        <v>134159672</v>
      </c>
    </row>
    <row r="88" spans="1:33" ht="12.75">
      <c r="A88">
        <f t="shared" si="22"/>
        <v>1967.5</v>
      </c>
      <c r="B88" s="28">
        <f t="shared" si="17"/>
        <v>21.81349255921289</v>
      </c>
      <c r="C88" s="28">
        <f t="shared" si="18"/>
        <v>22.098441214320733</v>
      </c>
      <c r="D88" s="14">
        <v>134727.8345</v>
      </c>
      <c r="E88">
        <v>152.822</v>
      </c>
      <c r="F88" s="29">
        <f t="shared" si="19"/>
        <v>-0.004919524011390831</v>
      </c>
      <c r="G88" s="29">
        <f t="shared" si="20"/>
        <v>-0.9249486551078426</v>
      </c>
      <c r="I88" s="30">
        <f t="shared" si="24"/>
        <v>0.05305452675408362</v>
      </c>
      <c r="J88" s="30">
        <f t="shared" si="24"/>
        <v>0.09827053221136721</v>
      </c>
      <c r="K88" s="30">
        <f t="shared" si="24"/>
        <v>0.06788554892122162</v>
      </c>
      <c r="L88" s="30">
        <f t="shared" si="23"/>
        <v>0.17198970120758528</v>
      </c>
      <c r="M88" s="30">
        <f t="shared" si="23"/>
        <v>0.17653413704946025</v>
      </c>
      <c r="N88" s="30">
        <f t="shared" si="23"/>
        <v>0.16573552215744994</v>
      </c>
      <c r="O88" s="30">
        <f t="shared" si="23"/>
        <v>0.1308541925685</v>
      </c>
      <c r="P88" s="30">
        <f t="shared" si="15"/>
        <v>0.13567583913033204</v>
      </c>
      <c r="Q88" s="31">
        <v>5.211088180541992</v>
      </c>
      <c r="R88" s="31">
        <v>16.251911163330078</v>
      </c>
      <c r="S88" s="31">
        <v>23.49280548095703</v>
      </c>
      <c r="T88" s="31">
        <v>25.5946044921875</v>
      </c>
      <c r="U88" s="31">
        <v>27.5023193359375</v>
      </c>
      <c r="V88" s="31">
        <v>27.735942840576172</v>
      </c>
      <c r="W88" s="31">
        <v>22.711444854736328</v>
      </c>
      <c r="X88" s="31">
        <v>5.5894269943237305</v>
      </c>
      <c r="Y88" s="32">
        <v>7147921.5</v>
      </c>
      <c r="Z88" s="32">
        <v>13239776</v>
      </c>
      <c r="AA88" s="32">
        <v>9146073</v>
      </c>
      <c r="AB88" s="32">
        <v>23171800</v>
      </c>
      <c r="AC88" s="32">
        <v>23784062</v>
      </c>
      <c r="AD88" s="32">
        <v>22329188</v>
      </c>
      <c r="AE88" s="32">
        <v>17629702</v>
      </c>
      <c r="AF88" s="32">
        <v>18279312</v>
      </c>
      <c r="AG88" s="32">
        <f t="shared" si="21"/>
        <v>134727834.5</v>
      </c>
    </row>
    <row r="89" spans="1:33" ht="12.75">
      <c r="A89">
        <f t="shared" si="22"/>
        <v>1967.75</v>
      </c>
      <c r="B89" s="28">
        <f t="shared" si="17"/>
        <v>21.830766663065802</v>
      </c>
      <c r="C89" s="28">
        <f t="shared" si="18"/>
        <v>22.120591801666645</v>
      </c>
      <c r="D89" s="14">
        <v>135295.999</v>
      </c>
      <c r="E89">
        <v>153.588</v>
      </c>
      <c r="F89" s="29">
        <f t="shared" si="19"/>
        <v>-0.004876483492999729</v>
      </c>
      <c r="G89" s="29">
        <f t="shared" si="20"/>
        <v>-0.9298251386008424</v>
      </c>
      <c r="I89" s="30">
        <f t="shared" si="24"/>
        <v>0.05309446733897874</v>
      </c>
      <c r="J89" s="30">
        <f t="shared" si="24"/>
        <v>0.09851497530241082</v>
      </c>
      <c r="K89" s="30">
        <f t="shared" si="24"/>
        <v>0.06819564560811588</v>
      </c>
      <c r="L89" s="30">
        <f t="shared" si="23"/>
        <v>0.17280165099338968</v>
      </c>
      <c r="M89" s="30">
        <f t="shared" si="23"/>
        <v>0.17523977187233747</v>
      </c>
      <c r="N89" s="30">
        <f t="shared" si="23"/>
        <v>0.16563667932264575</v>
      </c>
      <c r="O89" s="30">
        <f t="shared" si="23"/>
        <v>0.1309294593404791</v>
      </c>
      <c r="P89" s="30">
        <f t="shared" si="15"/>
        <v>0.13558735022164256</v>
      </c>
      <c r="Q89" s="31">
        <v>5.212619304656982</v>
      </c>
      <c r="R89" s="31">
        <v>16.20498275756836</v>
      </c>
      <c r="S89" s="31">
        <v>23.521570205688477</v>
      </c>
      <c r="T89" s="31">
        <v>25.621461868286133</v>
      </c>
      <c r="U89" s="31">
        <v>27.51852798461914</v>
      </c>
      <c r="V89" s="31">
        <v>27.741270065307617</v>
      </c>
      <c r="W89" s="31">
        <v>22.723949432373047</v>
      </c>
      <c r="X89" s="31">
        <v>5.555668830871582</v>
      </c>
      <c r="Y89" s="32">
        <v>7183469</v>
      </c>
      <c r="Z89" s="32">
        <v>13328682</v>
      </c>
      <c r="AA89" s="32">
        <v>9226598</v>
      </c>
      <c r="AB89" s="32">
        <v>23379372</v>
      </c>
      <c r="AC89" s="32">
        <v>23709240</v>
      </c>
      <c r="AD89" s="32">
        <v>22409980</v>
      </c>
      <c r="AE89" s="32">
        <v>17714232</v>
      </c>
      <c r="AF89" s="32">
        <v>18344426</v>
      </c>
      <c r="AG89" s="32">
        <f t="shared" si="21"/>
        <v>135295999</v>
      </c>
    </row>
    <row r="90" spans="1:33" ht="12.75">
      <c r="A90">
        <f t="shared" si="22"/>
        <v>1968</v>
      </c>
      <c r="B90" s="28">
        <f t="shared" si="17"/>
        <v>21.782078690743518</v>
      </c>
      <c r="C90" s="28">
        <f t="shared" si="18"/>
        <v>22.076737947167018</v>
      </c>
      <c r="D90" s="14">
        <v>135864.161</v>
      </c>
      <c r="E90">
        <v>153.889</v>
      </c>
      <c r="F90" s="29">
        <f t="shared" si="19"/>
        <v>-0.0048341178226593475</v>
      </c>
      <c r="G90" s="29">
        <f t="shared" si="20"/>
        <v>-0.9346592564235017</v>
      </c>
      <c r="I90" s="30">
        <f t="shared" si="24"/>
        <v>0.0531340785300989</v>
      </c>
      <c r="J90" s="30">
        <f t="shared" si="24"/>
        <v>0.09875737575857109</v>
      </c>
      <c r="K90" s="30">
        <f t="shared" si="24"/>
        <v>0.06850314263523845</v>
      </c>
      <c r="L90" s="30">
        <f t="shared" si="23"/>
        <v>0.17360679833734813</v>
      </c>
      <c r="M90" s="30">
        <f t="shared" si="23"/>
        <v>0.17395623559622908</v>
      </c>
      <c r="N90" s="30">
        <f t="shared" si="23"/>
        <v>0.16553866622707072</v>
      </c>
      <c r="O90" s="30">
        <f t="shared" si="23"/>
        <v>0.13100409901327842</v>
      </c>
      <c r="P90" s="30">
        <f t="shared" si="15"/>
        <v>0.1354996039021652</v>
      </c>
      <c r="Q90" s="31">
        <v>5.2141499519348145</v>
      </c>
      <c r="R90" s="31">
        <v>16.158056259155273</v>
      </c>
      <c r="S90" s="31">
        <v>23.550336837768555</v>
      </c>
      <c r="T90" s="31">
        <v>25.648319244384766</v>
      </c>
      <c r="U90" s="31">
        <v>27.53473663330078</v>
      </c>
      <c r="V90" s="31">
        <v>27.746599197387695</v>
      </c>
      <c r="W90" s="31">
        <v>22.736452102661133</v>
      </c>
      <c r="X90" s="31">
        <v>5.521910190582275</v>
      </c>
      <c r="Y90" s="32">
        <v>7219017</v>
      </c>
      <c r="Z90" s="32">
        <v>13417588</v>
      </c>
      <c r="AA90" s="32">
        <v>9307122</v>
      </c>
      <c r="AB90" s="32">
        <v>23586942</v>
      </c>
      <c r="AC90" s="32">
        <v>23634418</v>
      </c>
      <c r="AD90" s="32">
        <v>22490772</v>
      </c>
      <c r="AE90" s="32">
        <v>17798762</v>
      </c>
      <c r="AF90" s="32">
        <v>18409540</v>
      </c>
      <c r="AG90" s="32">
        <f t="shared" si="21"/>
        <v>135864161</v>
      </c>
    </row>
    <row r="91" spans="1:33" ht="12.75">
      <c r="A91">
        <f t="shared" si="22"/>
        <v>1968.25</v>
      </c>
      <c r="B91" s="28">
        <f t="shared" si="17"/>
        <v>21.871508838085347</v>
      </c>
      <c r="C91" s="28">
        <f t="shared" si="18"/>
        <v>22.170960078204068</v>
      </c>
      <c r="D91" s="14">
        <v>136432.3235</v>
      </c>
      <c r="E91">
        <v>155.167</v>
      </c>
      <c r="F91" s="29">
        <f t="shared" si="19"/>
        <v>-0.004791983695221312</v>
      </c>
      <c r="G91" s="29">
        <f t="shared" si="20"/>
        <v>-0.9394512401187229</v>
      </c>
      <c r="I91" s="30">
        <f t="shared" si="24"/>
        <v>0.053173355945961</v>
      </c>
      <c r="J91" s="30">
        <f t="shared" si="24"/>
        <v>0.09899774960586961</v>
      </c>
      <c r="K91" s="30">
        <f t="shared" si="24"/>
        <v>0.06880807831437394</v>
      </c>
      <c r="L91" s="30">
        <f t="shared" si="23"/>
        <v>0.17440525375205532</v>
      </c>
      <c r="M91" s="30">
        <f t="shared" si="23"/>
        <v>0.1726833890650554</v>
      </c>
      <c r="N91" s="30">
        <f t="shared" si="23"/>
        <v>0.16544146886129957</v>
      </c>
      <c r="O91" s="30">
        <f t="shared" si="23"/>
        <v>0.1310781165432545</v>
      </c>
      <c r="P91" s="30">
        <f t="shared" si="15"/>
        <v>0.13541258791213065</v>
      </c>
      <c r="Q91" s="31">
        <v>5.2156805992126465</v>
      </c>
      <c r="R91" s="31">
        <v>16.111129760742188</v>
      </c>
      <c r="S91" s="31">
        <v>23.579103469848633</v>
      </c>
      <c r="T91" s="31">
        <v>25.6751766204834</v>
      </c>
      <c r="U91" s="31">
        <v>27.550945281982422</v>
      </c>
      <c r="V91" s="31">
        <v>27.751928329467773</v>
      </c>
      <c r="W91" s="31">
        <v>22.74895668029785</v>
      </c>
      <c r="X91" s="31">
        <v>5.488151550292969</v>
      </c>
      <c r="Y91" s="32">
        <v>7254564.5</v>
      </c>
      <c r="Z91" s="32">
        <v>13506493</v>
      </c>
      <c r="AA91" s="32">
        <v>9387646</v>
      </c>
      <c r="AB91" s="32">
        <v>23794514</v>
      </c>
      <c r="AC91" s="32">
        <v>23559596</v>
      </c>
      <c r="AD91" s="32">
        <v>22571564</v>
      </c>
      <c r="AE91" s="32">
        <v>17883292</v>
      </c>
      <c r="AF91" s="32">
        <v>18474654</v>
      </c>
      <c r="AG91" s="32">
        <f t="shared" si="21"/>
        <v>136432323.5</v>
      </c>
    </row>
    <row r="92" spans="1:33" ht="12.75">
      <c r="A92">
        <f t="shared" si="22"/>
        <v>1968.5</v>
      </c>
      <c r="B92" s="28">
        <f t="shared" si="17"/>
        <v>21.9251723717572</v>
      </c>
      <c r="C92" s="28">
        <f t="shared" si="18"/>
        <v>22.233660965979638</v>
      </c>
      <c r="D92" s="14">
        <v>137002.6945</v>
      </c>
      <c r="E92">
        <v>156.198</v>
      </c>
      <c r="F92" s="29">
        <f t="shared" si="19"/>
        <v>-0.009037354103716507</v>
      </c>
      <c r="G92" s="29">
        <f t="shared" si="20"/>
        <v>-0.9484885942224395</v>
      </c>
      <c r="I92" s="30">
        <f t="shared" si="24"/>
        <v>0.05328193380897337</v>
      </c>
      <c r="J92" s="30">
        <f t="shared" si="24"/>
        <v>0.09941735853961617</v>
      </c>
      <c r="K92" s="30">
        <f t="shared" si="24"/>
        <v>0.06927822868476503</v>
      </c>
      <c r="L92" s="30">
        <f t="shared" si="23"/>
        <v>0.17493653017167485</v>
      </c>
      <c r="M92" s="30">
        <f t="shared" si="23"/>
        <v>0.17134518474744306</v>
      </c>
      <c r="N92" s="30">
        <f t="shared" si="23"/>
        <v>0.1652900045699466</v>
      </c>
      <c r="O92" s="30">
        <f t="shared" si="23"/>
        <v>0.13109012246470816</v>
      </c>
      <c r="P92" s="30">
        <f t="shared" si="15"/>
        <v>0.13536063701287276</v>
      </c>
      <c r="Q92" s="31">
        <v>5.2172112464904785</v>
      </c>
      <c r="R92" s="31">
        <v>16.06420135498047</v>
      </c>
      <c r="S92" s="31">
        <v>23.607868194580078</v>
      </c>
      <c r="T92" s="31">
        <v>25.70203399658203</v>
      </c>
      <c r="U92" s="31">
        <v>27.567153930664062</v>
      </c>
      <c r="V92" s="31">
        <v>27.75725746154785</v>
      </c>
      <c r="W92" s="31">
        <v>22.761459350585938</v>
      </c>
      <c r="X92" s="31">
        <v>5.45439338684082</v>
      </c>
      <c r="Y92" s="32">
        <v>7299768.5</v>
      </c>
      <c r="Z92" s="32">
        <v>13620446</v>
      </c>
      <c r="AA92" s="32">
        <v>9491304</v>
      </c>
      <c r="AB92" s="32">
        <v>23966776</v>
      </c>
      <c r="AC92" s="32">
        <v>23474752</v>
      </c>
      <c r="AD92" s="32">
        <v>22645176</v>
      </c>
      <c r="AE92" s="32">
        <v>17959700</v>
      </c>
      <c r="AF92" s="32">
        <v>18544772</v>
      </c>
      <c r="AG92" s="32">
        <f t="shared" si="21"/>
        <v>137002694.5</v>
      </c>
    </row>
    <row r="93" spans="1:33" ht="12.75">
      <c r="A93">
        <f t="shared" si="22"/>
        <v>1968.75</v>
      </c>
      <c r="B93" s="28">
        <f t="shared" si="17"/>
        <v>21.9199594077986</v>
      </c>
      <c r="C93" s="28">
        <f t="shared" si="18"/>
        <v>22.23742287781524</v>
      </c>
      <c r="D93" s="14">
        <v>137573.072</v>
      </c>
      <c r="E93">
        <v>156.811</v>
      </c>
      <c r="F93" s="29">
        <f t="shared" si="19"/>
        <v>-0.008974875794200643</v>
      </c>
      <c r="G93" s="29">
        <f t="shared" si="20"/>
        <v>-0.9574634700166401</v>
      </c>
      <c r="I93" s="30">
        <f t="shared" si="24"/>
        <v>0.05338961246718398</v>
      </c>
      <c r="J93" s="30">
        <f t="shared" si="24"/>
        <v>0.09983349067032536</v>
      </c>
      <c r="K93" s="30">
        <f t="shared" si="24"/>
        <v>0.06974448458925159</v>
      </c>
      <c r="L93" s="30">
        <f t="shared" si="23"/>
        <v>0.1754634075482446</v>
      </c>
      <c r="M93" s="30">
        <f t="shared" si="23"/>
        <v>0.1700180686522723</v>
      </c>
      <c r="N93" s="30">
        <f t="shared" si="23"/>
        <v>0.16513978840277696</v>
      </c>
      <c r="O93" s="30">
        <f t="shared" si="23"/>
        <v>0.131102022640012</v>
      </c>
      <c r="P93" s="30">
        <f t="shared" si="15"/>
        <v>0.1353091250299332</v>
      </c>
      <c r="Q93" s="31">
        <v>5.2187418937683105</v>
      </c>
      <c r="R93" s="31">
        <v>16.017274856567383</v>
      </c>
      <c r="S93" s="31">
        <v>23.636634826660156</v>
      </c>
      <c r="T93" s="31">
        <v>25.728891372680664</v>
      </c>
      <c r="U93" s="31">
        <v>27.583364486694336</v>
      </c>
      <c r="V93" s="31">
        <v>27.76258659362793</v>
      </c>
      <c r="W93" s="31">
        <v>22.773963928222656</v>
      </c>
      <c r="X93" s="31">
        <v>5.420635223388672</v>
      </c>
      <c r="Y93" s="32">
        <v>7344973</v>
      </c>
      <c r="Z93" s="32">
        <v>13734400</v>
      </c>
      <c r="AA93" s="32">
        <v>9594963</v>
      </c>
      <c r="AB93" s="32">
        <v>24139040</v>
      </c>
      <c r="AC93" s="32">
        <v>23389908</v>
      </c>
      <c r="AD93" s="32">
        <v>22718788</v>
      </c>
      <c r="AE93" s="32">
        <v>18036108</v>
      </c>
      <c r="AF93" s="32">
        <v>18614892</v>
      </c>
      <c r="AG93" s="32">
        <f t="shared" si="21"/>
        <v>137573072</v>
      </c>
    </row>
    <row r="94" spans="1:33" ht="12.75">
      <c r="A94">
        <f t="shared" si="22"/>
        <v>1969</v>
      </c>
      <c r="B94" s="28">
        <f t="shared" si="17"/>
        <v>22.1017466876753</v>
      </c>
      <c r="C94" s="28">
        <f t="shared" si="18"/>
        <v>22.42812292559365</v>
      </c>
      <c r="D94" s="14">
        <v>138143.45</v>
      </c>
      <c r="E94">
        <v>158.767</v>
      </c>
      <c r="F94" s="29">
        <f t="shared" si="19"/>
        <v>-0.008912767901713164</v>
      </c>
      <c r="G94" s="29">
        <f t="shared" si="20"/>
        <v>-0.9663762379183533</v>
      </c>
      <c r="I94" s="30">
        <f t="shared" si="24"/>
        <v>0.05349639812817763</v>
      </c>
      <c r="J94" s="30">
        <f t="shared" si="24"/>
        <v>0.10024617888144534</v>
      </c>
      <c r="K94" s="30">
        <f t="shared" si="24"/>
        <v>0.07020689001179571</v>
      </c>
      <c r="L94" s="30">
        <f t="shared" si="23"/>
        <v>0.17598593346264335</v>
      </c>
      <c r="M94" s="30">
        <f t="shared" si="23"/>
        <v>0.16870191094836562</v>
      </c>
      <c r="N94" s="30">
        <f t="shared" si="23"/>
        <v>0.16499081208700087</v>
      </c>
      <c r="O94" s="30">
        <f t="shared" si="23"/>
        <v>0.13111383854971045</v>
      </c>
      <c r="P94" s="30">
        <f t="shared" si="15"/>
        <v>0.135258037930861</v>
      </c>
      <c r="Q94" s="31">
        <v>5.220272541046143</v>
      </c>
      <c r="R94" s="31">
        <v>15.970348358154297</v>
      </c>
      <c r="S94" s="31">
        <v>23.665401458740234</v>
      </c>
      <c r="T94" s="31">
        <v>25.755748748779297</v>
      </c>
      <c r="U94" s="31">
        <v>27.599573135375977</v>
      </c>
      <c r="V94" s="31">
        <v>27.767915725708008</v>
      </c>
      <c r="W94" s="31">
        <v>22.786468505859375</v>
      </c>
      <c r="X94" s="31">
        <v>5.386876583099365</v>
      </c>
      <c r="Y94" s="32">
        <v>7390177</v>
      </c>
      <c r="Z94" s="32">
        <v>13848353</v>
      </c>
      <c r="AA94" s="32">
        <v>9698622</v>
      </c>
      <c r="AB94" s="32">
        <v>24311304</v>
      </c>
      <c r="AC94" s="32">
        <v>23305064</v>
      </c>
      <c r="AD94" s="32">
        <v>22792400</v>
      </c>
      <c r="AE94" s="32">
        <v>18112518</v>
      </c>
      <c r="AF94" s="32">
        <v>18685012</v>
      </c>
      <c r="AG94" s="32">
        <f t="shared" si="21"/>
        <v>138143450</v>
      </c>
    </row>
    <row r="95" spans="1:33" ht="12.75">
      <c r="A95">
        <f t="shared" si="22"/>
        <v>1969.25</v>
      </c>
      <c r="B95" s="28">
        <f t="shared" si="17"/>
        <v>22.073669767362816</v>
      </c>
      <c r="C95" s="28">
        <f t="shared" si="18"/>
        <v>22.408897386029103</v>
      </c>
      <c r="D95" s="14">
        <v>138713.821</v>
      </c>
      <c r="E95">
        <v>159.22</v>
      </c>
      <c r="F95" s="29">
        <f t="shared" si="19"/>
        <v>-0.008851380747933587</v>
      </c>
      <c r="G95" s="29">
        <f t="shared" si="20"/>
        <v>-0.9752276186662868</v>
      </c>
      <c r="I95" s="30">
        <f t="shared" si="24"/>
        <v>0.05360230830927799</v>
      </c>
      <c r="J95" s="30">
        <f t="shared" si="24"/>
        <v>0.10065547830305965</v>
      </c>
      <c r="K95" s="30">
        <f t="shared" si="24"/>
        <v>0.0706654890575035</v>
      </c>
      <c r="L95" s="30">
        <f t="shared" si="23"/>
        <v>0.1765041567126898</v>
      </c>
      <c r="M95" s="30">
        <f t="shared" si="23"/>
        <v>0.16739658552120773</v>
      </c>
      <c r="N95" s="30">
        <f t="shared" si="23"/>
        <v>0.16484306924253783</v>
      </c>
      <c r="O95" s="30">
        <f t="shared" si="23"/>
        <v>0.1311255494865216</v>
      </c>
      <c r="P95" s="30">
        <f t="shared" si="15"/>
        <v>0.13520736336720188</v>
      </c>
      <c r="Q95" s="31">
        <v>5.221803188323975</v>
      </c>
      <c r="R95" s="31">
        <v>15.923420906066895</v>
      </c>
      <c r="S95" s="31">
        <v>23.694168090820312</v>
      </c>
      <c r="T95" s="31">
        <v>25.78260612487793</v>
      </c>
      <c r="U95" s="31">
        <v>27.615781784057617</v>
      </c>
      <c r="V95" s="31">
        <v>27.773244857788086</v>
      </c>
      <c r="W95" s="31">
        <v>22.798973083496094</v>
      </c>
      <c r="X95" s="31">
        <v>5.353117942810059</v>
      </c>
      <c r="Y95" s="32">
        <v>7435381</v>
      </c>
      <c r="Z95" s="32">
        <v>13962306</v>
      </c>
      <c r="AA95" s="32">
        <v>9802280</v>
      </c>
      <c r="AB95" s="32">
        <v>24483566</v>
      </c>
      <c r="AC95" s="32">
        <v>23220220</v>
      </c>
      <c r="AD95" s="32">
        <v>22866012</v>
      </c>
      <c r="AE95" s="32">
        <v>18188926</v>
      </c>
      <c r="AF95" s="32">
        <v>18755130</v>
      </c>
      <c r="AG95" s="32">
        <f t="shared" si="21"/>
        <v>138713821</v>
      </c>
    </row>
    <row r="96" spans="1:33" ht="12.75">
      <c r="A96">
        <f t="shared" si="22"/>
        <v>1969.5</v>
      </c>
      <c r="B96" s="28">
        <f t="shared" si="17"/>
        <v>22.05371000779486</v>
      </c>
      <c r="C96" s="28">
        <f t="shared" si="18"/>
        <v>22.40187959335506</v>
      </c>
      <c r="D96" s="14">
        <v>139351.2265</v>
      </c>
      <c r="E96">
        <v>159.807</v>
      </c>
      <c r="F96" s="29">
        <f t="shared" si="19"/>
        <v>-0.012941966893912863</v>
      </c>
      <c r="G96" s="29">
        <f t="shared" si="20"/>
        <v>-0.9881695855601997</v>
      </c>
      <c r="I96" s="30">
        <f t="shared" si="24"/>
        <v>0.05376983531608887</v>
      </c>
      <c r="J96" s="30">
        <f t="shared" si="24"/>
        <v>0.10112154987024818</v>
      </c>
      <c r="K96" s="30">
        <f t="shared" si="24"/>
        <v>0.07111706332918426</v>
      </c>
      <c r="L96" s="30">
        <f t="shared" si="23"/>
        <v>0.17684782989692596</v>
      </c>
      <c r="M96" s="30">
        <f t="shared" si="23"/>
        <v>0.16622536149690795</v>
      </c>
      <c r="N96" s="30">
        <f t="shared" si="23"/>
        <v>0.16458250548659506</v>
      </c>
      <c r="O96" s="30">
        <f t="shared" si="23"/>
        <v>0.1310555095831898</v>
      </c>
      <c r="P96" s="30">
        <f t="shared" si="15"/>
        <v>0.13528034502085992</v>
      </c>
      <c r="Q96" s="31">
        <v>5.223333835601807</v>
      </c>
      <c r="R96" s="31">
        <v>15.876493453979492</v>
      </c>
      <c r="S96" s="31">
        <v>23.72293472290039</v>
      </c>
      <c r="T96" s="31">
        <v>25.809463500976562</v>
      </c>
      <c r="U96" s="31">
        <v>27.63199234008789</v>
      </c>
      <c r="V96" s="31">
        <v>27.77857208251953</v>
      </c>
      <c r="W96" s="31">
        <v>22.81147575378418</v>
      </c>
      <c r="X96" s="31">
        <v>5.31935977935791</v>
      </c>
      <c r="Y96" s="32">
        <v>7492892.5</v>
      </c>
      <c r="Z96" s="32">
        <v>14091412</v>
      </c>
      <c r="AA96" s="32">
        <v>9910250</v>
      </c>
      <c r="AB96" s="32">
        <v>24643962</v>
      </c>
      <c r="AC96" s="32">
        <v>23163708</v>
      </c>
      <c r="AD96" s="32">
        <v>22934774</v>
      </c>
      <c r="AE96" s="32">
        <v>18262746</v>
      </c>
      <c r="AF96" s="32">
        <v>18851482</v>
      </c>
      <c r="AG96" s="32">
        <f t="shared" si="21"/>
        <v>139351226.5</v>
      </c>
    </row>
    <row r="97" spans="1:33" ht="12.75">
      <c r="A97">
        <f t="shared" si="22"/>
        <v>1969.75</v>
      </c>
      <c r="B97" s="28">
        <f t="shared" si="17"/>
        <v>21.89861867075802</v>
      </c>
      <c r="C97" s="28">
        <f t="shared" si="18"/>
        <v>22.259635520464958</v>
      </c>
      <c r="D97" s="14">
        <v>139988.633</v>
      </c>
      <c r="E97">
        <v>159.409</v>
      </c>
      <c r="F97" s="29">
        <f t="shared" si="19"/>
        <v>-0.012847264146739295</v>
      </c>
      <c r="G97" s="29">
        <f t="shared" si="20"/>
        <v>-1.001016849706939</v>
      </c>
      <c r="I97" s="30">
        <f t="shared" si="24"/>
        <v>0.05393583634751259</v>
      </c>
      <c r="J97" s="30">
        <f t="shared" si="24"/>
        <v>0.10158336927256087</v>
      </c>
      <c r="K97" s="30">
        <f t="shared" si="24"/>
        <v>0.071564524813954</v>
      </c>
      <c r="L97" s="30">
        <f t="shared" si="23"/>
        <v>0.1771883721444726</v>
      </c>
      <c r="M97" s="30">
        <f t="shared" si="23"/>
        <v>0.16506478779602055</v>
      </c>
      <c r="N97" s="30">
        <f t="shared" si="23"/>
        <v>0.16432431338907352</v>
      </c>
      <c r="O97" s="30">
        <f t="shared" si="23"/>
        <v>0.13098612085168373</v>
      </c>
      <c r="P97" s="30">
        <f t="shared" si="15"/>
        <v>0.13535267538472212</v>
      </c>
      <c r="Q97" s="31">
        <v>5.224864482879639</v>
      </c>
      <c r="R97" s="31">
        <v>15.829566955566406</v>
      </c>
      <c r="S97" s="31">
        <v>23.751699447631836</v>
      </c>
      <c r="T97" s="31">
        <v>25.836320877075195</v>
      </c>
      <c r="U97" s="31">
        <v>27.64820098876953</v>
      </c>
      <c r="V97" s="31">
        <v>27.78390121459961</v>
      </c>
      <c r="W97" s="31">
        <v>22.823978424072266</v>
      </c>
      <c r="X97" s="31">
        <v>5.285601615905762</v>
      </c>
      <c r="Y97" s="32">
        <v>7550404</v>
      </c>
      <c r="Z97" s="32">
        <v>14220517</v>
      </c>
      <c r="AA97" s="32">
        <v>10018220</v>
      </c>
      <c r="AB97" s="32">
        <v>24804358</v>
      </c>
      <c r="AC97" s="32">
        <v>23107194</v>
      </c>
      <c r="AD97" s="32">
        <v>23003536</v>
      </c>
      <c r="AE97" s="32">
        <v>18336568</v>
      </c>
      <c r="AF97" s="32">
        <v>18947836</v>
      </c>
      <c r="AG97" s="32">
        <f t="shared" si="21"/>
        <v>139988633</v>
      </c>
    </row>
    <row r="98" spans="1:33" ht="12.75">
      <c r="A98">
        <f t="shared" si="22"/>
        <v>1970</v>
      </c>
      <c r="B98" s="28">
        <f t="shared" si="17"/>
        <v>21.635942938923545</v>
      </c>
      <c r="C98" s="28">
        <f t="shared" si="18"/>
        <v>22.009712983942645</v>
      </c>
      <c r="D98" s="14">
        <v>140626.0375</v>
      </c>
      <c r="E98">
        <v>158.214</v>
      </c>
      <c r="F98" s="29">
        <f t="shared" si="19"/>
        <v>-0.012753195312162059</v>
      </c>
      <c r="G98" s="29">
        <f t="shared" si="20"/>
        <v>-1.013770045019101</v>
      </c>
      <c r="I98" s="30">
        <f t="shared" si="24"/>
        <v>0.054100333304207625</v>
      </c>
      <c r="J98" s="30">
        <f t="shared" si="24"/>
        <v>0.1020410036085956</v>
      </c>
      <c r="K98" s="30">
        <f t="shared" si="24"/>
        <v>0.07200793096370933</v>
      </c>
      <c r="L98" s="30">
        <f t="shared" si="23"/>
        <v>0.1775258298094334</v>
      </c>
      <c r="M98" s="30">
        <f t="shared" si="23"/>
        <v>0.16391473734016007</v>
      </c>
      <c r="N98" s="30">
        <f t="shared" si="23"/>
        <v>0.1640684784281147</v>
      </c>
      <c r="O98" s="30">
        <f t="shared" si="23"/>
        <v>0.13091734878756006</v>
      </c>
      <c r="P98" s="30">
        <f t="shared" si="15"/>
        <v>0.13542433775821922</v>
      </c>
      <c r="Q98" s="31">
        <v>5.226395130157471</v>
      </c>
      <c r="R98" s="31">
        <v>15.782639503479004</v>
      </c>
      <c r="S98" s="31">
        <v>23.780466079711914</v>
      </c>
      <c r="T98" s="31">
        <v>25.863178253173828</v>
      </c>
      <c r="U98" s="31">
        <v>27.664409637451172</v>
      </c>
      <c r="V98" s="31">
        <v>27.789230346679688</v>
      </c>
      <c r="W98" s="31">
        <v>22.836483001708984</v>
      </c>
      <c r="X98" s="31">
        <v>5.251842975616455</v>
      </c>
      <c r="Y98" s="32">
        <v>7607915.5</v>
      </c>
      <c r="Z98" s="32">
        <v>14349622</v>
      </c>
      <c r="AA98" s="32">
        <v>10126190</v>
      </c>
      <c r="AB98" s="32">
        <v>24964754</v>
      </c>
      <c r="AC98" s="32">
        <v>23050680</v>
      </c>
      <c r="AD98" s="32">
        <v>23072300</v>
      </c>
      <c r="AE98" s="32">
        <v>18410388</v>
      </c>
      <c r="AF98" s="32">
        <v>19044188</v>
      </c>
      <c r="AG98" s="32">
        <f t="shared" si="21"/>
        <v>140626037.5</v>
      </c>
    </row>
    <row r="99" spans="1:33" ht="12.75">
      <c r="A99">
        <f t="shared" si="22"/>
        <v>1970.25</v>
      </c>
      <c r="B99" s="28">
        <f t="shared" si="17"/>
        <v>21.38516691605986</v>
      </c>
      <c r="C99" s="28">
        <f t="shared" si="18"/>
        <v>21.771573626031415</v>
      </c>
      <c r="D99" s="14">
        <v>141263.443</v>
      </c>
      <c r="E99">
        <v>157.089</v>
      </c>
      <c r="F99" s="29">
        <f t="shared" si="19"/>
        <v>-0.012636664952457454</v>
      </c>
      <c r="G99" s="29">
        <f t="shared" si="20"/>
        <v>-1.0264067099715584</v>
      </c>
      <c r="I99" s="30">
        <f t="shared" si="24"/>
        <v>0.054263345400692234</v>
      </c>
      <c r="J99" s="30">
        <f t="shared" si="24"/>
        <v>0.10249451445127243</v>
      </c>
      <c r="K99" s="30">
        <f t="shared" si="24"/>
        <v>0.07244733515379488</v>
      </c>
      <c r="L99" s="30">
        <f t="shared" si="23"/>
        <v>0.177860240883411</v>
      </c>
      <c r="M99" s="30">
        <f t="shared" si="23"/>
        <v>0.1627750783336068</v>
      </c>
      <c r="N99" s="30">
        <f t="shared" si="23"/>
        <v>0.1638149368906434</v>
      </c>
      <c r="O99" s="30">
        <f t="shared" si="23"/>
        <v>0.13084919641948695</v>
      </c>
      <c r="P99" s="30">
        <f t="shared" si="15"/>
        <v>0.1354953524670923</v>
      </c>
      <c r="Q99" s="31">
        <v>5.210989475250244</v>
      </c>
      <c r="R99" s="31">
        <v>15.842737197875977</v>
      </c>
      <c r="S99" s="31">
        <v>23.844562530517578</v>
      </c>
      <c r="T99" s="31">
        <v>25.935575485229492</v>
      </c>
      <c r="U99" s="31">
        <v>27.710704803466797</v>
      </c>
      <c r="V99" s="31">
        <v>27.78887939453125</v>
      </c>
      <c r="W99" s="31">
        <v>22.793848037719727</v>
      </c>
      <c r="X99" s="31">
        <v>5.224963188171387</v>
      </c>
      <c r="Y99" s="32">
        <v>7665427</v>
      </c>
      <c r="Z99" s="32">
        <v>14478728</v>
      </c>
      <c r="AA99" s="32">
        <v>10234160</v>
      </c>
      <c r="AB99" s="32">
        <v>25125150</v>
      </c>
      <c r="AC99" s="32">
        <v>22994168</v>
      </c>
      <c r="AD99" s="32">
        <v>23141062</v>
      </c>
      <c r="AE99" s="32">
        <v>18484208</v>
      </c>
      <c r="AF99" s="32">
        <v>19140540</v>
      </c>
      <c r="AG99" s="32">
        <f t="shared" si="21"/>
        <v>141263443</v>
      </c>
    </row>
    <row r="100" spans="1:33" ht="12.75">
      <c r="A100">
        <f t="shared" si="22"/>
        <v>1970.5</v>
      </c>
      <c r="B100" s="28">
        <f t="shared" si="17"/>
        <v>21.103311124866554</v>
      </c>
      <c r="C100" s="28">
        <f t="shared" si="18"/>
        <v>21.501903790101448</v>
      </c>
      <c r="D100" s="14">
        <v>141934.526</v>
      </c>
      <c r="E100">
        <v>155.755</v>
      </c>
      <c r="F100" s="29">
        <f t="shared" si="19"/>
        <v>-0.012185955263335485</v>
      </c>
      <c r="G100" s="29">
        <f t="shared" si="20"/>
        <v>-1.0385926652348938</v>
      </c>
      <c r="I100" s="30">
        <f t="shared" si="24"/>
        <v>0.05432642935658939</v>
      </c>
      <c r="J100" s="30">
        <f t="shared" si="24"/>
        <v>0.1029983148709004</v>
      </c>
      <c r="K100" s="30">
        <f t="shared" si="24"/>
        <v>0.07310585586483728</v>
      </c>
      <c r="L100" s="30">
        <f t="shared" si="23"/>
        <v>0.17812897758224097</v>
      </c>
      <c r="M100" s="30">
        <f t="shared" si="23"/>
        <v>0.16170919540746556</v>
      </c>
      <c r="N100" s="30">
        <f t="shared" si="23"/>
        <v>0.1634028495645943</v>
      </c>
      <c r="O100" s="30">
        <f t="shared" si="23"/>
        <v>0.13072864314916582</v>
      </c>
      <c r="P100" s="30">
        <f t="shared" si="15"/>
        <v>0.13559973420420623</v>
      </c>
      <c r="Q100" s="31">
        <v>5.195583343505859</v>
      </c>
      <c r="R100" s="31">
        <v>15.902835845947266</v>
      </c>
      <c r="S100" s="31">
        <v>23.90865707397461</v>
      </c>
      <c r="T100" s="31">
        <v>26.007972717285156</v>
      </c>
      <c r="U100" s="31">
        <v>27.75699806213379</v>
      </c>
      <c r="V100" s="31">
        <v>27.788528442382812</v>
      </c>
      <c r="W100" s="31">
        <v>22.75121307373047</v>
      </c>
      <c r="X100" s="31">
        <v>5.198083877563477</v>
      </c>
      <c r="Y100" s="32">
        <v>7710796</v>
      </c>
      <c r="Z100" s="32">
        <v>14619017</v>
      </c>
      <c r="AA100" s="32">
        <v>10376245</v>
      </c>
      <c r="AB100" s="32">
        <v>25282652</v>
      </c>
      <c r="AC100" s="32">
        <v>22952118</v>
      </c>
      <c r="AD100" s="32">
        <v>23192506</v>
      </c>
      <c r="AE100" s="32">
        <v>18554908</v>
      </c>
      <c r="AF100" s="32">
        <v>19246284</v>
      </c>
      <c r="AG100" s="32">
        <f t="shared" si="21"/>
        <v>141934526</v>
      </c>
    </row>
    <row r="101" spans="1:33" ht="12.75">
      <c r="A101">
        <f t="shared" si="22"/>
        <v>1970.75</v>
      </c>
      <c r="B101" s="28">
        <f t="shared" si="17"/>
        <v>20.899895372925393</v>
      </c>
      <c r="C101" s="28">
        <f t="shared" si="18"/>
        <v>21.31051556671647</v>
      </c>
      <c r="D101" s="14">
        <v>142605.609</v>
      </c>
      <c r="E101">
        <v>154.983</v>
      </c>
      <c r="F101" s="29">
        <f t="shared" si="19"/>
        <v>-0.012027528556185418</v>
      </c>
      <c r="G101" s="29">
        <f t="shared" si="20"/>
        <v>-1.0506201937910793</v>
      </c>
      <c r="I101" s="30">
        <f t="shared" si="24"/>
        <v>0.054388919583099986</v>
      </c>
      <c r="J101" s="30">
        <f t="shared" si="24"/>
        <v>0.10349737365519752</v>
      </c>
      <c r="K101" s="30">
        <f t="shared" si="24"/>
        <v>0.07375817875438546</v>
      </c>
      <c r="L101" s="30">
        <f t="shared" si="23"/>
        <v>0.17839519902755016</v>
      </c>
      <c r="M101" s="30">
        <f t="shared" si="23"/>
        <v>0.16065334428746067</v>
      </c>
      <c r="N101" s="30">
        <f t="shared" si="23"/>
        <v>0.16299464069467282</v>
      </c>
      <c r="O101" s="30">
        <f t="shared" si="23"/>
        <v>0.1306092104694143</v>
      </c>
      <c r="P101" s="30">
        <f t="shared" si="15"/>
        <v>0.13570313352821908</v>
      </c>
      <c r="Q101" s="31">
        <v>5.180177688598633</v>
      </c>
      <c r="R101" s="31">
        <v>15.962933540344238</v>
      </c>
      <c r="S101" s="31">
        <v>23.97275161743164</v>
      </c>
      <c r="T101" s="31">
        <v>26.080368041992188</v>
      </c>
      <c r="U101" s="31">
        <v>27.80329132080078</v>
      </c>
      <c r="V101" s="31">
        <v>27.788177490234375</v>
      </c>
      <c r="W101" s="31">
        <v>22.708576202392578</v>
      </c>
      <c r="X101" s="31">
        <v>5.171204566955566</v>
      </c>
      <c r="Y101" s="32">
        <v>7756165</v>
      </c>
      <c r="Z101" s="32">
        <v>14759306</v>
      </c>
      <c r="AA101" s="32">
        <v>10518330</v>
      </c>
      <c r="AB101" s="32">
        <v>25440156</v>
      </c>
      <c r="AC101" s="32">
        <v>22910068</v>
      </c>
      <c r="AD101" s="32">
        <v>23243950</v>
      </c>
      <c r="AE101" s="32">
        <v>18625606</v>
      </c>
      <c r="AF101" s="32">
        <v>19352028</v>
      </c>
      <c r="AG101" s="32">
        <f t="shared" si="21"/>
        <v>142605609</v>
      </c>
    </row>
    <row r="102" spans="1:33" ht="12.75">
      <c r="A102">
        <f t="shared" si="22"/>
        <v>1971</v>
      </c>
      <c r="B102" s="28">
        <f t="shared" si="17"/>
        <v>20.852738871331656</v>
      </c>
      <c r="C102" s="28">
        <f t="shared" si="18"/>
        <v>21.275230910045597</v>
      </c>
      <c r="D102" s="14">
        <v>143276.6965</v>
      </c>
      <c r="E102">
        <v>155.361</v>
      </c>
      <c r="F102" s="29">
        <f t="shared" si="19"/>
        <v>-0.01187184492286135</v>
      </c>
      <c r="G102" s="29">
        <f t="shared" si="20"/>
        <v>-1.0624920387139407</v>
      </c>
      <c r="I102" s="30">
        <f t="shared" si="24"/>
        <v>0.05445082620257091</v>
      </c>
      <c r="J102" s="30">
        <f t="shared" si="24"/>
        <v>0.10399176114449289</v>
      </c>
      <c r="K102" s="30">
        <f t="shared" si="24"/>
        <v>0.0744043955536063</v>
      </c>
      <c r="L102" s="30">
        <f t="shared" si="23"/>
        <v>0.17865890703307777</v>
      </c>
      <c r="M102" s="30">
        <f t="shared" si="23"/>
        <v>0.15960739295800278</v>
      </c>
      <c r="N102" s="30">
        <f t="shared" si="23"/>
        <v>0.16259025067625008</v>
      </c>
      <c r="O102" s="30">
        <f t="shared" si="23"/>
        <v>0.1304908924948587</v>
      </c>
      <c r="P102" s="30">
        <f t="shared" si="15"/>
        <v>0.13580557393714057</v>
      </c>
      <c r="Q102" s="31">
        <v>5.164772033691406</v>
      </c>
      <c r="R102" s="31">
        <v>16.02303123474121</v>
      </c>
      <c r="S102" s="31">
        <v>24.036848068237305</v>
      </c>
      <c r="T102" s="31">
        <v>26.15276527404785</v>
      </c>
      <c r="U102" s="31">
        <v>27.849586486816406</v>
      </c>
      <c r="V102" s="31">
        <v>27.787826538085938</v>
      </c>
      <c r="W102" s="31">
        <v>22.66594123840332</v>
      </c>
      <c r="X102" s="31">
        <v>5.144324779510498</v>
      </c>
      <c r="Y102" s="32">
        <v>7801534.5</v>
      </c>
      <c r="Z102" s="32">
        <v>14899596</v>
      </c>
      <c r="AA102" s="32">
        <v>10660416</v>
      </c>
      <c r="AB102" s="32">
        <v>25597658</v>
      </c>
      <c r="AC102" s="32">
        <v>22868020</v>
      </c>
      <c r="AD102" s="32">
        <v>23295394</v>
      </c>
      <c r="AE102" s="32">
        <v>18696304</v>
      </c>
      <c r="AF102" s="32">
        <v>19457774</v>
      </c>
      <c r="AG102" s="32">
        <f t="shared" si="21"/>
        <v>143276696.5</v>
      </c>
    </row>
    <row r="103" spans="1:33" ht="12.75">
      <c r="A103">
        <f t="shared" si="22"/>
        <v>1971.25</v>
      </c>
      <c r="B103" s="28">
        <f t="shared" si="17"/>
        <v>20.81630955940893</v>
      </c>
      <c r="C103" s="28">
        <f t="shared" si="18"/>
        <v>21.25051965593162</v>
      </c>
      <c r="D103" s="14">
        <v>143947.7795</v>
      </c>
      <c r="E103">
        <v>155.816</v>
      </c>
      <c r="F103" s="29">
        <f t="shared" si="19"/>
        <v>-0.011718057808750773</v>
      </c>
      <c r="G103" s="29">
        <f t="shared" si="20"/>
        <v>-1.0742100965226915</v>
      </c>
      <c r="I103" s="30">
        <f t="shared" si="24"/>
        <v>0.05451215383284186</v>
      </c>
      <c r="J103" s="30">
        <f t="shared" si="24"/>
        <v>0.10448153526397397</v>
      </c>
      <c r="K103" s="30">
        <f t="shared" si="24"/>
        <v>0.07504458240010572</v>
      </c>
      <c r="L103" s="30">
        <f t="shared" si="23"/>
        <v>0.17892016180770612</v>
      </c>
      <c r="M103" s="30">
        <f t="shared" si="23"/>
        <v>0.15857118518455507</v>
      </c>
      <c r="N103" s="30">
        <f t="shared" si="23"/>
        <v>0.1621896362770917</v>
      </c>
      <c r="O103" s="30">
        <f t="shared" si="23"/>
        <v>0.130373695691499</v>
      </c>
      <c r="P103" s="30">
        <f t="shared" si="15"/>
        <v>0.13590704954222652</v>
      </c>
      <c r="Q103" s="31">
        <v>5.14936637878418</v>
      </c>
      <c r="R103" s="31">
        <v>16.0831298828125</v>
      </c>
      <c r="S103" s="31">
        <v>24.10094451904297</v>
      </c>
      <c r="T103" s="31">
        <v>26.225162506103516</v>
      </c>
      <c r="U103" s="31">
        <v>27.89588165283203</v>
      </c>
      <c r="V103" s="31">
        <v>27.7874755859375</v>
      </c>
      <c r="W103" s="31">
        <v>22.623306274414062</v>
      </c>
      <c r="X103" s="31">
        <v>5.11744499206543</v>
      </c>
      <c r="Y103" s="32">
        <v>7846903.5</v>
      </c>
      <c r="Z103" s="32">
        <v>15039885</v>
      </c>
      <c r="AA103" s="32">
        <v>10802501</v>
      </c>
      <c r="AB103" s="32">
        <v>25755160</v>
      </c>
      <c r="AC103" s="32">
        <v>22825970</v>
      </c>
      <c r="AD103" s="32">
        <v>23346838</v>
      </c>
      <c r="AE103" s="32">
        <v>18767004</v>
      </c>
      <c r="AF103" s="32">
        <v>19563518</v>
      </c>
      <c r="AG103" s="32">
        <f t="shared" si="21"/>
        <v>143947779.5</v>
      </c>
    </row>
    <row r="104" spans="1:33" ht="12.75">
      <c r="A104">
        <f t="shared" si="22"/>
        <v>1971.5</v>
      </c>
      <c r="B104" s="28">
        <f t="shared" si="17"/>
        <v>20.693003075702297</v>
      </c>
      <c r="C104" s="28">
        <f t="shared" si="18"/>
        <v>21.130046132669218</v>
      </c>
      <c r="D104" s="14">
        <v>144643.838</v>
      </c>
      <c r="E104">
        <v>155.642</v>
      </c>
      <c r="F104" s="29">
        <f t="shared" si="19"/>
        <v>-0.002832960444231302</v>
      </c>
      <c r="G104" s="29">
        <f t="shared" si="20"/>
        <v>-1.0770430569669227</v>
      </c>
      <c r="I104" s="30">
        <f t="shared" si="24"/>
        <v>0.054599201108034755</v>
      </c>
      <c r="J104" s="30">
        <f t="shared" si="24"/>
        <v>0.10432480366014624</v>
      </c>
      <c r="K104" s="30">
        <f t="shared" si="24"/>
        <v>0.07467565953276212</v>
      </c>
      <c r="L104" s="30">
        <f t="shared" si="23"/>
        <v>0.1809158990927771</v>
      </c>
      <c r="M104" s="30">
        <f t="shared" si="23"/>
        <v>0.1576084561583605</v>
      </c>
      <c r="N104" s="30">
        <f t="shared" si="23"/>
        <v>0.1617055543009029</v>
      </c>
      <c r="O104" s="30">
        <f t="shared" si="23"/>
        <v>0.130181114248365</v>
      </c>
      <c r="P104" s="30">
        <f t="shared" si="15"/>
        <v>0.13598931189865135</v>
      </c>
      <c r="Q104" s="31">
        <v>5.133960723876953</v>
      </c>
      <c r="R104" s="31">
        <v>16.143226623535156</v>
      </c>
      <c r="S104" s="31">
        <v>24.1650390625</v>
      </c>
      <c r="T104" s="31">
        <v>26.297557830810547</v>
      </c>
      <c r="U104" s="31">
        <v>27.942176818847656</v>
      </c>
      <c r="V104" s="31">
        <v>27.787124633789062</v>
      </c>
      <c r="W104" s="31">
        <v>22.580671310424805</v>
      </c>
      <c r="X104" s="31">
        <v>5.0905656814575195</v>
      </c>
      <c r="Y104" s="32">
        <v>7897438</v>
      </c>
      <c r="Z104" s="32">
        <v>15089940</v>
      </c>
      <c r="AA104" s="32">
        <v>10801374</v>
      </c>
      <c r="AB104" s="32">
        <v>26168370</v>
      </c>
      <c r="AC104" s="32">
        <v>22797092</v>
      </c>
      <c r="AD104" s="32">
        <v>23389712</v>
      </c>
      <c r="AE104" s="32">
        <v>18829896</v>
      </c>
      <c r="AF104" s="32">
        <v>19670016</v>
      </c>
      <c r="AG104" s="32">
        <f t="shared" si="21"/>
        <v>144643838</v>
      </c>
    </row>
    <row r="105" spans="1:33" ht="12.75">
      <c r="A105">
        <f t="shared" si="22"/>
        <v>1971.75</v>
      </c>
      <c r="B105" s="28">
        <f t="shared" si="17"/>
        <v>20.703591085011215</v>
      </c>
      <c r="C105" s="28">
        <f t="shared" si="18"/>
        <v>21.143368976550143</v>
      </c>
      <c r="D105" s="14">
        <v>145339.892</v>
      </c>
      <c r="E105">
        <v>156.471</v>
      </c>
      <c r="F105" s="29">
        <f t="shared" si="19"/>
        <v>-0.002734834572006293</v>
      </c>
      <c r="G105" s="29">
        <f t="shared" si="20"/>
        <v>-1.079777891538929</v>
      </c>
      <c r="I105" s="30">
        <f t="shared" si="24"/>
        <v>0.054685419746974905</v>
      </c>
      <c r="J105" s="30">
        <f t="shared" si="24"/>
        <v>0.10416957651241408</v>
      </c>
      <c r="K105" s="30">
        <f t="shared" si="24"/>
        <v>0.07431027952050494</v>
      </c>
      <c r="L105" s="30">
        <f t="shared" si="23"/>
        <v>0.1828925261620533</v>
      </c>
      <c r="M105" s="30">
        <f t="shared" si="23"/>
        <v>0.15665493958121285</v>
      </c>
      <c r="N105" s="30">
        <f t="shared" si="23"/>
        <v>0.16122610026433762</v>
      </c>
      <c r="O105" s="30">
        <f t="shared" si="23"/>
        <v>0.1299903814432448</v>
      </c>
      <c r="P105" s="30">
        <f t="shared" si="23"/>
        <v>0.13607077676925755</v>
      </c>
      <c r="Q105" s="31">
        <v>5.118554592132568</v>
      </c>
      <c r="R105" s="31">
        <v>16.203323364257812</v>
      </c>
      <c r="S105" s="31">
        <v>24.22913360595703</v>
      </c>
      <c r="T105" s="31">
        <v>26.36995506286621</v>
      </c>
      <c r="U105" s="31">
        <v>27.98847007751465</v>
      </c>
      <c r="V105" s="31">
        <v>27.786775588989258</v>
      </c>
      <c r="W105" s="31">
        <v>22.538036346435547</v>
      </c>
      <c r="X105" s="31">
        <v>5.063686370849609</v>
      </c>
      <c r="Y105" s="32">
        <v>7947973</v>
      </c>
      <c r="Z105" s="32">
        <v>15139995</v>
      </c>
      <c r="AA105" s="32">
        <v>10800248</v>
      </c>
      <c r="AB105" s="32">
        <v>26581580</v>
      </c>
      <c r="AC105" s="32">
        <v>22768212</v>
      </c>
      <c r="AD105" s="32">
        <v>23432584</v>
      </c>
      <c r="AE105" s="32">
        <v>18892788</v>
      </c>
      <c r="AF105" s="32">
        <v>19776512</v>
      </c>
      <c r="AG105" s="32">
        <f t="shared" si="21"/>
        <v>145339892</v>
      </c>
    </row>
    <row r="106" spans="1:33" ht="12.75">
      <c r="A106">
        <f t="shared" si="22"/>
        <v>1972</v>
      </c>
      <c r="B106" s="28">
        <f t="shared" si="17"/>
        <v>20.917662298633456</v>
      </c>
      <c r="C106" s="28">
        <f t="shared" si="18"/>
        <v>21.360078597551162</v>
      </c>
      <c r="D106" s="14">
        <v>146035.954</v>
      </c>
      <c r="E106">
        <v>158.846</v>
      </c>
      <c r="F106" s="29">
        <f t="shared" si="19"/>
        <v>-0.0026384073787784662</v>
      </c>
      <c r="G106" s="29">
        <f t="shared" si="20"/>
        <v>-1.0824162989177073</v>
      </c>
      <c r="I106" s="30">
        <f t="shared" si="24"/>
        <v>0.0547708134943262</v>
      </c>
      <c r="J106" s="30">
        <f t="shared" si="24"/>
        <v>0.10401582339099863</v>
      </c>
      <c r="K106" s="30">
        <f t="shared" si="24"/>
        <v>0.07394837849314834</v>
      </c>
      <c r="L106" s="30">
        <f t="shared" si="23"/>
        <v>0.18485031432738816</v>
      </c>
      <c r="M106" s="30">
        <f t="shared" si="23"/>
        <v>0.15571051769894967</v>
      </c>
      <c r="N106" s="30">
        <f t="shared" si="23"/>
        <v>0.16075122157931054</v>
      </c>
      <c r="O106" s="30">
        <f t="shared" si="23"/>
        <v>0.1298014597145029</v>
      </c>
      <c r="P106" s="30">
        <f t="shared" si="23"/>
        <v>0.13615147130137556</v>
      </c>
      <c r="Q106" s="31">
        <v>5.103148937225342</v>
      </c>
      <c r="R106" s="31">
        <v>16.2634220123291</v>
      </c>
      <c r="S106" s="31">
        <v>24.293230056762695</v>
      </c>
      <c r="T106" s="31">
        <v>26.442352294921875</v>
      </c>
      <c r="U106" s="31">
        <v>28.034765243530273</v>
      </c>
      <c r="V106" s="31">
        <v>27.78642463684082</v>
      </c>
      <c r="W106" s="31">
        <v>22.49540138244629</v>
      </c>
      <c r="X106" s="31">
        <v>5.036806583404541</v>
      </c>
      <c r="Y106" s="32">
        <v>7998508</v>
      </c>
      <c r="Z106" s="32">
        <v>15190050</v>
      </c>
      <c r="AA106" s="32">
        <v>10799122</v>
      </c>
      <c r="AB106" s="32">
        <v>26994792</v>
      </c>
      <c r="AC106" s="32">
        <v>22739334</v>
      </c>
      <c r="AD106" s="32">
        <v>23475458</v>
      </c>
      <c r="AE106" s="32">
        <v>18955680</v>
      </c>
      <c r="AF106" s="32">
        <v>19883010</v>
      </c>
      <c r="AG106" s="32">
        <f t="shared" si="21"/>
        <v>146035954</v>
      </c>
    </row>
    <row r="107" spans="1:33" ht="12.75">
      <c r="A107">
        <f t="shared" si="22"/>
        <v>1972.25</v>
      </c>
      <c r="B107" s="28">
        <f t="shared" si="17"/>
        <v>20.905065332572246</v>
      </c>
      <c r="C107" s="28">
        <f t="shared" si="18"/>
        <v>21.350025398330263</v>
      </c>
      <c r="D107" s="14">
        <v>146732.0125</v>
      </c>
      <c r="E107">
        <v>159.507</v>
      </c>
      <c r="F107" s="29">
        <f t="shared" si="19"/>
        <v>-0.0025437668403111026</v>
      </c>
      <c r="G107" s="29">
        <f t="shared" si="20"/>
        <v>-1.0849600657580185</v>
      </c>
      <c r="I107" s="30">
        <f t="shared" si="24"/>
        <v>0.054855394967066234</v>
      </c>
      <c r="J107" s="30">
        <f t="shared" si="24"/>
        <v>0.1038635314839698</v>
      </c>
      <c r="K107" s="30">
        <f t="shared" si="24"/>
        <v>0.07358990595184538</v>
      </c>
      <c r="L107" s="30">
        <f t="shared" si="23"/>
        <v>0.18678951874935948</v>
      </c>
      <c r="M107" s="30">
        <f t="shared" si="23"/>
        <v>0.15477505973687916</v>
      </c>
      <c r="N107" s="30">
        <f t="shared" si="23"/>
        <v>0.16028085214192778</v>
      </c>
      <c r="O107" s="30">
        <f t="shared" si="23"/>
        <v>0.12961433347750206</v>
      </c>
      <c r="P107" s="30">
        <f t="shared" si="23"/>
        <v>0.1362314034914501</v>
      </c>
      <c r="Q107" s="31">
        <v>5.087743282318115</v>
      </c>
      <c r="R107" s="31">
        <v>16.32352066040039</v>
      </c>
      <c r="S107" s="31">
        <v>24.357324600219727</v>
      </c>
      <c r="T107" s="31">
        <v>26.51474952697754</v>
      </c>
      <c r="U107" s="31">
        <v>28.0810604095459</v>
      </c>
      <c r="V107" s="31">
        <v>27.786073684692383</v>
      </c>
      <c r="W107" s="31">
        <v>22.45276641845703</v>
      </c>
      <c r="X107" s="31">
        <v>5.009926795959473</v>
      </c>
      <c r="Y107" s="32">
        <v>8049042.5</v>
      </c>
      <c r="Z107" s="32">
        <v>15240105</v>
      </c>
      <c r="AA107" s="32">
        <v>10797995</v>
      </c>
      <c r="AB107" s="32">
        <v>27408002</v>
      </c>
      <c r="AC107" s="32">
        <v>22710456</v>
      </c>
      <c r="AD107" s="32">
        <v>23518332</v>
      </c>
      <c r="AE107" s="32">
        <v>19018572</v>
      </c>
      <c r="AF107" s="32">
        <v>19989508</v>
      </c>
      <c r="AG107" s="32">
        <f t="shared" si="21"/>
        <v>146732012.5</v>
      </c>
    </row>
    <row r="108" spans="1:33" ht="12.75">
      <c r="A108">
        <f t="shared" si="22"/>
        <v>1972.5</v>
      </c>
      <c r="B108" s="28">
        <f t="shared" si="17"/>
        <v>20.936957020725607</v>
      </c>
      <c r="C108" s="28">
        <f t="shared" si="18"/>
        <v>21.387336052108033</v>
      </c>
      <c r="D108" s="14">
        <v>147426.0965</v>
      </c>
      <c r="E108">
        <v>160.506</v>
      </c>
      <c r="F108" s="29">
        <f t="shared" si="19"/>
        <v>-0.005418965624408224</v>
      </c>
      <c r="G108" s="29">
        <f t="shared" si="20"/>
        <v>-1.0903790313824266</v>
      </c>
      <c r="I108" s="30">
        <f t="shared" si="24"/>
        <v>0.05488317667014944</v>
      </c>
      <c r="J108" s="30">
        <f t="shared" si="24"/>
        <v>0.10390893718060289</v>
      </c>
      <c r="K108" s="30">
        <f t="shared" si="24"/>
        <v>0.07361329681546577</v>
      </c>
      <c r="L108" s="30">
        <f t="shared" si="23"/>
        <v>0.18812326079596092</v>
      </c>
      <c r="M108" s="30">
        <f t="shared" si="23"/>
        <v>0.15396687926279048</v>
      </c>
      <c r="N108" s="30">
        <f t="shared" si="23"/>
        <v>0.15973858468130844</v>
      </c>
      <c r="O108" s="30">
        <f t="shared" si="23"/>
        <v>0.12937885796901635</v>
      </c>
      <c r="P108" s="30">
        <f t="shared" si="23"/>
        <v>0.13638700662470568</v>
      </c>
      <c r="Q108" s="31">
        <v>5.0723371505737305</v>
      </c>
      <c r="R108" s="31">
        <v>16.383617401123047</v>
      </c>
      <c r="S108" s="31">
        <v>24.42142105102539</v>
      </c>
      <c r="T108" s="31">
        <v>26.587146759033203</v>
      </c>
      <c r="U108" s="31">
        <v>28.12735366821289</v>
      </c>
      <c r="V108" s="31">
        <v>27.785722732543945</v>
      </c>
      <c r="W108" s="31">
        <v>22.41012954711914</v>
      </c>
      <c r="X108" s="31">
        <v>4.9830474853515625</v>
      </c>
      <c r="Y108" s="32">
        <v>8091212.5</v>
      </c>
      <c r="Z108" s="32">
        <v>15318889</v>
      </c>
      <c r="AA108" s="32">
        <v>10852521</v>
      </c>
      <c r="AB108" s="32">
        <v>27734278</v>
      </c>
      <c r="AC108" s="32">
        <v>22698736</v>
      </c>
      <c r="AD108" s="32">
        <v>23549636</v>
      </c>
      <c r="AE108" s="32">
        <v>19073820</v>
      </c>
      <c r="AF108" s="32">
        <v>20107004</v>
      </c>
      <c r="AG108" s="32">
        <f t="shared" si="21"/>
        <v>147426096.5</v>
      </c>
    </row>
    <row r="109" spans="1:33" ht="12.75">
      <c r="A109">
        <f t="shared" si="22"/>
        <v>1972.75</v>
      </c>
      <c r="B109" s="28">
        <f t="shared" si="17"/>
        <v>20.983870093761805</v>
      </c>
      <c r="C109" s="28">
        <f t="shared" si="18"/>
        <v>21.439549057326865</v>
      </c>
      <c r="D109" s="14">
        <v>148120.18</v>
      </c>
      <c r="E109">
        <v>161.623</v>
      </c>
      <c r="F109" s="29">
        <f t="shared" si="19"/>
        <v>-0.005299932182633928</v>
      </c>
      <c r="G109" s="29">
        <f t="shared" si="20"/>
        <v>-1.0956789635650606</v>
      </c>
      <c r="I109" s="30">
        <f t="shared" si="24"/>
        <v>0.05491069481552075</v>
      </c>
      <c r="J109" s="30">
        <f t="shared" si="24"/>
        <v>0.10395391093907663</v>
      </c>
      <c r="K109" s="30">
        <f t="shared" si="24"/>
        <v>0.07363646195947102</v>
      </c>
      <c r="L109" s="30">
        <f t="shared" si="23"/>
        <v>0.1894445172831953</v>
      </c>
      <c r="M109" s="30">
        <f t="shared" si="23"/>
        <v>0.15316627349494175</v>
      </c>
      <c r="N109" s="30">
        <f t="shared" si="23"/>
        <v>0.15920139983626808</v>
      </c>
      <c r="O109" s="30">
        <f t="shared" si="23"/>
        <v>0.12914557624761192</v>
      </c>
      <c r="P109" s="30">
        <f t="shared" si="23"/>
        <v>0.13654116542391456</v>
      </c>
      <c r="Q109" s="31">
        <v>5.056931495666504</v>
      </c>
      <c r="R109" s="31">
        <v>16.443714141845703</v>
      </c>
      <c r="S109" s="31">
        <v>24.485515594482422</v>
      </c>
      <c r="T109" s="31">
        <v>26.659542083740234</v>
      </c>
      <c r="U109" s="31">
        <v>28.173648834228516</v>
      </c>
      <c r="V109" s="31">
        <v>27.785371780395508</v>
      </c>
      <c r="W109" s="31">
        <v>22.367494583129883</v>
      </c>
      <c r="X109" s="31">
        <v>4.956168174743652</v>
      </c>
      <c r="Y109" s="32">
        <v>8133382</v>
      </c>
      <c r="Z109" s="32">
        <v>15397672</v>
      </c>
      <c r="AA109" s="32">
        <v>10907046</v>
      </c>
      <c r="AB109" s="32">
        <v>28060556</v>
      </c>
      <c r="AC109" s="32">
        <v>22687016</v>
      </c>
      <c r="AD109" s="32">
        <v>23580940</v>
      </c>
      <c r="AE109" s="32">
        <v>19129066</v>
      </c>
      <c r="AF109" s="32">
        <v>20224502</v>
      </c>
      <c r="AG109" s="32">
        <f t="shared" si="21"/>
        <v>148120180</v>
      </c>
    </row>
    <row r="110" spans="1:33" ht="12.75">
      <c r="A110">
        <f t="shared" si="22"/>
        <v>1973</v>
      </c>
      <c r="B110" s="28">
        <f t="shared" si="17"/>
        <v>21.1233886723489</v>
      </c>
      <c r="C110" s="28">
        <f t="shared" si="18"/>
        <v>21.584250560016685</v>
      </c>
      <c r="D110" s="14">
        <v>148814.264</v>
      </c>
      <c r="E110">
        <v>163.46</v>
      </c>
      <c r="F110" s="29">
        <f t="shared" si="19"/>
        <v>-0.00518292410272528</v>
      </c>
      <c r="G110" s="29">
        <f t="shared" si="20"/>
        <v>-1.1008618876677858</v>
      </c>
      <c r="I110" s="30">
        <f t="shared" si="24"/>
        <v>0.0549379594418449</v>
      </c>
      <c r="J110" s="30">
        <f t="shared" si="24"/>
        <v>0.10399847154436755</v>
      </c>
      <c r="K110" s="30">
        <f t="shared" si="24"/>
        <v>0.07365941748702262</v>
      </c>
      <c r="L110" s="30">
        <f t="shared" si="23"/>
        <v>0.19075343476482873</v>
      </c>
      <c r="M110" s="30">
        <f t="shared" si="23"/>
        <v>0.15237313541395467</v>
      </c>
      <c r="N110" s="30">
        <f t="shared" si="23"/>
        <v>0.1586692254178</v>
      </c>
      <c r="O110" s="30">
        <f t="shared" si="23"/>
        <v>0.12891447018815347</v>
      </c>
      <c r="P110" s="30">
        <f t="shared" si="23"/>
        <v>0.13669388574202807</v>
      </c>
      <c r="Q110" s="31">
        <v>5.041525840759277</v>
      </c>
      <c r="R110" s="31">
        <v>16.503812789916992</v>
      </c>
      <c r="S110" s="31">
        <v>24.549610137939453</v>
      </c>
      <c r="T110" s="31">
        <v>26.7319393157959</v>
      </c>
      <c r="U110" s="31">
        <v>28.21994400024414</v>
      </c>
      <c r="V110" s="31">
        <v>27.78502082824707</v>
      </c>
      <c r="W110" s="31">
        <v>22.324859619140625</v>
      </c>
      <c r="X110" s="31">
        <v>4.929288387298584</v>
      </c>
      <c r="Y110" s="32">
        <v>8175552</v>
      </c>
      <c r="Z110" s="32">
        <v>15476456</v>
      </c>
      <c r="AA110" s="32">
        <v>10961572</v>
      </c>
      <c r="AB110" s="32">
        <v>28386832</v>
      </c>
      <c r="AC110" s="32">
        <v>22675296</v>
      </c>
      <c r="AD110" s="32">
        <v>23612244</v>
      </c>
      <c r="AE110" s="32">
        <v>19184312</v>
      </c>
      <c r="AF110" s="32">
        <v>20342000</v>
      </c>
      <c r="AG110" s="32">
        <f t="shared" si="21"/>
        <v>148814264</v>
      </c>
    </row>
    <row r="111" spans="1:33" ht="12.75">
      <c r="A111">
        <f t="shared" si="22"/>
        <v>1973.25</v>
      </c>
      <c r="B111" s="28">
        <f t="shared" si="17"/>
        <v>21.224438713153123</v>
      </c>
      <c r="C111" s="28">
        <f t="shared" si="18"/>
        <v>21.69036809034053</v>
      </c>
      <c r="D111" s="14">
        <v>149508.348</v>
      </c>
      <c r="E111">
        <v>165.008</v>
      </c>
      <c r="F111" s="29">
        <f t="shared" si="19"/>
        <v>-0.0050674895196220334</v>
      </c>
      <c r="G111" s="29">
        <f t="shared" si="20"/>
        <v>-1.105929377187408</v>
      </c>
      <c r="I111" s="30">
        <f t="shared" si="24"/>
        <v>0.05496497091921583</v>
      </c>
      <c r="J111" s="30">
        <f t="shared" si="24"/>
        <v>0.10404261840950847</v>
      </c>
      <c r="K111" s="30">
        <f t="shared" si="24"/>
        <v>0.0736821598751128</v>
      </c>
      <c r="L111" s="30">
        <f t="shared" si="23"/>
        <v>0.19205019909657486</v>
      </c>
      <c r="M111" s="30">
        <f t="shared" si="23"/>
        <v>0.15158736152980568</v>
      </c>
      <c r="N111" s="30">
        <f t="shared" si="23"/>
        <v>0.15814199217825617</v>
      </c>
      <c r="O111" s="30">
        <f t="shared" si="23"/>
        <v>0.12868552329934113</v>
      </c>
      <c r="P111" s="30">
        <f t="shared" si="23"/>
        <v>0.13684517469218507</v>
      </c>
      <c r="Q111" s="31">
        <v>5.026120185852051</v>
      </c>
      <c r="R111" s="31">
        <v>16.56391143798828</v>
      </c>
      <c r="S111" s="31">
        <v>24.613704681396484</v>
      </c>
      <c r="T111" s="31">
        <v>26.804336547851562</v>
      </c>
      <c r="U111" s="31">
        <v>28.266239166259766</v>
      </c>
      <c r="V111" s="31">
        <v>27.784669876098633</v>
      </c>
      <c r="W111" s="31">
        <v>22.282224655151367</v>
      </c>
      <c r="X111" s="31">
        <v>4.902409076690674</v>
      </c>
      <c r="Y111" s="32">
        <v>8217722</v>
      </c>
      <c r="Z111" s="32">
        <v>15555240</v>
      </c>
      <c r="AA111" s="32">
        <v>11016098</v>
      </c>
      <c r="AB111" s="32">
        <v>28713108</v>
      </c>
      <c r="AC111" s="32">
        <v>22663576</v>
      </c>
      <c r="AD111" s="32">
        <v>23643548</v>
      </c>
      <c r="AE111" s="32">
        <v>19239560</v>
      </c>
      <c r="AF111" s="32">
        <v>20459496</v>
      </c>
      <c r="AG111" s="32">
        <f t="shared" si="21"/>
        <v>149508348</v>
      </c>
    </row>
    <row r="112" spans="1:33" ht="12.75">
      <c r="A112">
        <f t="shared" si="22"/>
        <v>1973.5</v>
      </c>
      <c r="B112" s="28">
        <f t="shared" si="17"/>
        <v>21.25036672860519</v>
      </c>
      <c r="C112" s="28">
        <f t="shared" si="18"/>
        <v>21.72132831472295</v>
      </c>
      <c r="D112" s="14">
        <v>150207.3625</v>
      </c>
      <c r="E112">
        <v>165.982</v>
      </c>
      <c r="F112" s="29">
        <f t="shared" si="19"/>
        <v>-0.005032208930352135</v>
      </c>
      <c r="G112" s="29">
        <f t="shared" si="20"/>
        <v>-1.11096158611776</v>
      </c>
      <c r="I112" s="30">
        <f t="shared" si="24"/>
        <v>0.054923855679843925</v>
      </c>
      <c r="J112" s="30">
        <f t="shared" si="24"/>
        <v>0.10407346044705365</v>
      </c>
      <c r="K112" s="30">
        <f t="shared" si="24"/>
        <v>0.07378698896999805</v>
      </c>
      <c r="L112" s="30">
        <f t="shared" si="23"/>
        <v>0.19328108500673527</v>
      </c>
      <c r="M112" s="30">
        <f t="shared" si="23"/>
        <v>0.15091116455759618</v>
      </c>
      <c r="N112" s="30">
        <f t="shared" si="23"/>
        <v>0.1574175433644273</v>
      </c>
      <c r="O112" s="30">
        <f t="shared" si="23"/>
        <v>0.1285664276276737</v>
      </c>
      <c r="P112" s="30">
        <f t="shared" si="23"/>
        <v>0.1370394743466719</v>
      </c>
      <c r="Q112" s="31">
        <v>5.010714054107666</v>
      </c>
      <c r="R112" s="31">
        <v>16.624008178710938</v>
      </c>
      <c r="S112" s="31">
        <v>24.67780113220215</v>
      </c>
      <c r="T112" s="31">
        <v>26.876731872558594</v>
      </c>
      <c r="U112" s="31">
        <v>28.312532424926758</v>
      </c>
      <c r="V112" s="31">
        <v>27.784320831298828</v>
      </c>
      <c r="W112" s="31">
        <v>22.23958969116211</v>
      </c>
      <c r="X112" s="31">
        <v>4.8755292892456055</v>
      </c>
      <c r="Y112" s="32">
        <v>8249967.5</v>
      </c>
      <c r="Z112" s="32">
        <v>15632600</v>
      </c>
      <c r="AA112" s="32">
        <v>11083349</v>
      </c>
      <c r="AB112" s="32">
        <v>29032242</v>
      </c>
      <c r="AC112" s="32">
        <v>22667968</v>
      </c>
      <c r="AD112" s="32">
        <v>23645274</v>
      </c>
      <c r="AE112" s="32">
        <v>19311624</v>
      </c>
      <c r="AF112" s="32">
        <v>20584338</v>
      </c>
      <c r="AG112" s="32">
        <f t="shared" si="21"/>
        <v>150207362.5</v>
      </c>
    </row>
    <row r="113" spans="1:33" ht="12.75">
      <c r="A113">
        <f t="shared" si="22"/>
        <v>1973.75</v>
      </c>
      <c r="B113" s="28">
        <f t="shared" si="17"/>
        <v>21.218199006007136</v>
      </c>
      <c r="C113" s="28">
        <f t="shared" si="18"/>
        <v>21.69407976158508</v>
      </c>
      <c r="D113" s="14">
        <v>150906.377</v>
      </c>
      <c r="E113">
        <v>166.502</v>
      </c>
      <c r="F113" s="29">
        <f t="shared" si="19"/>
        <v>-0.004919169460182974</v>
      </c>
      <c r="G113" s="29">
        <f t="shared" si="20"/>
        <v>-1.1158807555779429</v>
      </c>
      <c r="I113" s="30">
        <f t="shared" si="24"/>
        <v>0.05488312134085626</v>
      </c>
      <c r="J113" s="30">
        <f t="shared" si="24"/>
        <v>0.10410401675735678</v>
      </c>
      <c r="K113" s="30">
        <f t="shared" si="24"/>
        <v>0.07389084690569438</v>
      </c>
      <c r="L113" s="30">
        <f t="shared" si="23"/>
        <v>0.1945005677261737</v>
      </c>
      <c r="M113" s="30">
        <f t="shared" si="23"/>
        <v>0.1502412187657252</v>
      </c>
      <c r="N113" s="30">
        <f t="shared" si="23"/>
        <v>0.15669980599958344</v>
      </c>
      <c r="O113" s="30">
        <f t="shared" si="23"/>
        <v>0.12844844853706877</v>
      </c>
      <c r="P113" s="30">
        <f t="shared" si="23"/>
        <v>0.13723197396754147</v>
      </c>
      <c r="Q113" s="31">
        <v>4.995307922363281</v>
      </c>
      <c r="R113" s="31">
        <v>16.684104919433594</v>
      </c>
      <c r="S113" s="31">
        <v>24.741897583007812</v>
      </c>
      <c r="T113" s="31">
        <v>26.949129104614258</v>
      </c>
      <c r="U113" s="31">
        <v>28.35882568359375</v>
      </c>
      <c r="V113" s="31">
        <v>27.78396987915039</v>
      </c>
      <c r="W113" s="31">
        <v>22.19695281982422</v>
      </c>
      <c r="X113" s="31">
        <v>4.848649978637695</v>
      </c>
      <c r="Y113" s="32">
        <v>8282213</v>
      </c>
      <c r="Z113" s="32">
        <v>15709960</v>
      </c>
      <c r="AA113" s="32">
        <v>11150600</v>
      </c>
      <c r="AB113" s="32">
        <v>29351376</v>
      </c>
      <c r="AC113" s="32">
        <v>22672358</v>
      </c>
      <c r="AD113" s="32">
        <v>23647000</v>
      </c>
      <c r="AE113" s="32">
        <v>19383690</v>
      </c>
      <c r="AF113" s="32">
        <v>20709180</v>
      </c>
      <c r="AG113" s="32">
        <f t="shared" si="21"/>
        <v>150906377</v>
      </c>
    </row>
    <row r="114" spans="1:33" ht="12.75">
      <c r="A114">
        <f t="shared" si="22"/>
        <v>1974</v>
      </c>
      <c r="B114" s="28">
        <f t="shared" si="17"/>
        <v>21.15588506936242</v>
      </c>
      <c r="C114" s="28">
        <f t="shared" si="18"/>
        <v>21.63657360440171</v>
      </c>
      <c r="D114" s="14">
        <v>151605.3875</v>
      </c>
      <c r="E114">
        <v>166.782</v>
      </c>
      <c r="F114" s="29">
        <f t="shared" si="19"/>
        <v>-0.004807779461350321</v>
      </c>
      <c r="G114" s="29">
        <f t="shared" si="20"/>
        <v>-1.1206885350392932</v>
      </c>
      <c r="I114" s="30">
        <f t="shared" si="24"/>
        <v>0.05484276408053111</v>
      </c>
      <c r="J114" s="30">
        <f t="shared" si="24"/>
        <v>0.10413429404017717</v>
      </c>
      <c r="K114" s="30">
        <f t="shared" si="24"/>
        <v>0.07399374906778956</v>
      </c>
      <c r="L114" s="30">
        <f t="shared" si="23"/>
        <v>0.1957087969581556</v>
      </c>
      <c r="M114" s="30">
        <f t="shared" si="23"/>
        <v>0.14957745482494808</v>
      </c>
      <c r="N114" s="30">
        <f t="shared" si="23"/>
        <v>0.15598869136494242</v>
      </c>
      <c r="O114" s="30">
        <f t="shared" si="23"/>
        <v>0.12833156077649285</v>
      </c>
      <c r="P114" s="30">
        <f t="shared" si="23"/>
        <v>0.1374226888869632</v>
      </c>
      <c r="Q114" s="31">
        <v>4.979902267456055</v>
      </c>
      <c r="R114" s="31">
        <v>16.744203567504883</v>
      </c>
      <c r="S114" s="31">
        <v>24.805992126464844</v>
      </c>
      <c r="T114" s="31">
        <v>27.021526336669922</v>
      </c>
      <c r="U114" s="31">
        <v>28.405120849609375</v>
      </c>
      <c r="V114" s="31">
        <v>27.783618927001953</v>
      </c>
      <c r="W114" s="31">
        <v>22.15431785583496</v>
      </c>
      <c r="X114" s="31">
        <v>4.821770668029785</v>
      </c>
      <c r="Y114" s="32">
        <v>8314458.5</v>
      </c>
      <c r="Z114" s="32">
        <v>15787320</v>
      </c>
      <c r="AA114" s="32">
        <v>11217851</v>
      </c>
      <c r="AB114" s="32">
        <v>29670508</v>
      </c>
      <c r="AC114" s="32">
        <v>22676748</v>
      </c>
      <c r="AD114" s="32">
        <v>23648726</v>
      </c>
      <c r="AE114" s="32">
        <v>19455756</v>
      </c>
      <c r="AF114" s="32">
        <v>20834020</v>
      </c>
      <c r="AG114" s="32">
        <f t="shared" si="21"/>
        <v>151605387.5</v>
      </c>
    </row>
    <row r="115" spans="1:33" ht="12.75">
      <c r="A115">
        <f t="shared" si="22"/>
        <v>1974.25</v>
      </c>
      <c r="B115" s="28">
        <f t="shared" si="17"/>
        <v>20.97254903020819</v>
      </c>
      <c r="C115" s="28">
        <f t="shared" si="18"/>
        <v>21.45793598787866</v>
      </c>
      <c r="D115" s="14">
        <v>152304.402</v>
      </c>
      <c r="E115">
        <v>166.099</v>
      </c>
      <c r="F115" s="29">
        <f t="shared" si="19"/>
        <v>-0.004698422631176708</v>
      </c>
      <c r="G115" s="29">
        <f t="shared" si="20"/>
        <v>-1.12538695767047</v>
      </c>
      <c r="I115" s="30">
        <f t="shared" si="24"/>
        <v>0.05480277582521876</v>
      </c>
      <c r="J115" s="30">
        <f t="shared" si="24"/>
        <v>0.1041642906683682</v>
      </c>
      <c r="K115" s="30">
        <f t="shared" si="24"/>
        <v>0.0740957047321587</v>
      </c>
      <c r="L115" s="30">
        <f t="shared" si="23"/>
        <v>0.19690594366405773</v>
      </c>
      <c r="M115" s="30">
        <f t="shared" si="23"/>
        <v>0.148919792876374</v>
      </c>
      <c r="N115" s="30">
        <f t="shared" si="23"/>
        <v>0.15528410006166465</v>
      </c>
      <c r="O115" s="30">
        <f t="shared" si="23"/>
        <v>0.1282157294442481</v>
      </c>
      <c r="P115" s="30">
        <f t="shared" si="23"/>
        <v>0.13761166272790987</v>
      </c>
      <c r="Q115" s="31">
        <v>4.964496612548828</v>
      </c>
      <c r="R115" s="31">
        <v>16.804302215576172</v>
      </c>
      <c r="S115" s="31">
        <v>24.870086669921875</v>
      </c>
      <c r="T115" s="31">
        <v>27.093923568725586</v>
      </c>
      <c r="U115" s="31">
        <v>28.451416015625</v>
      </c>
      <c r="V115" s="31">
        <v>27.783267974853516</v>
      </c>
      <c r="W115" s="31">
        <v>22.111682891845703</v>
      </c>
      <c r="X115" s="31">
        <v>4.794891357421875</v>
      </c>
      <c r="Y115" s="32">
        <v>8346704</v>
      </c>
      <c r="Z115" s="32">
        <v>15864680</v>
      </c>
      <c r="AA115" s="32">
        <v>11285102</v>
      </c>
      <c r="AB115" s="32">
        <v>29989642</v>
      </c>
      <c r="AC115" s="32">
        <v>22681140</v>
      </c>
      <c r="AD115" s="32">
        <v>23650452</v>
      </c>
      <c r="AE115" s="32">
        <v>19527820</v>
      </c>
      <c r="AF115" s="32">
        <v>20958862</v>
      </c>
      <c r="AG115" s="32">
        <f t="shared" si="21"/>
        <v>152304402</v>
      </c>
    </row>
    <row r="116" spans="1:33" ht="12.75">
      <c r="A116">
        <f t="shared" si="22"/>
        <v>1974.5</v>
      </c>
      <c r="B116" s="28">
        <f t="shared" si="17"/>
        <v>20.86659015653149</v>
      </c>
      <c r="C116" s="28">
        <f t="shared" si="18"/>
        <v>21.358942991384257</v>
      </c>
      <c r="D116" s="14">
        <v>153020.652</v>
      </c>
      <c r="E116">
        <v>166.037</v>
      </c>
      <c r="F116" s="29">
        <f t="shared" si="19"/>
        <v>-0.0069658771822969515</v>
      </c>
      <c r="G116" s="29">
        <f t="shared" si="20"/>
        <v>-1.132352834852767</v>
      </c>
      <c r="I116" s="30">
        <f t="shared" si="24"/>
        <v>0.05470548511321204</v>
      </c>
      <c r="J116" s="30">
        <f t="shared" si="24"/>
        <v>0.10419398160713628</v>
      </c>
      <c r="K116" s="30">
        <f t="shared" si="24"/>
        <v>0.07428296672007384</v>
      </c>
      <c r="L116" s="30">
        <f t="shared" si="23"/>
        <v>0.1980042798406061</v>
      </c>
      <c r="M116" s="30">
        <f t="shared" si="23"/>
        <v>0.14823506306848044</v>
      </c>
      <c r="N116" s="30">
        <f t="shared" si="23"/>
        <v>0.1544811480740521</v>
      </c>
      <c r="O116" s="30">
        <f t="shared" si="23"/>
        <v>0.1281620993223843</v>
      </c>
      <c r="P116" s="30">
        <f t="shared" si="23"/>
        <v>0.1379349762540549</v>
      </c>
      <c r="Q116" s="31">
        <v>4.949090957641602</v>
      </c>
      <c r="R116" s="31">
        <v>16.864398956298828</v>
      </c>
      <c r="S116" s="31">
        <v>24.93418312072754</v>
      </c>
      <c r="T116" s="31">
        <v>27.16632080078125</v>
      </c>
      <c r="U116" s="31">
        <v>28.497711181640625</v>
      </c>
      <c r="V116" s="31">
        <v>27.782917022705078</v>
      </c>
      <c r="W116" s="31">
        <v>22.069046020507812</v>
      </c>
      <c r="X116" s="31">
        <v>4.768011569976807</v>
      </c>
      <c r="Y116" s="32">
        <v>8371069</v>
      </c>
      <c r="Z116" s="32">
        <v>15943831</v>
      </c>
      <c r="AA116" s="32">
        <v>11366828</v>
      </c>
      <c r="AB116" s="32">
        <v>30298744</v>
      </c>
      <c r="AC116" s="32">
        <v>22683026</v>
      </c>
      <c r="AD116" s="32">
        <v>23638806</v>
      </c>
      <c r="AE116" s="32">
        <v>19611448</v>
      </c>
      <c r="AF116" s="32">
        <v>21106900</v>
      </c>
      <c r="AG116" s="32">
        <f t="shared" si="21"/>
        <v>153020652</v>
      </c>
    </row>
    <row r="117" spans="1:33" ht="12.75">
      <c r="A117">
        <f t="shared" si="22"/>
        <v>1974.75</v>
      </c>
      <c r="B117" s="28">
        <f t="shared" si="17"/>
        <v>20.570732503428747</v>
      </c>
      <c r="C117" s="28">
        <f t="shared" si="18"/>
        <v>21.06992999664566</v>
      </c>
      <c r="D117" s="14">
        <v>153736.906</v>
      </c>
      <c r="E117">
        <v>164.449</v>
      </c>
      <c r="F117" s="29">
        <f t="shared" si="19"/>
        <v>-0.006844658364145544</v>
      </c>
      <c r="G117" s="29">
        <f t="shared" si="20"/>
        <v>-1.1391974932169124</v>
      </c>
      <c r="I117" s="30">
        <f t="shared" si="24"/>
        <v>0.05460909952227086</v>
      </c>
      <c r="J117" s="30">
        <f t="shared" si="24"/>
        <v>0.10422339317795298</v>
      </c>
      <c r="K117" s="30">
        <f t="shared" si="24"/>
        <v>0.07446848188814208</v>
      </c>
      <c r="L117" s="30">
        <f t="shared" si="23"/>
        <v>0.19909238969593937</v>
      </c>
      <c r="M117" s="30">
        <f t="shared" si="23"/>
        <v>0.14755670964264103</v>
      </c>
      <c r="N117" s="30">
        <f t="shared" si="23"/>
        <v>0.15368567388756998</v>
      </c>
      <c r="O117" s="30">
        <f t="shared" si="23"/>
        <v>0.128108965585661</v>
      </c>
      <c r="P117" s="30">
        <f t="shared" si="23"/>
        <v>0.1382552865998227</v>
      </c>
      <c r="Q117" s="31">
        <v>4.933684825897217</v>
      </c>
      <c r="R117" s="31">
        <v>16.924495697021484</v>
      </c>
      <c r="S117" s="31">
        <v>24.998279571533203</v>
      </c>
      <c r="T117" s="31">
        <v>27.23871612548828</v>
      </c>
      <c r="U117" s="31">
        <v>28.544004440307617</v>
      </c>
      <c r="V117" s="31">
        <v>27.78256607055664</v>
      </c>
      <c r="W117" s="31">
        <v>22.026411056518555</v>
      </c>
      <c r="X117" s="31">
        <v>4.741131782531738</v>
      </c>
      <c r="Y117" s="32">
        <v>8395434</v>
      </c>
      <c r="Z117" s="32">
        <v>16022982</v>
      </c>
      <c r="AA117" s="32">
        <v>11448554</v>
      </c>
      <c r="AB117" s="32">
        <v>30607848</v>
      </c>
      <c r="AC117" s="32">
        <v>22684912</v>
      </c>
      <c r="AD117" s="32">
        <v>23627160</v>
      </c>
      <c r="AE117" s="32">
        <v>19695076</v>
      </c>
      <c r="AF117" s="32">
        <v>21254940</v>
      </c>
      <c r="AG117" s="32">
        <f t="shared" si="21"/>
        <v>153736906</v>
      </c>
    </row>
    <row r="118" spans="1:33" ht="12.75">
      <c r="A118">
        <f t="shared" si="22"/>
        <v>1975</v>
      </c>
      <c r="B118" s="28">
        <f t="shared" si="17"/>
        <v>20.010298696149334</v>
      </c>
      <c r="C118" s="28">
        <f t="shared" si="18"/>
        <v>20.516221233369187</v>
      </c>
      <c r="D118" s="14">
        <v>154453.159</v>
      </c>
      <c r="E118">
        <v>160.714</v>
      </c>
      <c r="F118" s="29">
        <f t="shared" si="19"/>
        <v>-0.006725044002940486</v>
      </c>
      <c r="G118" s="29">
        <f t="shared" si="20"/>
        <v>-1.145922537219853</v>
      </c>
      <c r="I118" s="30">
        <f t="shared" si="24"/>
        <v>0.05451361470696757</v>
      </c>
      <c r="J118" s="30">
        <f t="shared" si="24"/>
        <v>0.10425252616555418</v>
      </c>
      <c r="K118" s="30">
        <f t="shared" si="24"/>
        <v>0.07465227046602524</v>
      </c>
      <c r="L118" s="30">
        <f t="shared" si="23"/>
        <v>0.20017040894579566</v>
      </c>
      <c r="M118" s="30">
        <f t="shared" si="23"/>
        <v>0.14688466164683625</v>
      </c>
      <c r="N118" s="30">
        <f t="shared" si="23"/>
        <v>0.15289757848203028</v>
      </c>
      <c r="O118" s="30">
        <f t="shared" si="23"/>
        <v>0.12805632547793988</v>
      </c>
      <c r="P118" s="30">
        <f t="shared" si="23"/>
        <v>0.13857261410885097</v>
      </c>
      <c r="Q118" s="31">
        <v>4.91827917098999</v>
      </c>
      <c r="R118" s="31">
        <v>16.984594345092773</v>
      </c>
      <c r="S118" s="31">
        <v>25.062374114990234</v>
      </c>
      <c r="T118" s="31">
        <v>27.311113357543945</v>
      </c>
      <c r="U118" s="31">
        <v>28.590299606323242</v>
      </c>
      <c r="V118" s="31">
        <v>27.782215118408203</v>
      </c>
      <c r="W118" s="31">
        <v>21.983776092529297</v>
      </c>
      <c r="X118" s="31">
        <v>4.714252471923828</v>
      </c>
      <c r="Y118" s="32">
        <v>8419800</v>
      </c>
      <c r="Z118" s="32">
        <v>16102132</v>
      </c>
      <c r="AA118" s="32">
        <v>11530279</v>
      </c>
      <c r="AB118" s="32">
        <v>30916952</v>
      </c>
      <c r="AC118" s="32">
        <v>22686800</v>
      </c>
      <c r="AD118" s="32">
        <v>23615514</v>
      </c>
      <c r="AE118" s="32">
        <v>19778704</v>
      </c>
      <c r="AF118" s="32">
        <v>21402978</v>
      </c>
      <c r="AG118" s="32">
        <f t="shared" si="21"/>
        <v>154453159</v>
      </c>
    </row>
    <row r="119" spans="1:33" ht="12.75">
      <c r="A119">
        <f t="shared" si="22"/>
        <v>1975.25</v>
      </c>
      <c r="B119" s="28">
        <f t="shared" si="17"/>
        <v>19.81655467233929</v>
      </c>
      <c r="C119" s="28">
        <f t="shared" si="18"/>
        <v>20.32908482876056</v>
      </c>
      <c r="D119" s="14">
        <v>155169.409</v>
      </c>
      <c r="E119">
        <v>159.896</v>
      </c>
      <c r="F119" s="29">
        <f t="shared" si="19"/>
        <v>-0.006607619201419171</v>
      </c>
      <c r="G119" s="29">
        <f t="shared" si="20"/>
        <v>-1.1525301564212722</v>
      </c>
      <c r="I119" s="30">
        <f t="shared" si="24"/>
        <v>0.0544190060039476</v>
      </c>
      <c r="J119" s="30">
        <f t="shared" si="24"/>
        <v>0.10428139866151066</v>
      </c>
      <c r="K119" s="30">
        <f t="shared" si="24"/>
        <v>0.07483437022048592</v>
      </c>
      <c r="L119" s="30">
        <f t="shared" si="23"/>
        <v>0.2012384670486178</v>
      </c>
      <c r="M119" s="30">
        <f t="shared" si="23"/>
        <v>0.14621880785793287</v>
      </c>
      <c r="N119" s="30">
        <f t="shared" si="23"/>
        <v>0.1521167616227758</v>
      </c>
      <c r="O119" s="30">
        <f t="shared" si="23"/>
        <v>0.1280041738123782</v>
      </c>
      <c r="P119" s="30">
        <f t="shared" si="23"/>
        <v>0.13888701477235116</v>
      </c>
      <c r="Q119" s="31">
        <v>4.902873516082764</v>
      </c>
      <c r="R119" s="31">
        <v>17.044692993164062</v>
      </c>
      <c r="S119" s="31">
        <v>25.126468658447266</v>
      </c>
      <c r="T119" s="31">
        <v>27.38351058959961</v>
      </c>
      <c r="U119" s="31">
        <v>28.636594772338867</v>
      </c>
      <c r="V119" s="31">
        <v>27.781864166259766</v>
      </c>
      <c r="W119" s="31">
        <v>21.94114112854004</v>
      </c>
      <c r="X119" s="31">
        <v>4.687373161315918</v>
      </c>
      <c r="Y119" s="32">
        <v>8444165</v>
      </c>
      <c r="Z119" s="32">
        <v>16181283</v>
      </c>
      <c r="AA119" s="32">
        <v>11612005</v>
      </c>
      <c r="AB119" s="32">
        <v>31226054</v>
      </c>
      <c r="AC119" s="32">
        <v>22688686</v>
      </c>
      <c r="AD119" s="32">
        <v>23603868</v>
      </c>
      <c r="AE119" s="32">
        <v>19862332</v>
      </c>
      <c r="AF119" s="32">
        <v>21551016</v>
      </c>
      <c r="AG119" s="32">
        <f t="shared" si="21"/>
        <v>155169409</v>
      </c>
    </row>
    <row r="120" spans="1:33" ht="12.75">
      <c r="A120">
        <f t="shared" si="22"/>
        <v>1975.5</v>
      </c>
      <c r="B120" s="28">
        <f t="shared" si="17"/>
        <v>19.84151486176619</v>
      </c>
      <c r="C120" s="28">
        <f t="shared" si="18"/>
        <v>20.356767460761667</v>
      </c>
      <c r="D120" s="14">
        <v>155907.567</v>
      </c>
      <c r="E120">
        <v>160.859</v>
      </c>
      <c r="F120" s="29">
        <f t="shared" si="19"/>
        <v>-0.002722442574207582</v>
      </c>
      <c r="G120" s="29">
        <f t="shared" si="20"/>
        <v>-1.1552525989954798</v>
      </c>
      <c r="I120" s="30">
        <f t="shared" si="24"/>
        <v>0.05432154553473341</v>
      </c>
      <c r="J120" s="30">
        <f t="shared" si="24"/>
        <v>0.10424074541551918</v>
      </c>
      <c r="K120" s="30">
        <f t="shared" si="24"/>
        <v>0.07491632526085151</v>
      </c>
      <c r="L120" s="30">
        <f t="shared" si="23"/>
        <v>0.20233472054630933</v>
      </c>
      <c r="M120" s="30">
        <f t="shared" si="23"/>
        <v>0.14594928545065422</v>
      </c>
      <c r="N120" s="30">
        <f t="shared" si="23"/>
        <v>0.15119044221888217</v>
      </c>
      <c r="O120" s="30">
        <f t="shared" si="23"/>
        <v>0.1279496203029068</v>
      </c>
      <c r="P120" s="30">
        <f t="shared" si="23"/>
        <v>0.13909731527014338</v>
      </c>
      <c r="Q120" s="31">
        <v>4.887467384338379</v>
      </c>
      <c r="R120" s="31">
        <v>17.10478973388672</v>
      </c>
      <c r="S120" s="31">
        <v>25.190563201904297</v>
      </c>
      <c r="T120" s="31">
        <v>27.455907821655273</v>
      </c>
      <c r="U120" s="31">
        <v>28.68288803100586</v>
      </c>
      <c r="V120" s="31">
        <v>27.781513214111328</v>
      </c>
      <c r="W120" s="31">
        <v>21.89850616455078</v>
      </c>
      <c r="X120" s="31">
        <v>4.66049337387085</v>
      </c>
      <c r="Y120" s="32">
        <v>8469140</v>
      </c>
      <c r="Z120" s="32">
        <v>16251921</v>
      </c>
      <c r="AA120" s="32">
        <v>11680022</v>
      </c>
      <c r="AB120" s="32">
        <v>31545514</v>
      </c>
      <c r="AC120" s="32">
        <v>22754598</v>
      </c>
      <c r="AD120" s="32">
        <v>23571734</v>
      </c>
      <c r="AE120" s="32">
        <v>19948314</v>
      </c>
      <c r="AF120" s="32">
        <v>21686324</v>
      </c>
      <c r="AG120" s="32">
        <f t="shared" si="21"/>
        <v>155907567</v>
      </c>
    </row>
    <row r="121" spans="1:33" ht="12.75">
      <c r="A121">
        <f t="shared" si="22"/>
        <v>1975.75</v>
      </c>
      <c r="B121" s="28">
        <f t="shared" si="17"/>
        <v>19.997721816631298</v>
      </c>
      <c r="C121" s="28">
        <f t="shared" si="18"/>
        <v>20.515603607604056</v>
      </c>
      <c r="D121" s="14">
        <v>156645.728</v>
      </c>
      <c r="E121">
        <v>162.893</v>
      </c>
      <c r="F121" s="29">
        <f t="shared" si="19"/>
        <v>-0.002629191977277781</v>
      </c>
      <c r="G121" s="29">
        <f t="shared" si="20"/>
        <v>-1.1578817909727577</v>
      </c>
      <c r="I121" s="30">
        <f t="shared" si="24"/>
        <v>0.054224996164593774</v>
      </c>
      <c r="J121" s="30">
        <f t="shared" si="24"/>
        <v>0.10420046692878851</v>
      </c>
      <c r="K121" s="30">
        <f t="shared" si="24"/>
        <v>0.07499751285908034</v>
      </c>
      <c r="L121" s="30">
        <f t="shared" si="23"/>
        <v>0.20342063844856337</v>
      </c>
      <c r="M121" s="30">
        <f t="shared" si="23"/>
        <v>0.1456823131493251</v>
      </c>
      <c r="N121" s="30">
        <f t="shared" si="23"/>
        <v>0.15027285008372523</v>
      </c>
      <c r="O121" s="30">
        <f t="shared" si="23"/>
        <v>0.12789557848650682</v>
      </c>
      <c r="P121" s="30">
        <f t="shared" si="23"/>
        <v>0.13930564387941688</v>
      </c>
      <c r="Q121" s="31">
        <v>4.872061729431152</v>
      </c>
      <c r="R121" s="31">
        <v>17.164886474609375</v>
      </c>
      <c r="S121" s="31">
        <v>25.25465965270996</v>
      </c>
      <c r="T121" s="31">
        <v>27.528305053710938</v>
      </c>
      <c r="U121" s="31">
        <v>28.729183197021484</v>
      </c>
      <c r="V121" s="31">
        <v>27.78116226196289</v>
      </c>
      <c r="W121" s="31">
        <v>21.855871200561523</v>
      </c>
      <c r="X121" s="31">
        <v>4.633613586425781</v>
      </c>
      <c r="Y121" s="32">
        <v>8494114</v>
      </c>
      <c r="Z121" s="32">
        <v>16322558</v>
      </c>
      <c r="AA121" s="32">
        <v>11748040</v>
      </c>
      <c r="AB121" s="32">
        <v>31864974</v>
      </c>
      <c r="AC121" s="32">
        <v>22820512</v>
      </c>
      <c r="AD121" s="32">
        <v>23539600</v>
      </c>
      <c r="AE121" s="32">
        <v>20034296</v>
      </c>
      <c r="AF121" s="32">
        <v>21821634</v>
      </c>
      <c r="AG121" s="32">
        <f t="shared" si="21"/>
        <v>156645728</v>
      </c>
    </row>
    <row r="122" spans="1:33" ht="12.75">
      <c r="A122">
        <f t="shared" si="22"/>
        <v>1976</v>
      </c>
      <c r="B122" s="28">
        <f t="shared" si="17"/>
        <v>20.143176778248154</v>
      </c>
      <c r="C122" s="28">
        <f t="shared" si="18"/>
        <v>20.663596320849535</v>
      </c>
      <c r="D122" s="14">
        <v>157383.891</v>
      </c>
      <c r="E122">
        <v>164.851</v>
      </c>
      <c r="F122" s="29">
        <f t="shared" si="19"/>
        <v>-0.0025377516286247295</v>
      </c>
      <c r="G122" s="29">
        <f t="shared" si="20"/>
        <v>-1.1604195426013824</v>
      </c>
      <c r="I122" s="30">
        <f t="shared" si="24"/>
        <v>0.05412935813106819</v>
      </c>
      <c r="J122" s="30">
        <f t="shared" si="24"/>
        <v>0.1041605713001466</v>
      </c>
      <c r="K122" s="30">
        <f t="shared" si="24"/>
        <v>0.07507793793203398</v>
      </c>
      <c r="L122" s="30">
        <f t="shared" si="23"/>
        <v>0.20449636742047508</v>
      </c>
      <c r="M122" s="30">
        <f t="shared" si="23"/>
        <v>0.14541783059614405</v>
      </c>
      <c r="N122" s="30">
        <f t="shared" si="23"/>
        <v>0.14936387612884727</v>
      </c>
      <c r="O122" s="30">
        <f t="shared" si="23"/>
        <v>0.12784204197874355</v>
      </c>
      <c r="P122" s="30">
        <f t="shared" si="23"/>
        <v>0.1395120165125413</v>
      </c>
      <c r="Q122" s="31">
        <v>4.856656074523926</v>
      </c>
      <c r="R122" s="31">
        <v>17.224985122680664</v>
      </c>
      <c r="S122" s="31">
        <v>25.318754196166992</v>
      </c>
      <c r="T122" s="31">
        <v>27.6007022857666</v>
      </c>
      <c r="U122" s="31">
        <v>28.77547836303711</v>
      </c>
      <c r="V122" s="31">
        <v>27.780811309814453</v>
      </c>
      <c r="W122" s="31">
        <v>21.813236236572266</v>
      </c>
      <c r="X122" s="31">
        <v>4.606734275817871</v>
      </c>
      <c r="Y122" s="32">
        <v>8519089</v>
      </c>
      <c r="Z122" s="32">
        <v>16393196</v>
      </c>
      <c r="AA122" s="32">
        <v>11816058</v>
      </c>
      <c r="AB122" s="32">
        <v>32184434</v>
      </c>
      <c r="AC122" s="32">
        <v>22886424</v>
      </c>
      <c r="AD122" s="32">
        <v>23507468</v>
      </c>
      <c r="AE122" s="32">
        <v>20120278</v>
      </c>
      <c r="AF122" s="32">
        <v>21956944</v>
      </c>
      <c r="AG122" s="32">
        <f t="shared" si="21"/>
        <v>157383891</v>
      </c>
    </row>
    <row r="123" spans="1:33" ht="12.75">
      <c r="A123">
        <f t="shared" si="22"/>
        <v>1976.25</v>
      </c>
      <c r="B123" s="28">
        <f t="shared" si="17"/>
        <v>20.090250275352417</v>
      </c>
      <c r="C123" s="28">
        <f t="shared" si="18"/>
        <v>20.61311747373296</v>
      </c>
      <c r="D123" s="14">
        <v>158122.049</v>
      </c>
      <c r="E123">
        <v>165.189</v>
      </c>
      <c r="F123" s="29">
        <f t="shared" si="19"/>
        <v>-0.0024476557791588355</v>
      </c>
      <c r="G123" s="29">
        <f t="shared" si="20"/>
        <v>-1.1628671983805412</v>
      </c>
      <c r="I123" s="30">
        <f t="shared" si="24"/>
        <v>0.054034614742438605</v>
      </c>
      <c r="J123" s="30">
        <f t="shared" si="24"/>
        <v>0.1041210514543737</v>
      </c>
      <c r="K123" s="30">
        <f t="shared" si="24"/>
        <v>0.07515760815874578</v>
      </c>
      <c r="L123" s="30">
        <f t="shared" si="23"/>
        <v>0.20556205921667509</v>
      </c>
      <c r="M123" s="30">
        <f t="shared" si="23"/>
        <v>0.14515582200683474</v>
      </c>
      <c r="N123" s="30">
        <f t="shared" si="23"/>
        <v>0.148463380967192</v>
      </c>
      <c r="O123" s="30">
        <f t="shared" si="23"/>
        <v>0.12778900936200238</v>
      </c>
      <c r="P123" s="30">
        <f t="shared" si="23"/>
        <v>0.13971645409173772</v>
      </c>
      <c r="Q123" s="31">
        <v>4.841250419616699</v>
      </c>
      <c r="R123" s="31">
        <v>17.285083770751953</v>
      </c>
      <c r="S123" s="31">
        <v>25.382850646972656</v>
      </c>
      <c r="T123" s="31">
        <v>27.673099517822266</v>
      </c>
      <c r="U123" s="31">
        <v>28.821773529052734</v>
      </c>
      <c r="V123" s="31">
        <v>27.780460357666016</v>
      </c>
      <c r="W123" s="31">
        <v>21.770601272583008</v>
      </c>
      <c r="X123" s="31">
        <v>4.579854965209961</v>
      </c>
      <c r="Y123" s="32">
        <v>8544064</v>
      </c>
      <c r="Z123" s="32">
        <v>16463834</v>
      </c>
      <c r="AA123" s="32">
        <v>11884075</v>
      </c>
      <c r="AB123" s="32">
        <v>32503894</v>
      </c>
      <c r="AC123" s="32">
        <v>22952336</v>
      </c>
      <c r="AD123" s="32">
        <v>23475334</v>
      </c>
      <c r="AE123" s="32">
        <v>20206260</v>
      </c>
      <c r="AF123" s="32">
        <v>22092252</v>
      </c>
      <c r="AG123" s="32">
        <f t="shared" si="21"/>
        <v>158122049</v>
      </c>
    </row>
    <row r="124" spans="1:33" ht="12.75">
      <c r="A124">
        <f t="shared" si="22"/>
        <v>1976.5</v>
      </c>
      <c r="B124" s="28">
        <f t="shared" si="17"/>
        <v>20.082792102768124</v>
      </c>
      <c r="C124" s="28">
        <f t="shared" si="18"/>
        <v>20.604829012999055</v>
      </c>
      <c r="D124" s="14">
        <v>158855.861</v>
      </c>
      <c r="E124">
        <v>165.894</v>
      </c>
      <c r="F124" s="29">
        <f t="shared" si="19"/>
        <v>0.0008302881496085539</v>
      </c>
      <c r="G124" s="29">
        <f t="shared" si="20"/>
        <v>-1.1620369102309327</v>
      </c>
      <c r="I124" s="30">
        <f t="shared" si="24"/>
        <v>0.05379042325671572</v>
      </c>
      <c r="J124" s="30">
        <f t="shared" si="24"/>
        <v>0.10396663929195536</v>
      </c>
      <c r="K124" s="30">
        <f t="shared" si="24"/>
        <v>0.07528882425055755</v>
      </c>
      <c r="L124" s="30">
        <f t="shared" si="23"/>
        <v>0.20654822424210084</v>
      </c>
      <c r="M124" s="30">
        <f t="shared" si="23"/>
        <v>0.14522191283833083</v>
      </c>
      <c r="N124" s="30">
        <f t="shared" si="23"/>
        <v>0.14739186739858468</v>
      </c>
      <c r="O124" s="30">
        <f t="shared" si="23"/>
        <v>0.1278224792725778</v>
      </c>
      <c r="P124" s="30">
        <f t="shared" si="23"/>
        <v>0.1399696294491772</v>
      </c>
      <c r="Q124" s="31">
        <v>4.8258442878723145</v>
      </c>
      <c r="R124" s="31">
        <v>17.34518051147461</v>
      </c>
      <c r="S124" s="31">
        <v>25.446945190429688</v>
      </c>
      <c r="T124" s="31">
        <v>27.745494842529297</v>
      </c>
      <c r="U124" s="31">
        <v>28.868066787719727</v>
      </c>
      <c r="V124" s="31">
        <v>27.780109405517578</v>
      </c>
      <c r="W124" s="31">
        <v>21.72796630859375</v>
      </c>
      <c r="X124" s="31">
        <v>4.552975177764893</v>
      </c>
      <c r="Y124" s="32">
        <v>8544924</v>
      </c>
      <c r="Z124" s="32">
        <v>16515710</v>
      </c>
      <c r="AA124" s="32">
        <v>11960071</v>
      </c>
      <c r="AB124" s="32">
        <v>32811396</v>
      </c>
      <c r="AC124" s="32">
        <v>23069352</v>
      </c>
      <c r="AD124" s="32">
        <v>23414062</v>
      </c>
      <c r="AE124" s="32">
        <v>20305350</v>
      </c>
      <c r="AF124" s="32">
        <v>22234996</v>
      </c>
      <c r="AG124" s="32">
        <f t="shared" si="21"/>
        <v>158855861</v>
      </c>
    </row>
    <row r="125" spans="1:33" ht="12.75">
      <c r="A125">
        <f t="shared" si="22"/>
        <v>1976.75</v>
      </c>
      <c r="B125" s="28">
        <f t="shared" si="17"/>
        <v>20.133845540369023</v>
      </c>
      <c r="C125" s="28">
        <f t="shared" si="18"/>
        <v>20.654990695620803</v>
      </c>
      <c r="D125" s="14">
        <v>159589.674</v>
      </c>
      <c r="E125">
        <v>167.084</v>
      </c>
      <c r="F125" s="29">
        <f t="shared" si="19"/>
        <v>0.0008917549791536037</v>
      </c>
      <c r="G125" s="29">
        <f t="shared" si="20"/>
        <v>-1.161145155251779</v>
      </c>
      <c r="I125" s="30">
        <f t="shared" si="24"/>
        <v>0.05354847707753323</v>
      </c>
      <c r="J125" s="30">
        <f t="shared" si="24"/>
        <v>0.10381365275550347</v>
      </c>
      <c r="K125" s="30">
        <f t="shared" si="24"/>
        <v>0.0754188331758858</v>
      </c>
      <c r="L125" s="30">
        <f t="shared" si="23"/>
        <v>0.2075253314948184</v>
      </c>
      <c r="M125" s="30">
        <f t="shared" si="23"/>
        <v>0.14528738244054562</v>
      </c>
      <c r="N125" s="30">
        <f t="shared" si="23"/>
        <v>0.1463302193348675</v>
      </c>
      <c r="O125" s="30">
        <f t="shared" si="23"/>
        <v>0.12785564058486643</v>
      </c>
      <c r="P125" s="30">
        <f t="shared" si="23"/>
        <v>0.14022046313597958</v>
      </c>
      <c r="Q125" s="31">
        <v>4.81043815612793</v>
      </c>
      <c r="R125" s="31">
        <v>17.4052791595459</v>
      </c>
      <c r="S125" s="31">
        <v>25.51103973388672</v>
      </c>
      <c r="T125" s="31">
        <v>27.81789207458496</v>
      </c>
      <c r="U125" s="31">
        <v>28.91436004638672</v>
      </c>
      <c r="V125" s="31">
        <v>27.779760360717773</v>
      </c>
      <c r="W125" s="31">
        <v>21.68532943725586</v>
      </c>
      <c r="X125" s="31">
        <v>4.526095390319824</v>
      </c>
      <c r="Y125" s="32">
        <v>8545784</v>
      </c>
      <c r="Z125" s="32">
        <v>16567587</v>
      </c>
      <c r="AA125" s="32">
        <v>12036067</v>
      </c>
      <c r="AB125" s="32">
        <v>33118900</v>
      </c>
      <c r="AC125" s="32">
        <v>23186366</v>
      </c>
      <c r="AD125" s="32">
        <v>23352792</v>
      </c>
      <c r="AE125" s="32">
        <v>20404440</v>
      </c>
      <c r="AF125" s="32">
        <v>22377738</v>
      </c>
      <c r="AG125" s="32">
        <f t="shared" si="21"/>
        <v>159589674</v>
      </c>
    </row>
    <row r="126" spans="1:33" ht="12.75">
      <c r="A126">
        <f t="shared" si="22"/>
        <v>1977</v>
      </c>
      <c r="B126" s="28">
        <f t="shared" si="17"/>
        <v>20.14412862178485</v>
      </c>
      <c r="C126" s="28">
        <f t="shared" si="18"/>
        <v>20.66432222339968</v>
      </c>
      <c r="D126" s="14">
        <v>160323.486</v>
      </c>
      <c r="E126">
        <v>167.938</v>
      </c>
      <c r="F126" s="29">
        <f t="shared" si="19"/>
        <v>0.0009515536369489983</v>
      </c>
      <c r="G126" s="29">
        <f t="shared" si="20"/>
        <v>-1.16019360161483</v>
      </c>
      <c r="I126" s="30">
        <f t="shared" si="24"/>
        <v>0.053308752280997684</v>
      </c>
      <c r="J126" s="30">
        <f t="shared" si="24"/>
        <v>0.10366206732805198</v>
      </c>
      <c r="K126" s="30">
        <f t="shared" si="24"/>
        <v>0.07554765245062099</v>
      </c>
      <c r="L126" s="30">
        <f t="shared" si="23"/>
        <v>0.20849348298227496</v>
      </c>
      <c r="M126" s="30">
        <f t="shared" si="23"/>
        <v>0.145352253630513</v>
      </c>
      <c r="N126" s="30">
        <f t="shared" si="23"/>
        <v>0.1452782781931276</v>
      </c>
      <c r="O126" s="30">
        <f t="shared" si="23"/>
        <v>0.1278885116058417</v>
      </c>
      <c r="P126" s="30">
        <f t="shared" si="23"/>
        <v>0.14046900152857206</v>
      </c>
      <c r="Q126" s="31">
        <v>4.795032501220703</v>
      </c>
      <c r="R126" s="31">
        <v>17.465377807617188</v>
      </c>
      <c r="S126" s="31">
        <v>25.575136184692383</v>
      </c>
      <c r="T126" s="31">
        <v>27.890289306640625</v>
      </c>
      <c r="U126" s="31">
        <v>28.960655212402344</v>
      </c>
      <c r="V126" s="31">
        <v>27.779409408569336</v>
      </c>
      <c r="W126" s="31">
        <v>21.6426944732666</v>
      </c>
      <c r="X126" s="31">
        <v>4.499216079711914</v>
      </c>
      <c r="Y126" s="32">
        <v>8546645</v>
      </c>
      <c r="Z126" s="32">
        <v>16619464</v>
      </c>
      <c r="AA126" s="32">
        <v>12112063</v>
      </c>
      <c r="AB126" s="32">
        <v>33426402</v>
      </c>
      <c r="AC126" s="32">
        <v>23303380</v>
      </c>
      <c r="AD126" s="32">
        <v>23291520</v>
      </c>
      <c r="AE126" s="32">
        <v>20503532</v>
      </c>
      <c r="AF126" s="32">
        <v>22520480</v>
      </c>
      <c r="AG126" s="32">
        <f t="shared" si="21"/>
        <v>160323486</v>
      </c>
    </row>
    <row r="127" spans="1:33" ht="12.75">
      <c r="A127">
        <f t="shared" si="22"/>
        <v>1977.25</v>
      </c>
      <c r="B127" s="28">
        <f t="shared" si="17"/>
        <v>20.44613960927123</v>
      </c>
      <c r="C127" s="28">
        <f t="shared" si="18"/>
        <v>20.965322719172363</v>
      </c>
      <c r="D127" s="14">
        <v>161057.298</v>
      </c>
      <c r="E127">
        <v>171.23600000000002</v>
      </c>
      <c r="F127" s="29">
        <f t="shared" si="19"/>
        <v>0.0010104917136962988</v>
      </c>
      <c r="G127" s="29">
        <f t="shared" si="20"/>
        <v>-1.1591831099011336</v>
      </c>
      <c r="I127" s="30">
        <f t="shared" si="24"/>
        <v>0.05307120575188092</v>
      </c>
      <c r="J127" s="30">
        <f t="shared" si="24"/>
        <v>0.10351185700383475</v>
      </c>
      <c r="K127" s="30">
        <f t="shared" si="24"/>
        <v>0.07567529786821582</v>
      </c>
      <c r="L127" s="30">
        <f t="shared" si="23"/>
        <v>0.20945281225318954</v>
      </c>
      <c r="M127" s="30">
        <f t="shared" si="23"/>
        <v>0.14541654610398344</v>
      </c>
      <c r="N127" s="30">
        <f t="shared" si="23"/>
        <v>0.1442359227956252</v>
      </c>
      <c r="O127" s="30">
        <f t="shared" si="23"/>
        <v>0.12792107067386663</v>
      </c>
      <c r="P127" s="30">
        <f t="shared" si="23"/>
        <v>0.14071528754940368</v>
      </c>
      <c r="Q127" s="31">
        <v>4.779626846313477</v>
      </c>
      <c r="R127" s="31">
        <v>17.525474548339844</v>
      </c>
      <c r="S127" s="31">
        <v>25.639232635498047</v>
      </c>
      <c r="T127" s="31">
        <v>27.96268653869629</v>
      </c>
      <c r="U127" s="31">
        <v>29.00695037841797</v>
      </c>
      <c r="V127" s="31">
        <v>27.7790584564209</v>
      </c>
      <c r="W127" s="31">
        <v>21.600059509277344</v>
      </c>
      <c r="X127" s="31">
        <v>4.472336769104004</v>
      </c>
      <c r="Y127" s="32">
        <v>8547505</v>
      </c>
      <c r="Z127" s="32">
        <v>16671340</v>
      </c>
      <c r="AA127" s="32">
        <v>12188059</v>
      </c>
      <c r="AB127" s="32">
        <v>33733904</v>
      </c>
      <c r="AC127" s="32">
        <v>23420396</v>
      </c>
      <c r="AD127" s="32">
        <v>23230248</v>
      </c>
      <c r="AE127" s="32">
        <v>20602622</v>
      </c>
      <c r="AF127" s="32">
        <v>22663224</v>
      </c>
      <c r="AG127" s="32">
        <f t="shared" si="21"/>
        <v>161057298</v>
      </c>
    </row>
    <row r="128" spans="1:33" ht="12.75">
      <c r="A128">
        <f t="shared" si="22"/>
        <v>1977.5</v>
      </c>
      <c r="B128" s="28">
        <f t="shared" si="17"/>
        <v>20.537976051910498</v>
      </c>
      <c r="C128" s="28">
        <f t="shared" si="18"/>
        <v>21.052961789696006</v>
      </c>
      <c r="D128" s="14">
        <v>161795.023</v>
      </c>
      <c r="E128">
        <v>172.793</v>
      </c>
      <c r="F128" s="29">
        <f t="shared" si="19"/>
        <v>0.004197372115626399</v>
      </c>
      <c r="G128" s="29">
        <f t="shared" si="20"/>
        <v>-1.1549857377855073</v>
      </c>
      <c r="I128" s="30">
        <f t="shared" si="24"/>
        <v>0.05280365144482844</v>
      </c>
      <c r="J128" s="30">
        <f t="shared" si="24"/>
        <v>0.10328905481845384</v>
      </c>
      <c r="K128" s="30">
        <f t="shared" si="24"/>
        <v>0.07573893048613739</v>
      </c>
      <c r="L128" s="30">
        <f t="shared" si="23"/>
        <v>0.20997753435221553</v>
      </c>
      <c r="M128" s="30">
        <f t="shared" si="23"/>
        <v>0.14610006885069635</v>
      </c>
      <c r="N128" s="30">
        <f t="shared" si="23"/>
        <v>0.14328386355864606</v>
      </c>
      <c r="O128" s="30">
        <f t="shared" si="23"/>
        <v>0.1278570725874553</v>
      </c>
      <c r="P128" s="30">
        <f t="shared" si="23"/>
        <v>0.1409498239015671</v>
      </c>
      <c r="Q128" s="31">
        <v>4.76422119140625</v>
      </c>
      <c r="R128" s="31">
        <v>17.585573196411133</v>
      </c>
      <c r="S128" s="31">
        <v>25.703327178955078</v>
      </c>
      <c r="T128" s="31">
        <v>28.035083770751953</v>
      </c>
      <c r="U128" s="31">
        <v>29.053245544433594</v>
      </c>
      <c r="V128" s="31">
        <v>27.77870750427246</v>
      </c>
      <c r="W128" s="31">
        <v>21.557422637939453</v>
      </c>
      <c r="X128" s="31">
        <v>4.445457458496094</v>
      </c>
      <c r="Y128" s="32">
        <v>8543368</v>
      </c>
      <c r="Z128" s="32">
        <v>16711655</v>
      </c>
      <c r="AA128" s="32">
        <v>12254182</v>
      </c>
      <c r="AB128" s="32">
        <v>33973320</v>
      </c>
      <c r="AC128" s="32">
        <v>23638264</v>
      </c>
      <c r="AD128" s="32">
        <v>23182616</v>
      </c>
      <c r="AE128" s="32">
        <v>20686638</v>
      </c>
      <c r="AF128" s="32">
        <v>22804980</v>
      </c>
      <c r="AG128" s="32">
        <f t="shared" si="21"/>
        <v>161795023</v>
      </c>
    </row>
    <row r="129" spans="1:33" ht="12.75">
      <c r="A129">
        <f t="shared" si="22"/>
        <v>1977.75</v>
      </c>
      <c r="B129" s="28">
        <f t="shared" si="17"/>
        <v>20.63323767780469</v>
      </c>
      <c r="C129" s="28">
        <f t="shared" si="18"/>
        <v>21.144003222514122</v>
      </c>
      <c r="D129" s="14">
        <v>162532.753</v>
      </c>
      <c r="E129">
        <v>174.386</v>
      </c>
      <c r="F129" s="29">
        <f t="shared" si="19"/>
        <v>0.0042201930760762</v>
      </c>
      <c r="G129" s="29">
        <f t="shared" si="20"/>
        <v>-1.1507655447094312</v>
      </c>
      <c r="I129" s="30">
        <f t="shared" si="24"/>
        <v>0.0525385243428443</v>
      </c>
      <c r="J129" s="30">
        <f t="shared" si="24"/>
        <v>0.10306827203006892</v>
      </c>
      <c r="K129" s="30">
        <f t="shared" si="24"/>
        <v>0.07580198927658599</v>
      </c>
      <c r="L129" s="30">
        <f t="shared" si="23"/>
        <v>0.2104975112308594</v>
      </c>
      <c r="M129" s="30">
        <f t="shared" si="23"/>
        <v>0.14677739446153354</v>
      </c>
      <c r="N129" s="30">
        <f t="shared" si="23"/>
        <v>0.14234044260605122</v>
      </c>
      <c r="O129" s="30">
        <f t="shared" si="23"/>
        <v>0.12779363923036485</v>
      </c>
      <c r="P129" s="30">
        <f t="shared" si="23"/>
        <v>0.14118222682169174</v>
      </c>
      <c r="Q129" s="31">
        <v>4.748815059661865</v>
      </c>
      <c r="R129" s="31">
        <v>17.645671844482422</v>
      </c>
      <c r="S129" s="31">
        <v>25.76742172241211</v>
      </c>
      <c r="T129" s="31">
        <v>28.107479095458984</v>
      </c>
      <c r="U129" s="31">
        <v>29.099538803100586</v>
      </c>
      <c r="V129" s="31">
        <v>27.778356552124023</v>
      </c>
      <c r="W129" s="31">
        <v>21.514787673950195</v>
      </c>
      <c r="X129" s="31">
        <v>4.418577671051025</v>
      </c>
      <c r="Y129" s="32">
        <v>8539231</v>
      </c>
      <c r="Z129" s="32">
        <v>16751970</v>
      </c>
      <c r="AA129" s="32">
        <v>12320306</v>
      </c>
      <c r="AB129" s="32">
        <v>34212740</v>
      </c>
      <c r="AC129" s="32">
        <v>23856134</v>
      </c>
      <c r="AD129" s="32">
        <v>23134984</v>
      </c>
      <c r="AE129" s="32">
        <v>20770652</v>
      </c>
      <c r="AF129" s="32">
        <v>22946736</v>
      </c>
      <c r="AG129" s="32">
        <f t="shared" si="21"/>
        <v>162532753</v>
      </c>
    </row>
    <row r="130" spans="1:33" ht="12.75">
      <c r="A130">
        <f t="shared" si="22"/>
        <v>1978</v>
      </c>
      <c r="B130" s="28">
        <f t="shared" si="17"/>
        <v>20.61644901990917</v>
      </c>
      <c r="C130" s="28">
        <f t="shared" si="18"/>
        <v>21.12297252074308</v>
      </c>
      <c r="D130" s="14">
        <v>163270.488</v>
      </c>
      <c r="E130">
        <v>175.035</v>
      </c>
      <c r="F130" s="29">
        <f t="shared" si="19"/>
        <v>0.004242043875518154</v>
      </c>
      <c r="G130" s="29">
        <f t="shared" si="20"/>
        <v>-1.146523500833913</v>
      </c>
      <c r="I130" s="30">
        <f t="shared" si="24"/>
        <v>0.052275791568651406</v>
      </c>
      <c r="J130" s="30">
        <f t="shared" si="24"/>
        <v>0.10284947516050788</v>
      </c>
      <c r="K130" s="30">
        <f t="shared" si="24"/>
        <v>0.07586447588739981</v>
      </c>
      <c r="L130" s="30">
        <f t="shared" si="23"/>
        <v>0.211012782665291</v>
      </c>
      <c r="M130" s="30">
        <f t="shared" si="23"/>
        <v>0.14744859462905507</v>
      </c>
      <c r="N130" s="30">
        <f t="shared" si="23"/>
        <v>0.14140555517908418</v>
      </c>
      <c r="O130" s="30">
        <f t="shared" si="23"/>
        <v>0.12773078745253705</v>
      </c>
      <c r="P130" s="30">
        <f t="shared" si="23"/>
        <v>0.14141253745747365</v>
      </c>
      <c r="Q130" s="31">
        <v>4.733409404754639</v>
      </c>
      <c r="R130" s="31">
        <v>17.705768585205078</v>
      </c>
      <c r="S130" s="31">
        <v>25.831518173217773</v>
      </c>
      <c r="T130" s="31">
        <v>28.17987632751465</v>
      </c>
      <c r="U130" s="31">
        <v>29.14583396911621</v>
      </c>
      <c r="V130" s="31">
        <v>27.778005599975586</v>
      </c>
      <c r="W130" s="31">
        <v>21.472152709960938</v>
      </c>
      <c r="X130" s="31">
        <v>4.391698360443115</v>
      </c>
      <c r="Y130" s="32">
        <v>8535094</v>
      </c>
      <c r="Z130" s="32">
        <v>16792284</v>
      </c>
      <c r="AA130" s="32">
        <v>12386430</v>
      </c>
      <c r="AB130" s="32">
        <v>34452160</v>
      </c>
      <c r="AC130" s="32">
        <v>24074004</v>
      </c>
      <c r="AD130" s="32">
        <v>23087354</v>
      </c>
      <c r="AE130" s="32">
        <v>20854668</v>
      </c>
      <c r="AF130" s="32">
        <v>23088494</v>
      </c>
      <c r="AG130" s="32">
        <f t="shared" si="21"/>
        <v>163270488</v>
      </c>
    </row>
    <row r="131" spans="1:33" ht="12.75">
      <c r="A131">
        <f t="shared" si="22"/>
        <v>1978.25</v>
      </c>
      <c r="B131" s="28">
        <f t="shared" si="17"/>
        <v>21.109167880316793</v>
      </c>
      <c r="C131" s="28">
        <f t="shared" si="18"/>
        <v>21.611428135553506</v>
      </c>
      <c r="D131" s="14">
        <v>164008.214</v>
      </c>
      <c r="E131">
        <v>180.028</v>
      </c>
      <c r="F131" s="29">
        <f t="shared" si="19"/>
        <v>0.004263245597199566</v>
      </c>
      <c r="G131" s="29">
        <f t="shared" si="20"/>
        <v>-1.1422602552367134</v>
      </c>
      <c r="I131" s="30">
        <f t="shared" si="24"/>
        <v>0.052015425276199886</v>
      </c>
      <c r="J131" s="30">
        <f t="shared" si="24"/>
        <v>0.10263266448349959</v>
      </c>
      <c r="K131" s="30">
        <f t="shared" si="24"/>
        <v>0.07592639841806947</v>
      </c>
      <c r="L131" s="30">
        <f t="shared" si="23"/>
        <v>0.21152340577283527</v>
      </c>
      <c r="M131" s="30">
        <f t="shared" si="23"/>
        <v>0.1481137524002304</v>
      </c>
      <c r="N131" s="30">
        <f t="shared" si="23"/>
        <v>0.14047907381029098</v>
      </c>
      <c r="O131" s="30">
        <f t="shared" si="23"/>
        <v>0.12766850811508745</v>
      </c>
      <c r="P131" s="30">
        <f t="shared" si="23"/>
        <v>0.14164077172378695</v>
      </c>
      <c r="Q131" s="31">
        <v>4.718003749847412</v>
      </c>
      <c r="R131" s="31">
        <v>17.765865325927734</v>
      </c>
      <c r="S131" s="31">
        <v>25.895612716674805</v>
      </c>
      <c r="T131" s="31">
        <v>28.252273559570312</v>
      </c>
      <c r="U131" s="31">
        <v>29.192129135131836</v>
      </c>
      <c r="V131" s="31">
        <v>27.77765464782715</v>
      </c>
      <c r="W131" s="31">
        <v>21.42951774597168</v>
      </c>
      <c r="X131" s="31">
        <v>4.364818572998047</v>
      </c>
      <c r="Y131" s="32">
        <v>8530957</v>
      </c>
      <c r="Z131" s="32">
        <v>16832600</v>
      </c>
      <c r="AA131" s="32">
        <v>12452553</v>
      </c>
      <c r="AB131" s="32">
        <v>34691576</v>
      </c>
      <c r="AC131" s="32">
        <v>24291872</v>
      </c>
      <c r="AD131" s="32">
        <v>23039722</v>
      </c>
      <c r="AE131" s="32">
        <v>20938684</v>
      </c>
      <c r="AF131" s="32">
        <v>23230250</v>
      </c>
      <c r="AG131" s="32">
        <f t="shared" si="21"/>
        <v>164008214</v>
      </c>
    </row>
    <row r="132" spans="1:33" ht="12.75">
      <c r="A132">
        <f t="shared" si="22"/>
        <v>1978.5</v>
      </c>
      <c r="B132" s="28">
        <f t="shared" si="17"/>
        <v>21.101056799841174</v>
      </c>
      <c r="C132" s="28">
        <f t="shared" si="18"/>
        <v>21.598193684528134</v>
      </c>
      <c r="D132" s="14">
        <v>164743.845</v>
      </c>
      <c r="E132">
        <v>180.766</v>
      </c>
      <c r="F132" s="29">
        <f t="shared" si="19"/>
        <v>0.005123370549752635</v>
      </c>
      <c r="G132" s="29">
        <f t="shared" si="20"/>
        <v>-1.1371368846869607</v>
      </c>
      <c r="I132" s="30">
        <f t="shared" si="24"/>
        <v>0.051727917361647106</v>
      </c>
      <c r="J132" s="30">
        <f t="shared" si="24"/>
        <v>0.10233116751645563</v>
      </c>
      <c r="K132" s="30">
        <f t="shared" si="24"/>
        <v>0.07590194947799112</v>
      </c>
      <c r="L132" s="30">
        <f t="shared" si="23"/>
        <v>0.21244573962687346</v>
      </c>
      <c r="M132" s="30">
        <f t="shared" si="23"/>
        <v>0.14857118334223654</v>
      </c>
      <c r="N132" s="30">
        <f t="shared" si="23"/>
        <v>0.1395099889771299</v>
      </c>
      <c r="O132" s="30">
        <f t="shared" si="23"/>
        <v>0.1276132774489997</v>
      </c>
      <c r="P132" s="30">
        <f t="shared" si="23"/>
        <v>0.14189877624866654</v>
      </c>
      <c r="Q132" s="31">
        <v>4.702597618103027</v>
      </c>
      <c r="R132" s="31">
        <v>17.825963973999023</v>
      </c>
      <c r="S132" s="31">
        <v>25.95970916748047</v>
      </c>
      <c r="T132" s="31">
        <v>28.324668884277344</v>
      </c>
      <c r="U132" s="31">
        <v>29.238422393798828</v>
      </c>
      <c r="V132" s="31">
        <v>27.777305603027344</v>
      </c>
      <c r="W132" s="31">
        <v>21.386882781982422</v>
      </c>
      <c r="X132" s="31">
        <v>4.337939262390137</v>
      </c>
      <c r="Y132" s="32">
        <v>8521856</v>
      </c>
      <c r="Z132" s="32">
        <v>16858430</v>
      </c>
      <c r="AA132" s="32">
        <v>12504379</v>
      </c>
      <c r="AB132" s="32">
        <v>34999128</v>
      </c>
      <c r="AC132" s="32">
        <v>24476188</v>
      </c>
      <c r="AD132" s="32">
        <v>22983412</v>
      </c>
      <c r="AE132" s="32">
        <v>21023502</v>
      </c>
      <c r="AF132" s="32">
        <v>23376950</v>
      </c>
      <c r="AG132" s="32">
        <f t="shared" si="21"/>
        <v>164743845</v>
      </c>
    </row>
    <row r="133" spans="1:33" ht="12.75">
      <c r="A133">
        <f t="shared" si="22"/>
        <v>1978.75</v>
      </c>
      <c r="B133" s="28">
        <f t="shared" si="17"/>
        <v>21.24630226391053</v>
      </c>
      <c r="C133" s="28">
        <f t="shared" si="18"/>
        <v>21.73829341034513</v>
      </c>
      <c r="D133" s="14">
        <v>165479.474</v>
      </c>
      <c r="E133">
        <v>182.823</v>
      </c>
      <c r="F133" s="29">
        <f t="shared" si="19"/>
        <v>0.005145738252360662</v>
      </c>
      <c r="G133" s="29">
        <f t="shared" si="20"/>
        <v>-1.1319911464346</v>
      </c>
      <c r="I133" s="30">
        <f t="shared" si="24"/>
        <v>0.05144296023082597</v>
      </c>
      <c r="J133" s="30">
        <f t="shared" si="24"/>
        <v>0.10203235236292811</v>
      </c>
      <c r="K133" s="30">
        <f t="shared" si="24"/>
        <v>0.0758777127850914</v>
      </c>
      <c r="L133" s="30">
        <f t="shared" si="23"/>
        <v>0.21335987567859926</v>
      </c>
      <c r="M133" s="30">
        <f t="shared" si="23"/>
        <v>0.14902454911114837</v>
      </c>
      <c r="N133" s="30">
        <f t="shared" si="23"/>
        <v>0.13854952185791938</v>
      </c>
      <c r="O133" s="30">
        <f t="shared" si="23"/>
        <v>0.12755853937510098</v>
      </c>
      <c r="P133" s="30">
        <f t="shared" si="23"/>
        <v>0.14215448859838653</v>
      </c>
      <c r="Q133" s="31">
        <v>4.687191963195801</v>
      </c>
      <c r="R133" s="31">
        <v>17.886062622070312</v>
      </c>
      <c r="S133" s="31">
        <v>26.0238037109375</v>
      </c>
      <c r="T133" s="31">
        <v>28.397066116333008</v>
      </c>
      <c r="U133" s="31">
        <v>29.284717559814453</v>
      </c>
      <c r="V133" s="31">
        <v>27.776954650878906</v>
      </c>
      <c r="W133" s="31">
        <v>21.34424591064453</v>
      </c>
      <c r="X133" s="31">
        <v>4.311059951782227</v>
      </c>
      <c r="Y133" s="32">
        <v>8512754</v>
      </c>
      <c r="Z133" s="32">
        <v>16884260</v>
      </c>
      <c r="AA133" s="32">
        <v>12556204</v>
      </c>
      <c r="AB133" s="32">
        <v>35306680</v>
      </c>
      <c r="AC133" s="32">
        <v>24660504</v>
      </c>
      <c r="AD133" s="32">
        <v>22927102</v>
      </c>
      <c r="AE133" s="32">
        <v>21108320</v>
      </c>
      <c r="AF133" s="32">
        <v>23523650</v>
      </c>
      <c r="AG133" s="32">
        <f t="shared" si="21"/>
        <v>165479474</v>
      </c>
    </row>
    <row r="134" spans="1:33" ht="12.75">
      <c r="A134">
        <f t="shared" si="22"/>
        <v>1979</v>
      </c>
      <c r="B134" s="28">
        <f t="shared" si="17"/>
        <v>21.20618706694419</v>
      </c>
      <c r="C134" s="28">
        <f t="shared" si="18"/>
        <v>21.69301104733094</v>
      </c>
      <c r="D134" s="14">
        <v>166215.098</v>
      </c>
      <c r="E134">
        <v>183.289</v>
      </c>
      <c r="F134" s="29">
        <f t="shared" si="19"/>
        <v>0.0051671660478482375</v>
      </c>
      <c r="G134" s="29">
        <f t="shared" si="20"/>
        <v>-1.1268239803867517</v>
      </c>
      <c r="I134" s="30">
        <f t="shared" si="24"/>
        <v>0.05116052694563282</v>
      </c>
      <c r="J134" s="30">
        <f t="shared" si="24"/>
        <v>0.1017361972737278</v>
      </c>
      <c r="K134" s="30">
        <f t="shared" si="24"/>
        <v>0.07585369892210393</v>
      </c>
      <c r="L134" s="30">
        <f t="shared" si="23"/>
        <v>0.2142659026077162</v>
      </c>
      <c r="M134" s="30">
        <f t="shared" si="23"/>
        <v>0.14947389436307404</v>
      </c>
      <c r="N134" s="30">
        <f aca="true" t="shared" si="25" ref="N134:P197">AD134/$AG134</f>
        <v>0.1375975604815394</v>
      </c>
      <c r="O134" s="30">
        <f t="shared" si="25"/>
        <v>0.12750427761983452</v>
      </c>
      <c r="P134" s="30">
        <f t="shared" si="25"/>
        <v>0.14240794178637128</v>
      </c>
      <c r="Q134" s="31">
        <v>4.671786308288574</v>
      </c>
      <c r="R134" s="31">
        <v>17.94615936279297</v>
      </c>
      <c r="S134" s="31">
        <v>26.08789825439453</v>
      </c>
      <c r="T134" s="31">
        <v>28.469463348388672</v>
      </c>
      <c r="U134" s="31">
        <v>29.331012725830078</v>
      </c>
      <c r="V134" s="31">
        <v>27.77660369873047</v>
      </c>
      <c r="W134" s="31">
        <v>21.301610946655273</v>
      </c>
      <c r="X134" s="31">
        <v>4.284180164337158</v>
      </c>
      <c r="Y134" s="32">
        <v>8503652</v>
      </c>
      <c r="Z134" s="32">
        <v>16910092</v>
      </c>
      <c r="AA134" s="32">
        <v>12608030</v>
      </c>
      <c r="AB134" s="32">
        <v>35614228</v>
      </c>
      <c r="AC134" s="32">
        <v>24844818</v>
      </c>
      <c r="AD134" s="32">
        <v>22870792</v>
      </c>
      <c r="AE134" s="32">
        <v>21193136</v>
      </c>
      <c r="AF134" s="32">
        <v>23670350</v>
      </c>
      <c r="AG134" s="32">
        <f t="shared" si="21"/>
        <v>166215098</v>
      </c>
    </row>
    <row r="135" spans="1:33" ht="12.75">
      <c r="A135">
        <f t="shared" si="22"/>
        <v>1979.25</v>
      </c>
      <c r="B135" s="28">
        <f t="shared" si="17"/>
        <v>21.090630600637592</v>
      </c>
      <c r="C135" s="28">
        <f t="shared" si="18"/>
        <v>21.5722661053861</v>
      </c>
      <c r="D135" s="14">
        <v>166950.729</v>
      </c>
      <c r="E135">
        <v>183.097</v>
      </c>
      <c r="F135" s="29">
        <f t="shared" si="19"/>
        <v>0.0051884756382435645</v>
      </c>
      <c r="G135" s="29">
        <f t="shared" si="20"/>
        <v>-1.121635504748508</v>
      </c>
      <c r="I135" s="30">
        <f t="shared" si="24"/>
        <v>0.05088058645134757</v>
      </c>
      <c r="J135" s="30">
        <f t="shared" si="24"/>
        <v>0.1014426358090356</v>
      </c>
      <c r="K135" s="30">
        <f t="shared" si="24"/>
        <v>0.07582989350109397</v>
      </c>
      <c r="L135" s="30">
        <f t="shared" si="24"/>
        <v>0.21516396014059933</v>
      </c>
      <c r="M135" s="30">
        <f t="shared" si="24"/>
        <v>0.14991928546775019</v>
      </c>
      <c r="N135" s="30">
        <f t="shared" si="25"/>
        <v>0.13665398250522165</v>
      </c>
      <c r="O135" s="30">
        <f t="shared" si="25"/>
        <v>0.12745050068035343</v>
      </c>
      <c r="P135" s="30">
        <f t="shared" si="25"/>
        <v>0.14265915544459826</v>
      </c>
      <c r="Q135" s="31">
        <v>4.656380653381348</v>
      </c>
      <c r="R135" s="31">
        <v>18.006256103515625</v>
      </c>
      <c r="S135" s="31">
        <v>26.151992797851562</v>
      </c>
      <c r="T135" s="31">
        <v>28.541860580444336</v>
      </c>
      <c r="U135" s="31">
        <v>29.377307891845703</v>
      </c>
      <c r="V135" s="31">
        <v>27.77625274658203</v>
      </c>
      <c r="W135" s="31">
        <v>21.258975982666016</v>
      </c>
      <c r="X135" s="31">
        <v>4.25730037689209</v>
      </c>
      <c r="Y135" s="32">
        <v>8494551</v>
      </c>
      <c r="Z135" s="32">
        <v>16935922</v>
      </c>
      <c r="AA135" s="32">
        <v>12659856</v>
      </c>
      <c r="AB135" s="32">
        <v>35921780</v>
      </c>
      <c r="AC135" s="32">
        <v>25029134</v>
      </c>
      <c r="AD135" s="32">
        <v>22814482</v>
      </c>
      <c r="AE135" s="32">
        <v>21277954</v>
      </c>
      <c r="AF135" s="32">
        <v>23817050</v>
      </c>
      <c r="AG135" s="32">
        <f t="shared" si="21"/>
        <v>166950729</v>
      </c>
    </row>
    <row r="136" spans="1:33" ht="12.75">
      <c r="A136">
        <f t="shared" si="22"/>
        <v>1979.5</v>
      </c>
      <c r="B136" s="28">
        <f t="shared" si="17"/>
        <v>21.287411617411983</v>
      </c>
      <c r="C136" s="28">
        <f t="shared" si="18"/>
        <v>21.759287074286462</v>
      </c>
      <c r="D136" s="14">
        <v>167660.482</v>
      </c>
      <c r="E136">
        <v>185.591</v>
      </c>
      <c r="F136" s="29">
        <f t="shared" si="19"/>
        <v>0.00976004787403066</v>
      </c>
      <c r="G136" s="29">
        <f t="shared" si="20"/>
        <v>-1.1118754568744773</v>
      </c>
      <c r="I136" s="30">
        <f t="shared" si="24"/>
        <v>0.0505266530248911</v>
      </c>
      <c r="J136" s="30">
        <f t="shared" si="24"/>
        <v>0.1010492621630421</v>
      </c>
      <c r="K136" s="30">
        <f t="shared" si="24"/>
        <v>0.07576721030779335</v>
      </c>
      <c r="L136" s="30">
        <f t="shared" si="24"/>
        <v>0.21632537117482462</v>
      </c>
      <c r="M136" s="30">
        <f t="shared" si="24"/>
        <v>0.1503132145355517</v>
      </c>
      <c r="N136" s="30">
        <f t="shared" si="25"/>
        <v>0.13579719996271988</v>
      </c>
      <c r="O136" s="30">
        <f t="shared" si="25"/>
        <v>0.1273736645943795</v>
      </c>
      <c r="P136" s="30">
        <f t="shared" si="25"/>
        <v>0.1428474242367978</v>
      </c>
      <c r="Q136" s="31">
        <v>4.640974998474121</v>
      </c>
      <c r="R136" s="31">
        <v>18.066354751586914</v>
      </c>
      <c r="S136" s="31">
        <v>26.216089248657227</v>
      </c>
      <c r="T136" s="31">
        <v>28.6142578125</v>
      </c>
      <c r="U136" s="31">
        <v>29.423601150512695</v>
      </c>
      <c r="V136" s="31">
        <v>27.775901794433594</v>
      </c>
      <c r="W136" s="31">
        <v>21.216339111328125</v>
      </c>
      <c r="X136" s="31">
        <v>4.23042106628418</v>
      </c>
      <c r="Y136" s="32">
        <v>8471323</v>
      </c>
      <c r="Z136" s="32">
        <v>16941968</v>
      </c>
      <c r="AA136" s="32">
        <v>12703167</v>
      </c>
      <c r="AB136" s="32">
        <v>36269216</v>
      </c>
      <c r="AC136" s="32">
        <v>25201586</v>
      </c>
      <c r="AD136" s="32">
        <v>22767824</v>
      </c>
      <c r="AE136" s="32">
        <v>21355530</v>
      </c>
      <c r="AF136" s="32">
        <v>23949868</v>
      </c>
      <c r="AG136" s="32">
        <f t="shared" si="21"/>
        <v>167660482</v>
      </c>
    </row>
    <row r="137" spans="1:33" ht="12.75">
      <c r="A137">
        <f t="shared" si="22"/>
        <v>1979.75</v>
      </c>
      <c r="B137" s="28">
        <f t="shared" si="17"/>
        <v>21.257182775241564</v>
      </c>
      <c r="C137" s="28">
        <f t="shared" si="18"/>
        <v>21.71930262086813</v>
      </c>
      <c r="D137" s="14">
        <v>168370.238</v>
      </c>
      <c r="E137">
        <v>186.112</v>
      </c>
      <c r="F137" s="29">
        <f t="shared" si="19"/>
        <v>0.0097556112479079</v>
      </c>
      <c r="G137" s="29">
        <f t="shared" si="20"/>
        <v>-1.1021198456265695</v>
      </c>
      <c r="I137" s="30">
        <f t="shared" si="24"/>
        <v>0.05017570860712331</v>
      </c>
      <c r="J137" s="30">
        <f t="shared" si="24"/>
        <v>0.10065919132335015</v>
      </c>
      <c r="K137" s="30">
        <f t="shared" si="24"/>
        <v>0.07570505423886138</v>
      </c>
      <c r="L137" s="30">
        <f t="shared" si="24"/>
        <v>0.21747701039657616</v>
      </c>
      <c r="M137" s="30">
        <f t="shared" si="24"/>
        <v>0.15070380787844465</v>
      </c>
      <c r="N137" s="30">
        <f t="shared" si="25"/>
        <v>0.13494765030860145</v>
      </c>
      <c r="O137" s="30">
        <f t="shared" si="25"/>
        <v>0.12729746215598983</v>
      </c>
      <c r="P137" s="30">
        <f t="shared" si="25"/>
        <v>0.1430341150910531</v>
      </c>
      <c r="Q137" s="31">
        <v>4.625568866729736</v>
      </c>
      <c r="R137" s="31">
        <v>18.126453399658203</v>
      </c>
      <c r="S137" s="31">
        <v>26.28018569946289</v>
      </c>
      <c r="T137" s="31">
        <v>28.68665313720703</v>
      </c>
      <c r="U137" s="31">
        <v>29.469894409179688</v>
      </c>
      <c r="V137" s="31">
        <v>27.775550842285156</v>
      </c>
      <c r="W137" s="31">
        <v>21.173704147338867</v>
      </c>
      <c r="X137" s="31">
        <v>4.2035417556762695</v>
      </c>
      <c r="Y137" s="32">
        <v>8448096</v>
      </c>
      <c r="Z137" s="32">
        <v>16948012</v>
      </c>
      <c r="AA137" s="32">
        <v>12746478</v>
      </c>
      <c r="AB137" s="32">
        <v>36616656</v>
      </c>
      <c r="AC137" s="32">
        <v>25374036</v>
      </c>
      <c r="AD137" s="32">
        <v>22721168</v>
      </c>
      <c r="AE137" s="32">
        <v>21433104</v>
      </c>
      <c r="AF137" s="32">
        <v>24082688</v>
      </c>
      <c r="AG137" s="32">
        <f t="shared" si="21"/>
        <v>168370238</v>
      </c>
    </row>
    <row r="138" spans="1:33" ht="12.75">
      <c r="A138">
        <f t="shared" si="22"/>
        <v>1980</v>
      </c>
      <c r="B138" s="28">
        <f aca="true" t="shared" si="26" ref="B138:B201">(1000000/52)*E138/D138</f>
        <v>21.09788808206758</v>
      </c>
      <c r="C138" s="28">
        <f t="shared" si="18"/>
        <v>21.550257001127463</v>
      </c>
      <c r="D138" s="14">
        <v>169079.993</v>
      </c>
      <c r="E138">
        <v>185.496</v>
      </c>
      <c r="F138" s="29">
        <f t="shared" si="19"/>
        <v>0.009750926566685752</v>
      </c>
      <c r="G138" s="29">
        <f t="shared" si="20"/>
        <v>-1.0923689190598838</v>
      </c>
      <c r="I138" s="30">
        <f t="shared" si="24"/>
        <v>0.04982770492544319</v>
      </c>
      <c r="J138" s="30">
        <f t="shared" si="24"/>
        <v>0.10027240774726079</v>
      </c>
      <c r="K138" s="30">
        <f t="shared" si="24"/>
        <v>0.07564342044892325</v>
      </c>
      <c r="L138" s="30">
        <f t="shared" si="24"/>
        <v>0.21861895866059092</v>
      </c>
      <c r="M138" s="30">
        <f t="shared" si="24"/>
        <v>0.15109113471515226</v>
      </c>
      <c r="N138" s="30">
        <f t="shared" si="25"/>
        <v>0.13410522201760441</v>
      </c>
      <c r="O138" s="30">
        <f t="shared" si="25"/>
        <v>0.12722191205673872</v>
      </c>
      <c r="P138" s="30">
        <f t="shared" si="25"/>
        <v>0.14321923942828646</v>
      </c>
      <c r="Q138" s="31">
        <v>4.61016321182251</v>
      </c>
      <c r="R138" s="31">
        <v>18.18655014038086</v>
      </c>
      <c r="S138" s="31">
        <v>26.344280242919922</v>
      </c>
      <c r="T138" s="31">
        <v>28.759050369262695</v>
      </c>
      <c r="U138" s="31">
        <v>29.516189575195312</v>
      </c>
      <c r="V138" s="31">
        <v>27.77519989013672</v>
      </c>
      <c r="W138" s="31">
        <v>21.13106918334961</v>
      </c>
      <c r="X138" s="31">
        <v>4.176661968231201</v>
      </c>
      <c r="Y138" s="32">
        <v>8424868</v>
      </c>
      <c r="Z138" s="32">
        <v>16954058</v>
      </c>
      <c r="AA138" s="32">
        <v>12789789</v>
      </c>
      <c r="AB138" s="32">
        <v>36964092</v>
      </c>
      <c r="AC138" s="32">
        <v>25546488</v>
      </c>
      <c r="AD138" s="32">
        <v>22674510</v>
      </c>
      <c r="AE138" s="32">
        <v>21510680</v>
      </c>
      <c r="AF138" s="32">
        <v>24215508</v>
      </c>
      <c r="AG138" s="32">
        <f t="shared" si="21"/>
        <v>169079993</v>
      </c>
    </row>
    <row r="139" spans="1:33" ht="12.75">
      <c r="A139">
        <f t="shared" si="22"/>
        <v>1980.25</v>
      </c>
      <c r="B139" s="28">
        <f t="shared" si="26"/>
        <v>20.753269209156525</v>
      </c>
      <c r="C139" s="28">
        <f aca="true" t="shared" si="27" ref="C139:C202">B139-G139-0.64</f>
        <v>21.19590908372568</v>
      </c>
      <c r="D139" s="14">
        <v>169789.746</v>
      </c>
      <c r="E139">
        <v>183.232</v>
      </c>
      <c r="F139" s="29">
        <f aca="true" t="shared" si="28" ref="F139:F202">(I139-I138)*(Q139+Q138)/2+(J139-J138)*(R139+R138)/2+(K139-K138)*(S139+S138)/2+(L139-L138)*(T139+T138)/2+(M139-M138)*(U139+U138)/2+(N139-N138)*(V139+V138)/2+(O139-O138)*(W139+W138)/2+(P139-P138)*(X139+X138)/2</f>
        <v>0.009729044490726074</v>
      </c>
      <c r="G139" s="29">
        <f aca="true" t="shared" si="29" ref="G139:G202">G138+F139</f>
        <v>-1.0826398745691577</v>
      </c>
      <c r="I139" s="30">
        <f t="shared" si="24"/>
        <v>0.0494826112761839</v>
      </c>
      <c r="J139" s="30">
        <f t="shared" si="24"/>
        <v>0.09988885901272271</v>
      </c>
      <c r="K139" s="30">
        <f t="shared" si="24"/>
        <v>0.07558230283235125</v>
      </c>
      <c r="L139" s="30">
        <f t="shared" si="24"/>
        <v>0.21975136237025764</v>
      </c>
      <c r="M139" s="30">
        <f t="shared" si="24"/>
        <v>0.15147522512931966</v>
      </c>
      <c r="N139" s="30">
        <f t="shared" si="25"/>
        <v>0.13326983833287553</v>
      </c>
      <c r="O139" s="30">
        <f t="shared" si="25"/>
        <v>0.12714699508414365</v>
      </c>
      <c r="P139" s="30">
        <f t="shared" si="25"/>
        <v>0.14340280596214566</v>
      </c>
      <c r="Q139" s="31">
        <v>4.604441165924072</v>
      </c>
      <c r="R139" s="31">
        <v>18.14762306213379</v>
      </c>
      <c r="S139" s="31">
        <v>26.347309112548828</v>
      </c>
      <c r="T139" s="31">
        <v>28.817218780517578</v>
      </c>
      <c r="U139" s="31">
        <v>29.58327865600586</v>
      </c>
      <c r="V139" s="31">
        <v>27.855194091796875</v>
      </c>
      <c r="W139" s="31">
        <v>21.13888168334961</v>
      </c>
      <c r="X139" s="31">
        <v>4.183474063873291</v>
      </c>
      <c r="Y139" s="32">
        <v>8401640</v>
      </c>
      <c r="Z139" s="32">
        <v>16960104</v>
      </c>
      <c r="AA139" s="32">
        <v>12833100</v>
      </c>
      <c r="AB139" s="32">
        <v>37311528</v>
      </c>
      <c r="AC139" s="32">
        <v>25718940</v>
      </c>
      <c r="AD139" s="32">
        <v>22627852</v>
      </c>
      <c r="AE139" s="32">
        <v>21588256</v>
      </c>
      <c r="AF139" s="32">
        <v>24348326</v>
      </c>
      <c r="AG139" s="32">
        <f aca="true" t="shared" si="30" ref="AG139:AG202">SUM(Y139:AF139)</f>
        <v>169789746</v>
      </c>
    </row>
    <row r="140" spans="1:33" ht="12.75">
      <c r="A140">
        <f aca="true" t="shared" si="31" ref="A140:A203">A139+0.25</f>
        <v>1980.5</v>
      </c>
      <c r="B140" s="28">
        <f t="shared" si="26"/>
        <v>20.619404374413644</v>
      </c>
      <c r="C140" s="28">
        <f t="shared" si="27"/>
        <v>21.047540452292488</v>
      </c>
      <c r="D140" s="14">
        <v>170366.967</v>
      </c>
      <c r="E140">
        <v>182.669</v>
      </c>
      <c r="F140" s="29">
        <f t="shared" si="28"/>
        <v>0.014503796690312204</v>
      </c>
      <c r="G140" s="29">
        <f t="shared" si="29"/>
        <v>-1.0681360778788456</v>
      </c>
      <c r="I140" s="30">
        <f t="shared" si="24"/>
        <v>0.0489797414777009</v>
      </c>
      <c r="J140" s="30">
        <f t="shared" si="24"/>
        <v>0.09937517993144762</v>
      </c>
      <c r="K140" s="30">
        <f t="shared" si="24"/>
        <v>0.07556129704416233</v>
      </c>
      <c r="L140" s="30">
        <f t="shared" si="24"/>
        <v>0.2211157753368938</v>
      </c>
      <c r="M140" s="30">
        <f t="shared" si="24"/>
        <v>0.15180796169247998</v>
      </c>
      <c r="N140" s="30">
        <f t="shared" si="25"/>
        <v>0.13257601750930978</v>
      </c>
      <c r="O140" s="30">
        <f t="shared" si="25"/>
        <v>0.12695127688690966</v>
      </c>
      <c r="P140" s="30">
        <f t="shared" si="25"/>
        <v>0.14363275012109594</v>
      </c>
      <c r="Q140" s="31">
        <v>4.598719596862793</v>
      </c>
      <c r="R140" s="31">
        <v>18.10869598388672</v>
      </c>
      <c r="S140" s="31">
        <v>26.350339889526367</v>
      </c>
      <c r="T140" s="31">
        <v>28.875389099121094</v>
      </c>
      <c r="U140" s="31">
        <v>29.65036964416504</v>
      </c>
      <c r="V140" s="31">
        <v>27.935190200805664</v>
      </c>
      <c r="W140" s="31">
        <v>21.146692276000977</v>
      </c>
      <c r="X140" s="31">
        <v>4.190285682678223</v>
      </c>
      <c r="Y140" s="32">
        <v>8344530</v>
      </c>
      <c r="Z140" s="32">
        <v>16930248</v>
      </c>
      <c r="AA140" s="32">
        <v>12873149</v>
      </c>
      <c r="AB140" s="32">
        <v>37670824</v>
      </c>
      <c r="AC140" s="32">
        <v>25863062</v>
      </c>
      <c r="AD140" s="32">
        <v>22586574</v>
      </c>
      <c r="AE140" s="32">
        <v>21628304</v>
      </c>
      <c r="AF140" s="32">
        <v>24470276</v>
      </c>
      <c r="AG140" s="32">
        <f t="shared" si="30"/>
        <v>170366967</v>
      </c>
    </row>
    <row r="141" spans="1:33" ht="12.75">
      <c r="A141">
        <f t="shared" si="31"/>
        <v>1980.75</v>
      </c>
      <c r="B141" s="28">
        <f t="shared" si="26"/>
        <v>20.770161662344073</v>
      </c>
      <c r="C141" s="28">
        <f t="shared" si="27"/>
        <v>21.18382353019083</v>
      </c>
      <c r="D141" s="14">
        <v>170944.19</v>
      </c>
      <c r="E141">
        <v>184.628</v>
      </c>
      <c r="F141" s="29">
        <f t="shared" si="28"/>
        <v>0.014474210032089983</v>
      </c>
      <c r="G141" s="29">
        <f t="shared" si="29"/>
        <v>-1.0536618678467555</v>
      </c>
      <c r="I141" s="30">
        <f t="shared" si="24"/>
        <v>0.048480267156198756</v>
      </c>
      <c r="J141" s="30">
        <f t="shared" si="24"/>
        <v>0.09886496873628756</v>
      </c>
      <c r="K141" s="30">
        <f t="shared" si="24"/>
        <v>0.0755404322311276</v>
      </c>
      <c r="L141" s="30">
        <f t="shared" si="24"/>
        <v>0.22247097137375654</v>
      </c>
      <c r="M141" s="30">
        <f t="shared" si="24"/>
        <v>0.152138449396847</v>
      </c>
      <c r="N141" s="30">
        <f t="shared" si="25"/>
        <v>0.13188688074160346</v>
      </c>
      <c r="O141" s="30">
        <f t="shared" si="25"/>
        <v>0.12675687895564045</v>
      </c>
      <c r="P141" s="30">
        <f t="shared" si="25"/>
        <v>0.14386115140853867</v>
      </c>
      <c r="Q141" s="31">
        <v>4.5929975509643555</v>
      </c>
      <c r="R141" s="31">
        <v>18.06977081298828</v>
      </c>
      <c r="S141" s="31">
        <v>26.353370666503906</v>
      </c>
      <c r="T141" s="31">
        <v>28.93355941772461</v>
      </c>
      <c r="U141" s="31">
        <v>29.71746063232422</v>
      </c>
      <c r="V141" s="31">
        <v>28.015186309814453</v>
      </c>
      <c r="W141" s="31">
        <v>21.154502868652344</v>
      </c>
      <c r="X141" s="31">
        <v>4.1970977783203125</v>
      </c>
      <c r="Y141" s="32">
        <v>8287420</v>
      </c>
      <c r="Z141" s="32">
        <v>16900392</v>
      </c>
      <c r="AA141" s="32">
        <v>12913198</v>
      </c>
      <c r="AB141" s="32">
        <v>38030120</v>
      </c>
      <c r="AC141" s="32">
        <v>26007184</v>
      </c>
      <c r="AD141" s="32">
        <v>22545296</v>
      </c>
      <c r="AE141" s="32">
        <v>21668352</v>
      </c>
      <c r="AF141" s="32">
        <v>24592228</v>
      </c>
      <c r="AG141" s="32">
        <f t="shared" si="30"/>
        <v>170944190</v>
      </c>
    </row>
    <row r="142" spans="1:33" ht="12.75">
      <c r="A142">
        <f t="shared" si="31"/>
        <v>1981</v>
      </c>
      <c r="B142" s="28">
        <f t="shared" si="26"/>
        <v>20.771683553397907</v>
      </c>
      <c r="C142" s="28">
        <f t="shared" si="27"/>
        <v>21.17090059630297</v>
      </c>
      <c r="D142" s="14">
        <v>171521.4105</v>
      </c>
      <c r="E142">
        <v>185.265</v>
      </c>
      <c r="F142" s="29">
        <f t="shared" si="28"/>
        <v>0.014444824941690625</v>
      </c>
      <c r="G142" s="29">
        <f t="shared" si="29"/>
        <v>-1.039217042905065</v>
      </c>
      <c r="I142" s="30">
        <f t="shared" si="24"/>
        <v>0.04798415822262609</v>
      </c>
      <c r="J142" s="30">
        <f t="shared" si="24"/>
        <v>0.0983581813536917</v>
      </c>
      <c r="K142" s="30">
        <f t="shared" si="24"/>
        <v>0.07551971478219624</v>
      </c>
      <c r="L142" s="30">
        <f t="shared" si="24"/>
        <v>0.2238170260382741</v>
      </c>
      <c r="M142" s="30">
        <f t="shared" si="24"/>
        <v>0.15246671493527625</v>
      </c>
      <c r="N142" s="30">
        <f t="shared" si="25"/>
        <v>0.13120239586649154</v>
      </c>
      <c r="O142" s="30">
        <f t="shared" si="25"/>
        <v>0.1265637912883185</v>
      </c>
      <c r="P142" s="30">
        <f t="shared" si="25"/>
        <v>0.14408801751312558</v>
      </c>
      <c r="Q142" s="31">
        <v>4.587275505065918</v>
      </c>
      <c r="R142" s="31">
        <v>18.03084373474121</v>
      </c>
      <c r="S142" s="31">
        <v>26.356399536132812</v>
      </c>
      <c r="T142" s="31">
        <v>28.991727828979492</v>
      </c>
      <c r="U142" s="31">
        <v>29.784549713134766</v>
      </c>
      <c r="V142" s="31">
        <v>28.09518051147461</v>
      </c>
      <c r="W142" s="31">
        <v>21.162315368652344</v>
      </c>
      <c r="X142" s="31">
        <v>4.203909873962402</v>
      </c>
      <c r="Y142" s="32">
        <v>8230310.5</v>
      </c>
      <c r="Z142" s="32">
        <v>16870534</v>
      </c>
      <c r="AA142" s="32">
        <v>12953248</v>
      </c>
      <c r="AB142" s="32">
        <v>38389412</v>
      </c>
      <c r="AC142" s="32">
        <v>26151306</v>
      </c>
      <c r="AD142" s="32">
        <v>22504020</v>
      </c>
      <c r="AE142" s="32">
        <v>21708400</v>
      </c>
      <c r="AF142" s="32">
        <v>24714180</v>
      </c>
      <c r="AG142" s="32">
        <f t="shared" si="30"/>
        <v>171521410.5</v>
      </c>
    </row>
    <row r="143" spans="1:33" ht="12.75">
      <c r="A143">
        <f t="shared" si="31"/>
        <v>1981.25</v>
      </c>
      <c r="B143" s="28">
        <f t="shared" si="26"/>
        <v>20.59273068206106</v>
      </c>
      <c r="C143" s="28">
        <f t="shared" si="27"/>
        <v>20.97753186856729</v>
      </c>
      <c r="D143" s="14">
        <v>172098.6315</v>
      </c>
      <c r="E143">
        <v>184.287</v>
      </c>
      <c r="F143" s="29">
        <f t="shared" si="28"/>
        <v>0.014415856398833497</v>
      </c>
      <c r="G143" s="29">
        <f t="shared" si="29"/>
        <v>-1.0248011865062314</v>
      </c>
      <c r="I143" s="30">
        <f aca="true" t="shared" si="32" ref="I143:M193">Y143/$AG143</f>
        <v>0.0474913741542448</v>
      </c>
      <c r="J143" s="30">
        <f t="shared" si="32"/>
        <v>0.09785480484776544</v>
      </c>
      <c r="K143" s="30">
        <f t="shared" si="32"/>
        <v>0.0754991302763497</v>
      </c>
      <c r="L143" s="30">
        <f t="shared" si="32"/>
        <v>0.22515407392998357</v>
      </c>
      <c r="M143" s="30">
        <f t="shared" si="32"/>
        <v>0.15279277801810992</v>
      </c>
      <c r="N143" s="30">
        <f t="shared" si="25"/>
        <v>0.13052249052892673</v>
      </c>
      <c r="O143" s="30">
        <f t="shared" si="25"/>
        <v>0.1263719984897149</v>
      </c>
      <c r="P143" s="30">
        <f t="shared" si="25"/>
        <v>0.14431334975490492</v>
      </c>
      <c r="Q143" s="31">
        <v>4.5815534591674805</v>
      </c>
      <c r="R143" s="31">
        <v>17.99191665649414</v>
      </c>
      <c r="S143" s="31">
        <v>26.35942840576172</v>
      </c>
      <c r="T143" s="31">
        <v>29.049896240234375</v>
      </c>
      <c r="U143" s="31">
        <v>29.851638793945312</v>
      </c>
      <c r="V143" s="31">
        <v>28.175174713134766</v>
      </c>
      <c r="W143" s="31">
        <v>21.17012596130371</v>
      </c>
      <c r="X143" s="31">
        <v>4.210721969604492</v>
      </c>
      <c r="Y143" s="32">
        <v>8173200.5</v>
      </c>
      <c r="Z143" s="32">
        <v>16840678</v>
      </c>
      <c r="AA143" s="32">
        <v>12993297</v>
      </c>
      <c r="AB143" s="32">
        <v>38748708</v>
      </c>
      <c r="AC143" s="32">
        <v>26295428</v>
      </c>
      <c r="AD143" s="32">
        <v>22462742</v>
      </c>
      <c r="AE143" s="32">
        <v>21748448</v>
      </c>
      <c r="AF143" s="32">
        <v>24836130</v>
      </c>
      <c r="AG143" s="32">
        <f t="shared" si="30"/>
        <v>172098631.5</v>
      </c>
    </row>
    <row r="144" spans="1:33" ht="12.75">
      <c r="A144">
        <f t="shared" si="31"/>
        <v>1981.5</v>
      </c>
      <c r="B144" s="28">
        <f t="shared" si="26"/>
        <v>20.44353735273908</v>
      </c>
      <c r="C144" s="28">
        <f t="shared" si="27"/>
        <v>20.813000311284082</v>
      </c>
      <c r="D144" s="14">
        <v>172643.425</v>
      </c>
      <c r="E144">
        <v>183.531</v>
      </c>
      <c r="F144" s="29">
        <f t="shared" si="28"/>
        <v>0.015338227961230189</v>
      </c>
      <c r="G144" s="29">
        <f t="shared" si="29"/>
        <v>-1.0094629585450012</v>
      </c>
      <c r="I144" s="30">
        <f t="shared" si="32"/>
        <v>0.0470042400977622</v>
      </c>
      <c r="J144" s="30">
        <f t="shared" si="32"/>
        <v>0.09722465828049924</v>
      </c>
      <c r="K144" s="30">
        <f t="shared" si="32"/>
        <v>0.07528016777934057</v>
      </c>
      <c r="L144" s="30">
        <f t="shared" si="32"/>
        <v>0.22516402231941354</v>
      </c>
      <c r="M144" s="30">
        <f t="shared" si="32"/>
        <v>0.1546613779238914</v>
      </c>
      <c r="N144" s="30">
        <f t="shared" si="25"/>
        <v>0.12988552561442754</v>
      </c>
      <c r="O144" s="30">
        <f t="shared" si="25"/>
        <v>0.1261424233213631</v>
      </c>
      <c r="P144" s="30">
        <f t="shared" si="25"/>
        <v>0.1446375846633024</v>
      </c>
      <c r="Q144" s="31">
        <v>4.575831413269043</v>
      </c>
      <c r="R144" s="31">
        <v>17.95298957824707</v>
      </c>
      <c r="S144" s="31">
        <v>26.362459182739258</v>
      </c>
      <c r="T144" s="31">
        <v>29.10806655883789</v>
      </c>
      <c r="U144" s="31">
        <v>29.918729782104492</v>
      </c>
      <c r="V144" s="31">
        <v>28.255168914794922</v>
      </c>
      <c r="W144" s="31">
        <v>21.177936553955078</v>
      </c>
      <c r="X144" s="31">
        <v>4.217534065246582</v>
      </c>
      <c r="Y144" s="32">
        <v>8114973</v>
      </c>
      <c r="Z144" s="32">
        <v>16785198</v>
      </c>
      <c r="AA144" s="32">
        <v>12996626</v>
      </c>
      <c r="AB144" s="32">
        <v>38873088</v>
      </c>
      <c r="AC144" s="32">
        <v>26701270</v>
      </c>
      <c r="AD144" s="32">
        <v>22423882</v>
      </c>
      <c r="AE144" s="32">
        <v>21777660</v>
      </c>
      <c r="AF144" s="32">
        <v>24970728</v>
      </c>
      <c r="AG144" s="32">
        <f t="shared" si="30"/>
        <v>172643425</v>
      </c>
    </row>
    <row r="145" spans="1:33" ht="12.75">
      <c r="A145">
        <f t="shared" si="31"/>
        <v>1981.75</v>
      </c>
      <c r="B145" s="28">
        <f t="shared" si="26"/>
        <v>20.48604886880517</v>
      </c>
      <c r="C145" s="28">
        <f t="shared" si="27"/>
        <v>20.84016897750961</v>
      </c>
      <c r="D145" s="14">
        <v>173188.2185</v>
      </c>
      <c r="E145">
        <v>184.493</v>
      </c>
      <c r="F145" s="29">
        <f t="shared" si="28"/>
        <v>0.015342849840562703</v>
      </c>
      <c r="G145" s="29">
        <f t="shared" si="29"/>
        <v>-0.9941201087044386</v>
      </c>
      <c r="I145" s="30">
        <f t="shared" si="32"/>
        <v>0.046520170770161254</v>
      </c>
      <c r="J145" s="30">
        <f t="shared" si="32"/>
        <v>0.09659847618329766</v>
      </c>
      <c r="K145" s="30">
        <f t="shared" si="32"/>
        <v>0.07506258285115393</v>
      </c>
      <c r="L145" s="30">
        <f t="shared" si="32"/>
        <v>0.22517388502382452</v>
      </c>
      <c r="M145" s="30">
        <f t="shared" si="32"/>
        <v>0.1565182218211916</v>
      </c>
      <c r="N145" s="30">
        <f t="shared" si="25"/>
        <v>0.129252579614704</v>
      </c>
      <c r="O145" s="30">
        <f t="shared" si="25"/>
        <v>0.12591429248982083</v>
      </c>
      <c r="P145" s="30">
        <f t="shared" si="25"/>
        <v>0.1449597912458462</v>
      </c>
      <c r="Q145" s="31">
        <v>4.570109844207764</v>
      </c>
      <c r="R145" s="31">
        <v>17.9140625</v>
      </c>
      <c r="S145" s="31">
        <v>26.365489959716797</v>
      </c>
      <c r="T145" s="31">
        <v>29.166234970092773</v>
      </c>
      <c r="U145" s="31">
        <v>29.985820770263672</v>
      </c>
      <c r="V145" s="31">
        <v>28.33516502380371</v>
      </c>
      <c r="W145" s="31">
        <v>21.185749053955078</v>
      </c>
      <c r="X145" s="31">
        <v>4.224345684051514</v>
      </c>
      <c r="Y145" s="32">
        <v>8056745.5</v>
      </c>
      <c r="Z145" s="32">
        <v>16729718</v>
      </c>
      <c r="AA145" s="32">
        <v>12999955</v>
      </c>
      <c r="AB145" s="32">
        <v>38997464</v>
      </c>
      <c r="AC145" s="32">
        <v>27107112</v>
      </c>
      <c r="AD145" s="32">
        <v>22385024</v>
      </c>
      <c r="AE145" s="32">
        <v>21806872</v>
      </c>
      <c r="AF145" s="32">
        <v>25105328</v>
      </c>
      <c r="AG145" s="32">
        <f t="shared" si="30"/>
        <v>173188218.5</v>
      </c>
    </row>
    <row r="146" spans="1:33" ht="12.75">
      <c r="A146">
        <f t="shared" si="31"/>
        <v>1982</v>
      </c>
      <c r="B146" s="28">
        <f t="shared" si="26"/>
        <v>20.10157788668347</v>
      </c>
      <c r="C146" s="28">
        <f t="shared" si="27"/>
        <v>20.440350697800586</v>
      </c>
      <c r="D146" s="14">
        <v>173733.013</v>
      </c>
      <c r="E146">
        <v>181.6</v>
      </c>
      <c r="F146" s="29">
        <f t="shared" si="28"/>
        <v>0.015347297587322246</v>
      </c>
      <c r="G146" s="29">
        <f t="shared" si="29"/>
        <v>-0.9787728111171163</v>
      </c>
      <c r="I146" s="30">
        <f t="shared" si="32"/>
        <v>0.046039137075231634</v>
      </c>
      <c r="J146" s="30">
        <f t="shared" si="32"/>
        <v>0.09597622646422416</v>
      </c>
      <c r="K146" s="30">
        <f t="shared" si="32"/>
        <v>0.07484636210160012</v>
      </c>
      <c r="L146" s="30">
        <f t="shared" si="32"/>
        <v>0.2251836845769779</v>
      </c>
      <c r="M146" s="30">
        <f t="shared" si="32"/>
        <v>0.15836341939226023</v>
      </c>
      <c r="N146" s="30">
        <f t="shared" si="25"/>
        <v>0.12862359095792578</v>
      </c>
      <c r="O146" s="30">
        <f t="shared" si="25"/>
        <v>0.12568760319606037</v>
      </c>
      <c r="P146" s="30">
        <f t="shared" si="25"/>
        <v>0.1452799762357198</v>
      </c>
      <c r="Q146" s="31">
        <v>4.564387798309326</v>
      </c>
      <c r="R146" s="31">
        <v>17.87513542175293</v>
      </c>
      <c r="S146" s="31">
        <v>26.368518829345703</v>
      </c>
      <c r="T146" s="31">
        <v>29.224403381347656</v>
      </c>
      <c r="U146" s="31">
        <v>30.05290985107422</v>
      </c>
      <c r="V146" s="31">
        <v>28.415159225463867</v>
      </c>
      <c r="W146" s="31">
        <v>21.193559646606445</v>
      </c>
      <c r="X146" s="31">
        <v>4.2311577796936035</v>
      </c>
      <c r="Y146" s="32">
        <v>7998518</v>
      </c>
      <c r="Z146" s="32">
        <v>16674239</v>
      </c>
      <c r="AA146" s="32">
        <v>13003284</v>
      </c>
      <c r="AB146" s="32">
        <v>39121840</v>
      </c>
      <c r="AC146" s="32">
        <v>27512954</v>
      </c>
      <c r="AD146" s="32">
        <v>22346164</v>
      </c>
      <c r="AE146" s="32">
        <v>21836086</v>
      </c>
      <c r="AF146" s="32">
        <v>25239928</v>
      </c>
      <c r="AG146" s="32">
        <f t="shared" si="30"/>
        <v>173733013</v>
      </c>
    </row>
    <row r="147" spans="1:33" ht="12.75">
      <c r="A147">
        <f t="shared" si="31"/>
        <v>1982.25</v>
      </c>
      <c r="B147" s="28">
        <f t="shared" si="26"/>
        <v>20.18241005257404</v>
      </c>
      <c r="C147" s="28">
        <f t="shared" si="27"/>
        <v>20.50583096640012</v>
      </c>
      <c r="D147" s="14">
        <v>174277.8065</v>
      </c>
      <c r="E147">
        <v>182.902</v>
      </c>
      <c r="F147" s="29">
        <f t="shared" si="28"/>
        <v>0.015351897291037087</v>
      </c>
      <c r="G147" s="29">
        <f t="shared" si="29"/>
        <v>-0.9634209138260792</v>
      </c>
      <c r="I147" s="30">
        <f t="shared" si="32"/>
        <v>0.045561111075838566</v>
      </c>
      <c r="J147" s="30">
        <f t="shared" si="32"/>
        <v>0.09535786187439764</v>
      </c>
      <c r="K147" s="30">
        <f t="shared" si="32"/>
        <v>0.0746314935975511</v>
      </c>
      <c r="L147" s="30">
        <f t="shared" si="32"/>
        <v>0.22519344710710482</v>
      </c>
      <c r="M147" s="30">
        <f t="shared" si="32"/>
        <v>0.16019708166340732</v>
      </c>
      <c r="N147" s="30">
        <f t="shared" si="25"/>
        <v>0.12799853548764972</v>
      </c>
      <c r="O147" s="30">
        <f t="shared" si="25"/>
        <v>0.1254623204131273</v>
      </c>
      <c r="P147" s="30">
        <f t="shared" si="25"/>
        <v>0.14559814878092353</v>
      </c>
      <c r="Q147" s="31">
        <v>4.558666229248047</v>
      </c>
      <c r="R147" s="31">
        <v>17.83620834350586</v>
      </c>
      <c r="S147" s="31">
        <v>26.37154769897461</v>
      </c>
      <c r="T147" s="31">
        <v>29.282573699951172</v>
      </c>
      <c r="U147" s="31">
        <v>30.119998931884766</v>
      </c>
      <c r="V147" s="31">
        <v>28.495155334472656</v>
      </c>
      <c r="W147" s="31">
        <v>21.201370239257812</v>
      </c>
      <c r="X147" s="31">
        <v>4.237969398498535</v>
      </c>
      <c r="Y147" s="32">
        <v>7940290.5</v>
      </c>
      <c r="Z147" s="32">
        <v>16618759</v>
      </c>
      <c r="AA147" s="32">
        <v>13006613</v>
      </c>
      <c r="AB147" s="32">
        <v>39246220</v>
      </c>
      <c r="AC147" s="32">
        <v>27918796</v>
      </c>
      <c r="AD147" s="32">
        <v>22307304</v>
      </c>
      <c r="AE147" s="32">
        <v>21865298</v>
      </c>
      <c r="AF147" s="32">
        <v>25374526</v>
      </c>
      <c r="AG147" s="32">
        <f t="shared" si="30"/>
        <v>174277806.5</v>
      </c>
    </row>
    <row r="148" spans="1:33" ht="12.75">
      <c r="A148">
        <f t="shared" si="31"/>
        <v>1982.5</v>
      </c>
      <c r="B148" s="28">
        <f t="shared" si="26"/>
        <v>19.980404703994555</v>
      </c>
      <c r="C148" s="28">
        <f t="shared" si="27"/>
        <v>20.289603598337386</v>
      </c>
      <c r="D148" s="14">
        <v>174781.822</v>
      </c>
      <c r="E148">
        <v>181.595</v>
      </c>
      <c r="F148" s="29">
        <f t="shared" si="28"/>
        <v>0.014222019483248739</v>
      </c>
      <c r="G148" s="29">
        <f t="shared" si="29"/>
        <v>-0.9491988943428304</v>
      </c>
      <c r="I148" s="30">
        <f t="shared" si="32"/>
        <v>0.04509377983255032</v>
      </c>
      <c r="J148" s="30">
        <f t="shared" si="32"/>
        <v>0.09471130241450396</v>
      </c>
      <c r="K148" s="30">
        <f t="shared" si="32"/>
        <v>0.07435842498540839</v>
      </c>
      <c r="L148" s="30">
        <f t="shared" si="32"/>
        <v>0.2256455708534724</v>
      </c>
      <c r="M148" s="30">
        <f t="shared" si="32"/>
        <v>0.16148730844561168</v>
      </c>
      <c r="N148" s="30">
        <f t="shared" si="25"/>
        <v>0.12752701479447903</v>
      </c>
      <c r="O148" s="30">
        <f t="shared" si="25"/>
        <v>0.12521929196961912</v>
      </c>
      <c r="P148" s="30">
        <f t="shared" si="25"/>
        <v>0.1459573067043551</v>
      </c>
      <c r="Q148" s="31">
        <v>4.552944183349609</v>
      </c>
      <c r="R148" s="31">
        <v>17.797283172607422</v>
      </c>
      <c r="S148" s="31">
        <v>26.374576568603516</v>
      </c>
      <c r="T148" s="31">
        <v>29.340742111206055</v>
      </c>
      <c r="U148" s="31">
        <v>30.187089920043945</v>
      </c>
      <c r="V148" s="31">
        <v>28.575149536132812</v>
      </c>
      <c r="W148" s="31">
        <v>21.209182739257812</v>
      </c>
      <c r="X148" s="31">
        <v>4.244781494140625</v>
      </c>
      <c r="Y148" s="32">
        <v>7881573</v>
      </c>
      <c r="Z148" s="32">
        <v>16553814</v>
      </c>
      <c r="AA148" s="32">
        <v>12996501</v>
      </c>
      <c r="AB148" s="32">
        <v>39438744</v>
      </c>
      <c r="AC148" s="32">
        <v>28225046</v>
      </c>
      <c r="AD148" s="32">
        <v>22289404</v>
      </c>
      <c r="AE148" s="32">
        <v>21886056</v>
      </c>
      <c r="AF148" s="32">
        <v>25510684</v>
      </c>
      <c r="AG148" s="32">
        <f t="shared" si="30"/>
        <v>174781822</v>
      </c>
    </row>
    <row r="149" spans="1:33" ht="12.75">
      <c r="A149">
        <f t="shared" si="31"/>
        <v>1982.75</v>
      </c>
      <c r="B149" s="28">
        <f t="shared" si="26"/>
        <v>19.801833094146495</v>
      </c>
      <c r="C149" s="28">
        <f t="shared" si="27"/>
        <v>20.096789497438937</v>
      </c>
      <c r="D149" s="14">
        <v>175285.831</v>
      </c>
      <c r="E149">
        <v>180.491</v>
      </c>
      <c r="F149" s="29">
        <f t="shared" si="28"/>
        <v>0.01424249105038626</v>
      </c>
      <c r="G149" s="29">
        <f t="shared" si="29"/>
        <v>-0.9349564032924442</v>
      </c>
      <c r="I149" s="30">
        <f t="shared" si="32"/>
        <v>0.04462913491279281</v>
      </c>
      <c r="J149" s="30">
        <f t="shared" si="32"/>
        <v>0.09406845896175145</v>
      </c>
      <c r="K149" s="30">
        <f t="shared" si="32"/>
        <v>0.07408693518416785</v>
      </c>
      <c r="L149" s="30">
        <f t="shared" si="32"/>
        <v>0.22609508009805995</v>
      </c>
      <c r="M149" s="30">
        <f t="shared" si="32"/>
        <v>0.16277012144809355</v>
      </c>
      <c r="N149" s="30">
        <f t="shared" si="25"/>
        <v>0.12705821042660317</v>
      </c>
      <c r="O149" s="30">
        <f t="shared" si="25"/>
        <v>0.12497766576466754</v>
      </c>
      <c r="P149" s="30">
        <f t="shared" si="25"/>
        <v>0.1463143932038637</v>
      </c>
      <c r="Q149" s="31">
        <v>4.547222137451172</v>
      </c>
      <c r="R149" s="31">
        <v>17.75835609436035</v>
      </c>
      <c r="S149" s="31">
        <v>26.377607345581055</v>
      </c>
      <c r="T149" s="31">
        <v>29.398910522460938</v>
      </c>
      <c r="U149" s="31">
        <v>30.254180908203125</v>
      </c>
      <c r="V149" s="31">
        <v>28.65514373779297</v>
      </c>
      <c r="W149" s="31">
        <v>21.216995239257812</v>
      </c>
      <c r="X149" s="31">
        <v>4.251593589782715</v>
      </c>
      <c r="Y149" s="32">
        <v>7822855</v>
      </c>
      <c r="Z149" s="32">
        <v>16488868</v>
      </c>
      <c r="AA149" s="32">
        <v>12986390</v>
      </c>
      <c r="AB149" s="32">
        <v>39631264</v>
      </c>
      <c r="AC149" s="32">
        <v>28531296</v>
      </c>
      <c r="AD149" s="32">
        <v>22271504</v>
      </c>
      <c r="AE149" s="32">
        <v>21906814</v>
      </c>
      <c r="AF149" s="32">
        <v>25646840</v>
      </c>
      <c r="AG149" s="32">
        <f t="shared" si="30"/>
        <v>175285831</v>
      </c>
    </row>
    <row r="150" spans="1:33" ht="12.75">
      <c r="A150">
        <f t="shared" si="31"/>
        <v>1983</v>
      </c>
      <c r="B150" s="28">
        <f t="shared" si="26"/>
        <v>19.871958481346738</v>
      </c>
      <c r="C150" s="28">
        <f t="shared" si="27"/>
        <v>20.15265269068099</v>
      </c>
      <c r="D150" s="14">
        <v>175789.843</v>
      </c>
      <c r="E150">
        <v>181.651</v>
      </c>
      <c r="F150" s="29">
        <f t="shared" si="28"/>
        <v>0.014262193958189359</v>
      </c>
      <c r="G150" s="29">
        <f t="shared" si="29"/>
        <v>-0.9206942093342548</v>
      </c>
      <c r="I150" s="30">
        <f t="shared" si="32"/>
        <v>0.04416715361649194</v>
      </c>
      <c r="J150" s="30">
        <f t="shared" si="32"/>
        <v>0.09342930012173684</v>
      </c>
      <c r="K150" s="30">
        <f t="shared" si="32"/>
        <v>0.07381699521740855</v>
      </c>
      <c r="L150" s="30">
        <f t="shared" si="32"/>
        <v>0.22654200789063791</v>
      </c>
      <c r="M150" s="30">
        <f t="shared" si="32"/>
        <v>0.1640455757162261</v>
      </c>
      <c r="N150" s="30">
        <f t="shared" si="25"/>
        <v>0.126592103503955</v>
      </c>
      <c r="O150" s="30">
        <f t="shared" si="25"/>
        <v>0.12473742296931228</v>
      </c>
      <c r="P150" s="30">
        <f t="shared" si="25"/>
        <v>0.14666944096423137</v>
      </c>
      <c r="Q150" s="31">
        <v>4.541500568389893</v>
      </c>
      <c r="R150" s="31">
        <v>17.71942901611328</v>
      </c>
      <c r="S150" s="31">
        <v>26.38063621520996</v>
      </c>
      <c r="T150" s="31">
        <v>29.457080841064453</v>
      </c>
      <c r="U150" s="31">
        <v>30.321269989013672</v>
      </c>
      <c r="V150" s="31">
        <v>28.735139846801758</v>
      </c>
      <c r="W150" s="31">
        <v>21.22480583190918</v>
      </c>
      <c r="X150" s="31">
        <v>4.2584052085876465</v>
      </c>
      <c r="Y150" s="32">
        <v>7764137</v>
      </c>
      <c r="Z150" s="32">
        <v>16423922</v>
      </c>
      <c r="AA150" s="32">
        <v>12976278</v>
      </c>
      <c r="AB150" s="32">
        <v>39823784</v>
      </c>
      <c r="AC150" s="32">
        <v>28837546</v>
      </c>
      <c r="AD150" s="32">
        <v>22253606</v>
      </c>
      <c r="AE150" s="32">
        <v>21927572</v>
      </c>
      <c r="AF150" s="32">
        <v>25782998</v>
      </c>
      <c r="AG150" s="32">
        <f t="shared" si="30"/>
        <v>175789843</v>
      </c>
    </row>
    <row r="151" spans="1:33" ht="12.75">
      <c r="A151">
        <f t="shared" si="31"/>
        <v>1983.25</v>
      </c>
      <c r="B151" s="28">
        <f t="shared" si="26"/>
        <v>20.00647816537086</v>
      </c>
      <c r="C151" s="28">
        <f t="shared" si="27"/>
        <v>20.272890770793385</v>
      </c>
      <c r="D151" s="14">
        <v>176293.8585</v>
      </c>
      <c r="E151">
        <v>183.405</v>
      </c>
      <c r="F151" s="29">
        <f t="shared" si="28"/>
        <v>0.014281603911730303</v>
      </c>
      <c r="G151" s="29">
        <f t="shared" si="29"/>
        <v>-0.9064126054225246</v>
      </c>
      <c r="I151" s="30">
        <f t="shared" si="32"/>
        <v>0.04370781583409498</v>
      </c>
      <c r="J151" s="30">
        <f t="shared" si="32"/>
        <v>0.09279379973409567</v>
      </c>
      <c r="K151" s="30">
        <f t="shared" si="32"/>
        <v>0.07354859727005181</v>
      </c>
      <c r="L151" s="30">
        <f t="shared" si="32"/>
        <v>0.22698639839458729</v>
      </c>
      <c r="M151" s="30">
        <f t="shared" si="32"/>
        <v>0.16531373383038184</v>
      </c>
      <c r="N151" s="30">
        <f t="shared" si="25"/>
        <v>0.12612864786778719</v>
      </c>
      <c r="O151" s="30">
        <f t="shared" si="25"/>
        <v>0.1244985513775002</v>
      </c>
      <c r="P151" s="30">
        <f t="shared" si="25"/>
        <v>0.14702245569150102</v>
      </c>
      <c r="Q151" s="31">
        <v>4.535778522491455</v>
      </c>
      <c r="R151" s="31">
        <v>17.68050193786621</v>
      </c>
      <c r="S151" s="31">
        <v>26.3836669921875</v>
      </c>
      <c r="T151" s="31">
        <v>29.51525115966797</v>
      </c>
      <c r="U151" s="31">
        <v>30.38835906982422</v>
      </c>
      <c r="V151" s="31">
        <v>28.815135955810547</v>
      </c>
      <c r="W151" s="31">
        <v>21.232616424560547</v>
      </c>
      <c r="X151" s="31">
        <v>4.265217304229736</v>
      </c>
      <c r="Y151" s="32">
        <v>7705419.5</v>
      </c>
      <c r="Z151" s="32">
        <v>16358977</v>
      </c>
      <c r="AA151" s="32">
        <v>12966166</v>
      </c>
      <c r="AB151" s="32">
        <v>40016308</v>
      </c>
      <c r="AC151" s="32">
        <v>29143796</v>
      </c>
      <c r="AD151" s="32">
        <v>22235706</v>
      </c>
      <c r="AE151" s="32">
        <v>21948330</v>
      </c>
      <c r="AF151" s="32">
        <v>25919156</v>
      </c>
      <c r="AG151" s="32">
        <f t="shared" si="30"/>
        <v>176293858.5</v>
      </c>
    </row>
    <row r="152" spans="1:33" ht="12.75">
      <c r="A152">
        <f t="shared" si="31"/>
        <v>1983.5</v>
      </c>
      <c r="B152" s="28">
        <f t="shared" si="26"/>
        <v>20.256439759730096</v>
      </c>
      <c r="C152" s="28">
        <f t="shared" si="27"/>
        <v>20.50827403048142</v>
      </c>
      <c r="D152" s="14">
        <v>176803.2235</v>
      </c>
      <c r="E152">
        <v>186.233</v>
      </c>
      <c r="F152" s="29">
        <f t="shared" si="28"/>
        <v>0.014578334671198855</v>
      </c>
      <c r="G152" s="29">
        <f t="shared" si="29"/>
        <v>-0.8918342707513257</v>
      </c>
      <c r="I152" s="30">
        <f t="shared" si="32"/>
        <v>0.04332177518245305</v>
      </c>
      <c r="J152" s="30">
        <f t="shared" si="32"/>
        <v>0.09220402025079594</v>
      </c>
      <c r="K152" s="30">
        <f t="shared" si="32"/>
        <v>0.07323904928690397</v>
      </c>
      <c r="L152" s="30">
        <f t="shared" si="32"/>
        <v>0.22736881830664135</v>
      </c>
      <c r="M152" s="30">
        <f t="shared" si="32"/>
        <v>0.16656655584110433</v>
      </c>
      <c r="N152" s="30">
        <f t="shared" si="25"/>
        <v>0.12580459541225503</v>
      </c>
      <c r="O152" s="30">
        <f t="shared" si="25"/>
        <v>0.12420158165272366</v>
      </c>
      <c r="P152" s="30">
        <f t="shared" si="25"/>
        <v>0.1472936040671227</v>
      </c>
      <c r="Q152" s="31">
        <v>4.530056953430176</v>
      </c>
      <c r="R152" s="31">
        <v>17.64157485961914</v>
      </c>
      <c r="S152" s="31">
        <v>26.386695861816406</v>
      </c>
      <c r="T152" s="31">
        <v>29.57341957092285</v>
      </c>
      <c r="U152" s="31">
        <v>30.4554500579834</v>
      </c>
      <c r="V152" s="31">
        <v>28.895130157470703</v>
      </c>
      <c r="W152" s="31">
        <v>21.240428924560547</v>
      </c>
      <c r="X152" s="31">
        <v>4.272028923034668</v>
      </c>
      <c r="Y152" s="32">
        <v>7659429.5</v>
      </c>
      <c r="Z152" s="32">
        <v>16301968</v>
      </c>
      <c r="AA152" s="32">
        <v>12948900</v>
      </c>
      <c r="AB152" s="32">
        <v>40199540</v>
      </c>
      <c r="AC152" s="32">
        <v>29449504</v>
      </c>
      <c r="AD152" s="32">
        <v>22242658</v>
      </c>
      <c r="AE152" s="32">
        <v>21959240</v>
      </c>
      <c r="AF152" s="32">
        <v>26041984</v>
      </c>
      <c r="AG152" s="32">
        <f t="shared" si="30"/>
        <v>176803223.5</v>
      </c>
    </row>
    <row r="153" spans="1:33" ht="12.75">
      <c r="A153">
        <f t="shared" si="31"/>
        <v>1983.75</v>
      </c>
      <c r="B153" s="28">
        <f t="shared" si="26"/>
        <v>20.426658902716376</v>
      </c>
      <c r="C153" s="28">
        <f t="shared" si="27"/>
        <v>20.66389456992516</v>
      </c>
      <c r="D153" s="14">
        <v>177312.5925</v>
      </c>
      <c r="E153">
        <v>188.339</v>
      </c>
      <c r="F153" s="29">
        <f t="shared" si="28"/>
        <v>0.014598603542542091</v>
      </c>
      <c r="G153" s="29">
        <f t="shared" si="29"/>
        <v>-0.8772356672087837</v>
      </c>
      <c r="I153" s="30">
        <f t="shared" si="32"/>
        <v>0.04293795151633125</v>
      </c>
      <c r="J153" s="30">
        <f t="shared" si="32"/>
        <v>0.09161763285368466</v>
      </c>
      <c r="K153" s="30">
        <f t="shared" si="32"/>
        <v>0.0729312724926742</v>
      </c>
      <c r="L153" s="30">
        <f t="shared" si="32"/>
        <v>0.22774905848833044</v>
      </c>
      <c r="M153" s="30">
        <f t="shared" si="32"/>
        <v>0.16781218739441758</v>
      </c>
      <c r="N153" s="30">
        <f t="shared" si="25"/>
        <v>0.12548241321326345</v>
      </c>
      <c r="O153" s="30">
        <f t="shared" si="25"/>
        <v>0.12390630406015861</v>
      </c>
      <c r="P153" s="30">
        <f t="shared" si="25"/>
        <v>0.1475631799811398</v>
      </c>
      <c r="Q153" s="31">
        <v>4.524334907531738</v>
      </c>
      <c r="R153" s="31">
        <v>17.602649688720703</v>
      </c>
      <c r="S153" s="31">
        <v>26.389724731445312</v>
      </c>
      <c r="T153" s="31">
        <v>29.631587982177734</v>
      </c>
      <c r="U153" s="31">
        <v>30.522541046142578</v>
      </c>
      <c r="V153" s="31">
        <v>28.97512435913086</v>
      </c>
      <c r="W153" s="31">
        <v>21.248239517211914</v>
      </c>
      <c r="X153" s="31">
        <v>4.278841018676758</v>
      </c>
      <c r="Y153" s="32">
        <v>7613439.5</v>
      </c>
      <c r="Z153" s="32">
        <v>16244960</v>
      </c>
      <c r="AA153" s="32">
        <v>12931633</v>
      </c>
      <c r="AB153" s="32">
        <v>40382776</v>
      </c>
      <c r="AC153" s="32">
        <v>29755214</v>
      </c>
      <c r="AD153" s="32">
        <v>22249612</v>
      </c>
      <c r="AE153" s="32">
        <v>21970148</v>
      </c>
      <c r="AF153" s="32">
        <v>26164810</v>
      </c>
      <c r="AG153" s="32">
        <f t="shared" si="30"/>
        <v>177312592.5</v>
      </c>
    </row>
    <row r="154" spans="1:33" ht="12.75">
      <c r="A154">
        <f t="shared" si="31"/>
        <v>1984</v>
      </c>
      <c r="B154" s="28">
        <f t="shared" si="26"/>
        <v>20.73249232952452</v>
      </c>
      <c r="C154" s="28">
        <f t="shared" si="27"/>
        <v>20.955110292396046</v>
      </c>
      <c r="D154" s="14">
        <v>177821.9545</v>
      </c>
      <c r="E154">
        <v>191.708</v>
      </c>
      <c r="F154" s="29">
        <f t="shared" si="28"/>
        <v>0.014617704337255764</v>
      </c>
      <c r="G154" s="29">
        <f t="shared" si="29"/>
        <v>-0.8626179628715279</v>
      </c>
      <c r="I154" s="30">
        <f t="shared" si="32"/>
        <v>0.04255632844256022</v>
      </c>
      <c r="J154" s="30">
        <f t="shared" si="32"/>
        <v>0.091034602816718</v>
      </c>
      <c r="K154" s="30">
        <f t="shared" si="32"/>
        <v>0.07262526180365428</v>
      </c>
      <c r="L154" s="30">
        <f t="shared" si="32"/>
        <v>0.22812710676847273</v>
      </c>
      <c r="M154" s="30">
        <f t="shared" si="32"/>
        <v>0.1690506894074207</v>
      </c>
      <c r="N154" s="30">
        <f t="shared" si="25"/>
        <v>0.12516207046863834</v>
      </c>
      <c r="O154" s="30">
        <f t="shared" si="25"/>
        <v>0.12361272297229192</v>
      </c>
      <c r="P154" s="30">
        <f t="shared" si="25"/>
        <v>0.14783121732024376</v>
      </c>
      <c r="Q154" s="31">
        <v>4.518612861633301</v>
      </c>
      <c r="R154" s="31">
        <v>17.563722610473633</v>
      </c>
      <c r="S154" s="31">
        <v>26.39275550842285</v>
      </c>
      <c r="T154" s="31">
        <v>29.68975830078125</v>
      </c>
      <c r="U154" s="31">
        <v>30.589630126953125</v>
      </c>
      <c r="V154" s="31">
        <v>29.05512046813965</v>
      </c>
      <c r="W154" s="31">
        <v>21.25605010986328</v>
      </c>
      <c r="X154" s="31">
        <v>4.285653114318848</v>
      </c>
      <c r="Y154" s="32">
        <v>7567449.5</v>
      </c>
      <c r="Z154" s="32">
        <v>16187951</v>
      </c>
      <c r="AA154" s="32">
        <v>12914366</v>
      </c>
      <c r="AB154" s="32">
        <v>40566008</v>
      </c>
      <c r="AC154" s="32">
        <v>30060924</v>
      </c>
      <c r="AD154" s="32">
        <v>22256564</v>
      </c>
      <c r="AE154" s="32">
        <v>21981056</v>
      </c>
      <c r="AF154" s="32">
        <v>26287636</v>
      </c>
      <c r="AG154" s="32">
        <f t="shared" si="30"/>
        <v>177821954.5</v>
      </c>
    </row>
    <row r="155" spans="1:33" ht="12.75">
      <c r="A155">
        <f t="shared" si="31"/>
        <v>1984.25</v>
      </c>
      <c r="B155" s="28">
        <f t="shared" si="26"/>
        <v>20.961415715184696</v>
      </c>
      <c r="C155" s="28">
        <f t="shared" si="27"/>
        <v>21.169397414689698</v>
      </c>
      <c r="D155" s="14">
        <v>178331.3195</v>
      </c>
      <c r="E155">
        <v>194.38</v>
      </c>
      <c r="F155" s="29">
        <f t="shared" si="28"/>
        <v>0.014636263366525761</v>
      </c>
      <c r="G155" s="29">
        <f t="shared" si="29"/>
        <v>-0.8479816995050021</v>
      </c>
      <c r="I155" s="30">
        <f t="shared" si="32"/>
        <v>0.04217688469467081</v>
      </c>
      <c r="J155" s="30">
        <f t="shared" si="32"/>
        <v>0.0904549018379242</v>
      </c>
      <c r="K155" s="30">
        <f t="shared" si="32"/>
        <v>0.07232100360251077</v>
      </c>
      <c r="L155" s="30">
        <f t="shared" si="32"/>
        <v>0.22850299159032467</v>
      </c>
      <c r="M155" s="30">
        <f t="shared" si="32"/>
        <v>0.17028210235387173</v>
      </c>
      <c r="N155" s="30">
        <f t="shared" si="25"/>
        <v>0.12484355559316096</v>
      </c>
      <c r="O155" s="30">
        <f t="shared" si="25"/>
        <v>0.12332082811735154</v>
      </c>
      <c r="P155" s="30">
        <f t="shared" si="25"/>
        <v>0.14809773221018532</v>
      </c>
      <c r="Q155" s="31">
        <v>4.512890815734863</v>
      </c>
      <c r="R155" s="31">
        <v>17.524795532226562</v>
      </c>
      <c r="S155" s="31">
        <v>26.39578628540039</v>
      </c>
      <c r="T155" s="31">
        <v>29.747928619384766</v>
      </c>
      <c r="U155" s="31">
        <v>30.656719207763672</v>
      </c>
      <c r="V155" s="31">
        <v>29.135114669799805</v>
      </c>
      <c r="W155" s="31">
        <v>21.26386070251465</v>
      </c>
      <c r="X155" s="31">
        <v>4.2924652099609375</v>
      </c>
      <c r="Y155" s="32">
        <v>7521459.5</v>
      </c>
      <c r="Z155" s="32">
        <v>16130942</v>
      </c>
      <c r="AA155" s="32">
        <v>12897100</v>
      </c>
      <c r="AB155" s="32">
        <v>40749240</v>
      </c>
      <c r="AC155" s="32">
        <v>30366632</v>
      </c>
      <c r="AD155" s="32">
        <v>22263516</v>
      </c>
      <c r="AE155" s="32">
        <v>21991966</v>
      </c>
      <c r="AF155" s="32">
        <v>26410464</v>
      </c>
      <c r="AG155" s="32">
        <f t="shared" si="30"/>
        <v>178331319.5</v>
      </c>
    </row>
    <row r="156" spans="1:33" ht="12.75">
      <c r="A156">
        <f t="shared" si="31"/>
        <v>1984.5</v>
      </c>
      <c r="B156" s="28">
        <f t="shared" si="26"/>
        <v>20.976691758318776</v>
      </c>
      <c r="C156" s="28">
        <f t="shared" si="27"/>
        <v>21.174062108296056</v>
      </c>
      <c r="D156" s="14">
        <v>178837.689</v>
      </c>
      <c r="E156">
        <v>195.07399999999998</v>
      </c>
      <c r="F156" s="29">
        <f t="shared" si="28"/>
        <v>0.01061134952772126</v>
      </c>
      <c r="G156" s="29">
        <f t="shared" si="29"/>
        <v>-0.8373703499772809</v>
      </c>
      <c r="I156" s="30">
        <f t="shared" si="32"/>
        <v>0.04194080700740883</v>
      </c>
      <c r="J156" s="30">
        <f t="shared" si="32"/>
        <v>0.0899359754084051</v>
      </c>
      <c r="K156" s="30">
        <f t="shared" si="32"/>
        <v>0.07189331327134293</v>
      </c>
      <c r="L156" s="30">
        <f t="shared" si="32"/>
        <v>0.2288565023897172</v>
      </c>
      <c r="M156" s="30">
        <f t="shared" si="32"/>
        <v>0.17144161374172084</v>
      </c>
      <c r="N156" s="30">
        <f t="shared" si="25"/>
        <v>0.12459000183121355</v>
      </c>
      <c r="O156" s="30">
        <f t="shared" si="25"/>
        <v>0.12294756280372199</v>
      </c>
      <c r="P156" s="30">
        <f t="shared" si="25"/>
        <v>0.14839422354646956</v>
      </c>
      <c r="Q156" s="31">
        <v>4.507169246673584</v>
      </c>
      <c r="R156" s="31">
        <v>17.485868453979492</v>
      </c>
      <c r="S156" s="31">
        <v>26.398815155029297</v>
      </c>
      <c r="T156" s="31">
        <v>29.80609703063965</v>
      </c>
      <c r="U156" s="31">
        <v>30.72381019592285</v>
      </c>
      <c r="V156" s="31">
        <v>29.215110778808594</v>
      </c>
      <c r="W156" s="31">
        <v>21.271671295166016</v>
      </c>
      <c r="X156" s="31">
        <v>4.299277305603027</v>
      </c>
      <c r="Y156" s="32">
        <v>7500597</v>
      </c>
      <c r="Z156" s="32">
        <v>16083942</v>
      </c>
      <c r="AA156" s="32">
        <v>12857234</v>
      </c>
      <c r="AB156" s="32">
        <v>40928168</v>
      </c>
      <c r="AC156" s="32">
        <v>30660222</v>
      </c>
      <c r="AD156" s="32">
        <v>22281388</v>
      </c>
      <c r="AE156" s="32">
        <v>21987658</v>
      </c>
      <c r="AF156" s="32">
        <v>26538480</v>
      </c>
      <c r="AG156" s="32">
        <f t="shared" si="30"/>
        <v>178837689</v>
      </c>
    </row>
    <row r="157" spans="1:33" ht="12.75">
      <c r="A157">
        <f t="shared" si="31"/>
        <v>1984.75</v>
      </c>
      <c r="B157" s="28">
        <f t="shared" si="26"/>
        <v>20.992953530039326</v>
      </c>
      <c r="C157" s="28">
        <f t="shared" si="27"/>
        <v>21.17967553388667</v>
      </c>
      <c r="D157" s="14">
        <v>179344.061</v>
      </c>
      <c r="E157">
        <v>195.778</v>
      </c>
      <c r="F157" s="29">
        <f t="shared" si="28"/>
        <v>0.010648346129935938</v>
      </c>
      <c r="G157" s="29">
        <f t="shared" si="29"/>
        <v>-0.826722003847345</v>
      </c>
      <c r="I157" s="30">
        <f t="shared" si="32"/>
        <v>0.041706064635170716</v>
      </c>
      <c r="J157" s="30">
        <f t="shared" si="32"/>
        <v>0.08941997806105216</v>
      </c>
      <c r="K157" s="30">
        <f t="shared" si="32"/>
        <v>0.07146803707093484</v>
      </c>
      <c r="L157" s="30">
        <f t="shared" si="32"/>
        <v>0.22920803605534504</v>
      </c>
      <c r="M157" s="30">
        <f t="shared" si="32"/>
        <v>0.17259457507210121</v>
      </c>
      <c r="N157" s="30">
        <f t="shared" si="25"/>
        <v>0.1243378669784889</v>
      </c>
      <c r="O157" s="30">
        <f t="shared" si="25"/>
        <v>0.12257640357547162</v>
      </c>
      <c r="P157" s="30">
        <f t="shared" si="25"/>
        <v>0.1486890385514355</v>
      </c>
      <c r="Q157" s="31">
        <v>4.501447677612305</v>
      </c>
      <c r="R157" s="31">
        <v>17.446941375732422</v>
      </c>
      <c r="S157" s="31">
        <v>26.401844024658203</v>
      </c>
      <c r="T157" s="31">
        <v>29.86426544189453</v>
      </c>
      <c r="U157" s="31">
        <v>30.79090118408203</v>
      </c>
      <c r="V157" s="31">
        <v>29.29510498046875</v>
      </c>
      <c r="W157" s="31">
        <v>21.279483795166016</v>
      </c>
      <c r="X157" s="31">
        <v>4.306088924407959</v>
      </c>
      <c r="Y157" s="32">
        <v>7479735</v>
      </c>
      <c r="Z157" s="32">
        <v>16036942</v>
      </c>
      <c r="AA157" s="32">
        <v>12817368</v>
      </c>
      <c r="AB157" s="32">
        <v>41107100</v>
      </c>
      <c r="AC157" s="32">
        <v>30953812</v>
      </c>
      <c r="AD157" s="32">
        <v>22299258</v>
      </c>
      <c r="AE157" s="32">
        <v>21983350</v>
      </c>
      <c r="AF157" s="32">
        <v>26666496</v>
      </c>
      <c r="AG157" s="32">
        <f t="shared" si="30"/>
        <v>179344061</v>
      </c>
    </row>
    <row r="158" spans="1:33" ht="12.75">
      <c r="A158">
        <f t="shared" si="31"/>
        <v>1985</v>
      </c>
      <c r="B158" s="28">
        <f t="shared" si="26"/>
        <v>21.07520492485132</v>
      </c>
      <c r="C158" s="28">
        <f t="shared" si="27"/>
        <v>21.251242063557523</v>
      </c>
      <c r="D158" s="14">
        <v>179850.4275</v>
      </c>
      <c r="E158">
        <v>197.1</v>
      </c>
      <c r="F158" s="29">
        <f t="shared" si="28"/>
        <v>0.010684865141142067</v>
      </c>
      <c r="G158" s="29">
        <f t="shared" si="29"/>
        <v>-0.8160371387062029</v>
      </c>
      <c r="I158" s="30">
        <f t="shared" si="32"/>
        <v>0.041472642593524</v>
      </c>
      <c r="J158" s="30">
        <f t="shared" si="32"/>
        <v>0.08890688903144253</v>
      </c>
      <c r="K158" s="30">
        <f t="shared" si="32"/>
        <v>0.07104515222795342</v>
      </c>
      <c r="L158" s="30">
        <f t="shared" si="32"/>
        <v>0.22955759724285338</v>
      </c>
      <c r="M158" s="30">
        <f t="shared" si="32"/>
        <v>0.17374103823022605</v>
      </c>
      <c r="N158" s="30">
        <f t="shared" si="25"/>
        <v>0.12408715570053343</v>
      </c>
      <c r="O158" s="30">
        <f t="shared" si="25"/>
        <v>0.1222073380948733</v>
      </c>
      <c r="P158" s="30">
        <f t="shared" si="25"/>
        <v>0.14898218687859388</v>
      </c>
      <c r="Q158" s="31">
        <v>4.495725631713867</v>
      </c>
      <c r="R158" s="31">
        <v>17.40801429748535</v>
      </c>
      <c r="S158" s="31">
        <v>26.404874801635742</v>
      </c>
      <c r="T158" s="31">
        <v>29.922435760498047</v>
      </c>
      <c r="U158" s="31">
        <v>30.857990264892578</v>
      </c>
      <c r="V158" s="31">
        <v>29.375099182128906</v>
      </c>
      <c r="W158" s="31">
        <v>21.287294387817383</v>
      </c>
      <c r="X158" s="31">
        <v>4.312901020050049</v>
      </c>
      <c r="Y158" s="32">
        <v>7458872.5</v>
      </c>
      <c r="Z158" s="32">
        <v>15989942</v>
      </c>
      <c r="AA158" s="32">
        <v>12777501</v>
      </c>
      <c r="AB158" s="32">
        <v>41286032</v>
      </c>
      <c r="AC158" s="32">
        <v>31247400</v>
      </c>
      <c r="AD158" s="32">
        <v>22317128</v>
      </c>
      <c r="AE158" s="32">
        <v>21979042</v>
      </c>
      <c r="AF158" s="32">
        <v>26794510</v>
      </c>
      <c r="AG158" s="32">
        <f t="shared" si="30"/>
        <v>179850427.5</v>
      </c>
    </row>
    <row r="159" spans="1:33" ht="12.75">
      <c r="A159">
        <f t="shared" si="31"/>
        <v>1985.25</v>
      </c>
      <c r="B159" s="28">
        <f t="shared" si="26"/>
        <v>21.140147164895765</v>
      </c>
      <c r="C159" s="28">
        <f t="shared" si="27"/>
        <v>21.305463821610296</v>
      </c>
      <c r="D159" s="14">
        <v>180356.797</v>
      </c>
      <c r="E159">
        <v>198.264</v>
      </c>
      <c r="F159" s="29">
        <f t="shared" si="28"/>
        <v>0.010720481991672437</v>
      </c>
      <c r="G159" s="29">
        <f t="shared" si="29"/>
        <v>-0.8053166567145305</v>
      </c>
      <c r="I159" s="30">
        <f t="shared" si="32"/>
        <v>0.04124053056896991</v>
      </c>
      <c r="J159" s="30">
        <f t="shared" si="32"/>
        <v>0.08839667961058324</v>
      </c>
      <c r="K159" s="30">
        <f t="shared" si="32"/>
        <v>0.07062464632258911</v>
      </c>
      <c r="L159" s="30">
        <f t="shared" si="32"/>
        <v>0.22990516958448756</v>
      </c>
      <c r="M159" s="30">
        <f t="shared" si="32"/>
        <v>0.1748810719897626</v>
      </c>
      <c r="N159" s="30">
        <f t="shared" si="25"/>
        <v>0.12383786123680163</v>
      </c>
      <c r="O159" s="30">
        <f t="shared" si="25"/>
        <v>0.12184034295086756</v>
      </c>
      <c r="P159" s="30">
        <f t="shared" si="25"/>
        <v>0.1492736977359384</v>
      </c>
      <c r="Q159" s="31">
        <v>4.49000358581543</v>
      </c>
      <c r="R159" s="31">
        <v>17.36908721923828</v>
      </c>
      <c r="S159" s="31">
        <v>26.40790557861328</v>
      </c>
      <c r="T159" s="31">
        <v>29.98060417175293</v>
      </c>
      <c r="U159" s="31">
        <v>30.925079345703125</v>
      </c>
      <c r="V159" s="31">
        <v>29.455093383789062</v>
      </c>
      <c r="W159" s="31">
        <v>21.29510498046875</v>
      </c>
      <c r="X159" s="31">
        <v>4.319713115692139</v>
      </c>
      <c r="Y159" s="32">
        <v>7438010</v>
      </c>
      <c r="Z159" s="32">
        <v>15942942</v>
      </c>
      <c r="AA159" s="32">
        <v>12737635</v>
      </c>
      <c r="AB159" s="32">
        <v>41464960</v>
      </c>
      <c r="AC159" s="32">
        <v>31540990</v>
      </c>
      <c r="AD159" s="32">
        <v>22335000</v>
      </c>
      <c r="AE159" s="32">
        <v>21974734</v>
      </c>
      <c r="AF159" s="32">
        <v>26922526</v>
      </c>
      <c r="AG159" s="32">
        <f t="shared" si="30"/>
        <v>180356797</v>
      </c>
    </row>
    <row r="160" spans="1:33" ht="12.75">
      <c r="A160">
        <f t="shared" si="31"/>
        <v>1985.5</v>
      </c>
      <c r="B160" s="28">
        <f t="shared" si="26"/>
        <v>21.17232576949201</v>
      </c>
      <c r="C160" s="28">
        <f t="shared" si="27"/>
        <v>21.330096239305455</v>
      </c>
      <c r="D160" s="14">
        <v>180876.535</v>
      </c>
      <c r="E160">
        <v>199.138</v>
      </c>
      <c r="F160" s="29">
        <f t="shared" si="28"/>
        <v>0.0075461869010821706</v>
      </c>
      <c r="G160" s="29">
        <f t="shared" si="29"/>
        <v>-0.7977704698134482</v>
      </c>
      <c r="I160" s="30">
        <f t="shared" si="32"/>
        <v>0.041170061113786814</v>
      </c>
      <c r="J160" s="30">
        <f t="shared" si="32"/>
        <v>0.08789435843626704</v>
      </c>
      <c r="K160" s="30">
        <f t="shared" si="32"/>
        <v>0.06997429489679244</v>
      </c>
      <c r="L160" s="30">
        <f t="shared" si="32"/>
        <v>0.2301192246965589</v>
      </c>
      <c r="M160" s="30">
        <f t="shared" si="32"/>
        <v>0.17616956229286457</v>
      </c>
      <c r="N160" s="30">
        <f t="shared" si="25"/>
        <v>0.12375217161253117</v>
      </c>
      <c r="O160" s="30">
        <f t="shared" si="25"/>
        <v>0.12129864163972402</v>
      </c>
      <c r="P160" s="30">
        <f t="shared" si="25"/>
        <v>0.14962168531147504</v>
      </c>
      <c r="Q160" s="31">
        <v>4.484281539916992</v>
      </c>
      <c r="R160" s="31">
        <v>17.330162048339844</v>
      </c>
      <c r="S160" s="31">
        <v>26.410934448242188</v>
      </c>
      <c r="T160" s="31">
        <v>30.038772583007812</v>
      </c>
      <c r="U160" s="31">
        <v>30.992170333862305</v>
      </c>
      <c r="V160" s="31">
        <v>29.53508949279785</v>
      </c>
      <c r="W160" s="31">
        <v>21.30291748046875</v>
      </c>
      <c r="X160" s="31">
        <v>4.32652473449707</v>
      </c>
      <c r="Y160" s="32">
        <v>7446698</v>
      </c>
      <c r="Z160" s="32">
        <v>15898027</v>
      </c>
      <c r="AA160" s="32">
        <v>12656708</v>
      </c>
      <c r="AB160" s="32">
        <v>41623168</v>
      </c>
      <c r="AC160" s="32">
        <v>31864940</v>
      </c>
      <c r="AD160" s="32">
        <v>22383864</v>
      </c>
      <c r="AE160" s="32">
        <v>21940078</v>
      </c>
      <c r="AF160" s="32">
        <v>27063052</v>
      </c>
      <c r="AG160" s="32">
        <f t="shared" si="30"/>
        <v>180876535</v>
      </c>
    </row>
    <row r="161" spans="1:33" ht="12.75">
      <c r="A161">
        <f t="shared" si="31"/>
        <v>1985.75</v>
      </c>
      <c r="B161" s="28">
        <f t="shared" si="26"/>
        <v>21.224780333398872</v>
      </c>
      <c r="C161" s="28">
        <f t="shared" si="27"/>
        <v>21.37494011594793</v>
      </c>
      <c r="D161" s="14">
        <v>181396.278</v>
      </c>
      <c r="E161">
        <v>200.205</v>
      </c>
      <c r="F161" s="29">
        <f t="shared" si="28"/>
        <v>0.007610687264390414</v>
      </c>
      <c r="G161" s="29">
        <f t="shared" si="29"/>
        <v>-0.7901597825490578</v>
      </c>
      <c r="I161" s="30">
        <f t="shared" si="32"/>
        <v>0.041099994344977686</v>
      </c>
      <c r="J161" s="30">
        <f t="shared" si="32"/>
        <v>0.08739491336200404</v>
      </c>
      <c r="K161" s="30">
        <f t="shared" si="32"/>
        <v>0.06932767385668188</v>
      </c>
      <c r="L161" s="30">
        <f t="shared" si="32"/>
        <v>0.2303320688862205</v>
      </c>
      <c r="M161" s="30">
        <f t="shared" si="32"/>
        <v>0.1774506751456058</v>
      </c>
      <c r="N161" s="30">
        <f t="shared" si="25"/>
        <v>0.12366695859106877</v>
      </c>
      <c r="O161" s="30">
        <f t="shared" si="25"/>
        <v>0.12076004117350192</v>
      </c>
      <c r="P161" s="30">
        <f t="shared" si="25"/>
        <v>0.1499676746399394</v>
      </c>
      <c r="Q161" s="31">
        <v>4.478559970855713</v>
      </c>
      <c r="R161" s="31">
        <v>17.291234970092773</v>
      </c>
      <c r="S161" s="31">
        <v>26.413963317871094</v>
      </c>
      <c r="T161" s="31">
        <v>30.096942901611328</v>
      </c>
      <c r="U161" s="31">
        <v>31.059261322021484</v>
      </c>
      <c r="V161" s="31">
        <v>29.61508560180664</v>
      </c>
      <c r="W161" s="31">
        <v>21.31072998046875</v>
      </c>
      <c r="X161" s="31">
        <v>4.33333683013916</v>
      </c>
      <c r="Y161" s="32">
        <v>7455386</v>
      </c>
      <c r="Z161" s="32">
        <v>15853112</v>
      </c>
      <c r="AA161" s="32">
        <v>12575782</v>
      </c>
      <c r="AB161" s="32">
        <v>41781380</v>
      </c>
      <c r="AC161" s="32">
        <v>32188892</v>
      </c>
      <c r="AD161" s="32">
        <v>22432726</v>
      </c>
      <c r="AE161" s="32">
        <v>21905422</v>
      </c>
      <c r="AF161" s="32">
        <v>27203578</v>
      </c>
      <c r="AG161" s="32">
        <f t="shared" si="30"/>
        <v>181396278</v>
      </c>
    </row>
    <row r="162" spans="1:33" ht="12.75">
      <c r="A162">
        <f t="shared" si="31"/>
        <v>1986</v>
      </c>
      <c r="B162" s="28">
        <f t="shared" si="26"/>
        <v>21.130946824447122</v>
      </c>
      <c r="C162" s="28">
        <f t="shared" si="27"/>
        <v>21.273432483755894</v>
      </c>
      <c r="D162" s="14">
        <v>181916.0175</v>
      </c>
      <c r="E162">
        <v>199.891</v>
      </c>
      <c r="F162" s="29">
        <f t="shared" si="28"/>
        <v>0.007674123240285818</v>
      </c>
      <c r="G162" s="29">
        <f t="shared" si="29"/>
        <v>-0.782485659308772</v>
      </c>
      <c r="I162" s="30">
        <f t="shared" si="32"/>
        <v>0.04103032598545095</v>
      </c>
      <c r="J162" s="30">
        <f t="shared" si="32"/>
        <v>0.08689831834076953</v>
      </c>
      <c r="K162" s="30">
        <f t="shared" si="32"/>
        <v>0.06868474899413407</v>
      </c>
      <c r="L162" s="30">
        <f t="shared" si="32"/>
        <v>0.23054370129886995</v>
      </c>
      <c r="M162" s="30">
        <f t="shared" si="32"/>
        <v>0.17872446003827014</v>
      </c>
      <c r="N162" s="30">
        <f t="shared" si="25"/>
        <v>0.12358223486285368</v>
      </c>
      <c r="O162" s="30">
        <f t="shared" si="25"/>
        <v>0.12022452063628757</v>
      </c>
      <c r="P162" s="30">
        <f t="shared" si="25"/>
        <v>0.15031168984336413</v>
      </c>
      <c r="Q162" s="31">
        <v>4.472837924957275</v>
      </c>
      <c r="R162" s="31">
        <v>17.252307891845703</v>
      </c>
      <c r="S162" s="31">
        <v>26.416994094848633</v>
      </c>
      <c r="T162" s="31">
        <v>30.15511131286621</v>
      </c>
      <c r="U162" s="31">
        <v>31.12635040283203</v>
      </c>
      <c r="V162" s="31">
        <v>29.695079803466797</v>
      </c>
      <c r="W162" s="31">
        <v>21.318540573120117</v>
      </c>
      <c r="X162" s="31">
        <v>4.34014892578125</v>
      </c>
      <c r="Y162" s="32">
        <v>7464073.5</v>
      </c>
      <c r="Z162" s="32">
        <v>15808196</v>
      </c>
      <c r="AA162" s="32">
        <v>12494856</v>
      </c>
      <c r="AB162" s="32">
        <v>41939592</v>
      </c>
      <c r="AC162" s="32">
        <v>32512842</v>
      </c>
      <c r="AD162" s="32">
        <v>22481588</v>
      </c>
      <c r="AE162" s="32">
        <v>21870766</v>
      </c>
      <c r="AF162" s="32">
        <v>27344104</v>
      </c>
      <c r="AG162" s="32">
        <f t="shared" si="30"/>
        <v>181916017.5</v>
      </c>
    </row>
    <row r="163" spans="1:33" ht="12.75">
      <c r="A163">
        <f t="shared" si="31"/>
        <v>1986.25</v>
      </c>
      <c r="B163" s="28">
        <f t="shared" si="26"/>
        <v>21.142005204718174</v>
      </c>
      <c r="C163" s="28">
        <f t="shared" si="27"/>
        <v>21.276754329228524</v>
      </c>
      <c r="D163" s="14">
        <v>182435.7555</v>
      </c>
      <c r="E163">
        <v>200.567</v>
      </c>
      <c r="F163" s="29">
        <f t="shared" si="28"/>
        <v>0.007736534798422861</v>
      </c>
      <c r="G163" s="29">
        <f t="shared" si="29"/>
        <v>-0.7747491245103492</v>
      </c>
      <c r="I163" s="30">
        <f t="shared" si="32"/>
        <v>0.040961057658458845</v>
      </c>
      <c r="J163" s="30">
        <f t="shared" si="32"/>
        <v>0.08640455900104517</v>
      </c>
      <c r="K163" s="30">
        <f t="shared" si="32"/>
        <v>0.06804548245478119</v>
      </c>
      <c r="L163" s="30">
        <f t="shared" si="32"/>
        <v>0.23075410784811862</v>
      </c>
      <c r="M163" s="30">
        <f t="shared" si="32"/>
        <v>0.17999098866340377</v>
      </c>
      <c r="N163" s="30">
        <f t="shared" si="25"/>
        <v>0.12349800585006485</v>
      </c>
      <c r="O163" s="30">
        <f t="shared" si="25"/>
        <v>0.11969205236196147</v>
      </c>
      <c r="P163" s="30">
        <f t="shared" si="25"/>
        <v>0.15065374616216612</v>
      </c>
      <c r="Q163" s="31">
        <v>4.467116355895996</v>
      </c>
      <c r="R163" s="31">
        <v>17.213380813598633</v>
      </c>
      <c r="S163" s="31">
        <v>26.420024871826172</v>
      </c>
      <c r="T163" s="31">
        <v>30.213279724121094</v>
      </c>
      <c r="U163" s="31">
        <v>31.193439483642578</v>
      </c>
      <c r="V163" s="31">
        <v>29.775074005126953</v>
      </c>
      <c r="W163" s="31">
        <v>21.326351165771484</v>
      </c>
      <c r="X163" s="31">
        <v>4.34696102142334</v>
      </c>
      <c r="Y163" s="32">
        <v>7472761.5</v>
      </c>
      <c r="Z163" s="32">
        <v>15763281</v>
      </c>
      <c r="AA163" s="32">
        <v>12413929</v>
      </c>
      <c r="AB163" s="32">
        <v>42097800</v>
      </c>
      <c r="AC163" s="32">
        <v>32836792</v>
      </c>
      <c r="AD163" s="32">
        <v>22530452</v>
      </c>
      <c r="AE163" s="32">
        <v>21836110</v>
      </c>
      <c r="AF163" s="32">
        <v>27484630</v>
      </c>
      <c r="AG163" s="32">
        <f t="shared" si="30"/>
        <v>182435755.5</v>
      </c>
    </row>
    <row r="164" spans="1:33" ht="12.75">
      <c r="A164">
        <f t="shared" si="31"/>
        <v>1986.5</v>
      </c>
      <c r="B164" s="28">
        <f t="shared" si="26"/>
        <v>21.127623345803052</v>
      </c>
      <c r="C164" s="28">
        <f t="shared" si="27"/>
        <v>21.253051493642953</v>
      </c>
      <c r="D164" s="14">
        <v>182877.6085</v>
      </c>
      <c r="E164">
        <v>200.916</v>
      </c>
      <c r="F164" s="29">
        <f t="shared" si="28"/>
        <v>0.009320976670446087</v>
      </c>
      <c r="G164" s="29">
        <f t="shared" si="29"/>
        <v>-0.7654281478399031</v>
      </c>
      <c r="I164" s="30">
        <f t="shared" si="32"/>
        <v>0.04079719524547479</v>
      </c>
      <c r="J164" s="30">
        <f t="shared" si="32"/>
        <v>0.08582681132337751</v>
      </c>
      <c r="K164" s="30">
        <f t="shared" si="32"/>
        <v>0.067422212599636</v>
      </c>
      <c r="L164" s="30">
        <f t="shared" si="32"/>
        <v>0.23079873116341632</v>
      </c>
      <c r="M164" s="30">
        <f t="shared" si="32"/>
        <v>0.18119626711982073</v>
      </c>
      <c r="N164" s="30">
        <f t="shared" si="25"/>
        <v>0.12379036551104068</v>
      </c>
      <c r="O164" s="30">
        <f t="shared" si="25"/>
        <v>0.11907498232622613</v>
      </c>
      <c r="P164" s="30">
        <f t="shared" si="25"/>
        <v>0.15109343471100783</v>
      </c>
      <c r="Q164" s="31">
        <v>4.461394309997559</v>
      </c>
      <c r="R164" s="31">
        <v>17.174453735351562</v>
      </c>
      <c r="S164" s="31">
        <v>26.423053741455078</v>
      </c>
      <c r="T164" s="31">
        <v>30.27145004272461</v>
      </c>
      <c r="U164" s="31">
        <v>31.260530471801758</v>
      </c>
      <c r="V164" s="31">
        <v>29.855070114135742</v>
      </c>
      <c r="W164" s="31">
        <v>21.334163665771484</v>
      </c>
      <c r="X164" s="31">
        <v>4.35377311706543</v>
      </c>
      <c r="Y164" s="32">
        <v>7460893.5</v>
      </c>
      <c r="Z164" s="32">
        <v>15695802</v>
      </c>
      <c r="AA164" s="32">
        <v>12330013</v>
      </c>
      <c r="AB164" s="32">
        <v>42207920</v>
      </c>
      <c r="AC164" s="32">
        <v>33136740</v>
      </c>
      <c r="AD164" s="32">
        <v>22638486</v>
      </c>
      <c r="AE164" s="32">
        <v>21776148</v>
      </c>
      <c r="AF164" s="32">
        <v>27631606</v>
      </c>
      <c r="AG164" s="32">
        <f t="shared" si="30"/>
        <v>182877608.5</v>
      </c>
    </row>
    <row r="165" spans="1:33" ht="12.75">
      <c r="A165">
        <f t="shared" si="31"/>
        <v>1986.75</v>
      </c>
      <c r="B165" s="28">
        <f t="shared" si="26"/>
        <v>21.258076492374418</v>
      </c>
      <c r="C165" s="28">
        <f t="shared" si="27"/>
        <v>21.374102541729776</v>
      </c>
      <c r="D165" s="14">
        <v>183319.466</v>
      </c>
      <c r="E165">
        <v>202.645</v>
      </c>
      <c r="F165" s="29">
        <f t="shared" si="28"/>
        <v>0.009402098484542237</v>
      </c>
      <c r="G165" s="29">
        <f t="shared" si="29"/>
        <v>-0.7560260493553609</v>
      </c>
      <c r="I165" s="30">
        <f t="shared" si="32"/>
        <v>0.04063412447426614</v>
      </c>
      <c r="J165" s="30">
        <f t="shared" si="32"/>
        <v>0.08525184117653932</v>
      </c>
      <c r="K165" s="30">
        <f t="shared" si="32"/>
        <v>0.06680194017148185</v>
      </c>
      <c r="L165" s="30">
        <f t="shared" si="32"/>
        <v>0.2308431555217382</v>
      </c>
      <c r="M165" s="30">
        <f t="shared" si="32"/>
        <v>0.18239573095854425</v>
      </c>
      <c r="N165" s="30">
        <f t="shared" si="25"/>
        <v>0.12408131278322619</v>
      </c>
      <c r="O165" s="30">
        <f t="shared" si="25"/>
        <v>0.11846089492754687</v>
      </c>
      <c r="P165" s="30">
        <f t="shared" si="25"/>
        <v>0.15153099998665717</v>
      </c>
      <c r="Q165" s="31">
        <v>4.455672264099121</v>
      </c>
      <c r="R165" s="31">
        <v>17.135528564453125</v>
      </c>
      <c r="S165" s="31">
        <v>26.426082611083984</v>
      </c>
      <c r="T165" s="31">
        <v>30.329620361328125</v>
      </c>
      <c r="U165" s="31">
        <v>31.327621459960938</v>
      </c>
      <c r="V165" s="31">
        <v>29.93506622314453</v>
      </c>
      <c r="W165" s="31">
        <v>21.34197425842285</v>
      </c>
      <c r="X165" s="31">
        <v>4.360584735870361</v>
      </c>
      <c r="Y165" s="32">
        <v>7449026</v>
      </c>
      <c r="Z165" s="32">
        <v>15628322</v>
      </c>
      <c r="AA165" s="32">
        <v>12246096</v>
      </c>
      <c r="AB165" s="32">
        <v>42318044</v>
      </c>
      <c r="AC165" s="32">
        <v>33436688</v>
      </c>
      <c r="AD165" s="32">
        <v>22746520</v>
      </c>
      <c r="AE165" s="32">
        <v>21716188</v>
      </c>
      <c r="AF165" s="32">
        <v>27778582</v>
      </c>
      <c r="AG165" s="32">
        <f t="shared" si="30"/>
        <v>183319466</v>
      </c>
    </row>
    <row r="166" spans="1:33" ht="12.75">
      <c r="A166">
        <f t="shared" si="31"/>
        <v>1987</v>
      </c>
      <c r="B166" s="28">
        <f t="shared" si="26"/>
        <v>21.4468203926987</v>
      </c>
      <c r="C166" s="28">
        <f t="shared" si="27"/>
        <v>21.553364070060876</v>
      </c>
      <c r="D166" s="14">
        <v>183761.326</v>
      </c>
      <c r="E166">
        <v>204.937</v>
      </c>
      <c r="F166" s="29">
        <f t="shared" si="28"/>
        <v>0.009482371993184661</v>
      </c>
      <c r="G166" s="29">
        <f t="shared" si="29"/>
        <v>-0.7465436773621762</v>
      </c>
      <c r="I166" s="30">
        <f t="shared" si="32"/>
        <v>0.04047183464490238</v>
      </c>
      <c r="J166" s="30">
        <f t="shared" si="32"/>
        <v>0.08467963493036615</v>
      </c>
      <c r="K166" s="30">
        <f t="shared" si="32"/>
        <v>0.06618465519779716</v>
      </c>
      <c r="L166" s="30">
        <f t="shared" si="32"/>
        <v>0.23088736310054706</v>
      </c>
      <c r="M166" s="30">
        <f t="shared" si="32"/>
        <v>0.18358942403365114</v>
      </c>
      <c r="N166" s="30">
        <f t="shared" si="25"/>
        <v>0.1243708700708875</v>
      </c>
      <c r="O166" s="30">
        <f t="shared" si="25"/>
        <v>0.11784975909457684</v>
      </c>
      <c r="P166" s="30">
        <f t="shared" si="25"/>
        <v>0.15196645892727179</v>
      </c>
      <c r="Q166" s="31">
        <v>4.449950695037842</v>
      </c>
      <c r="R166" s="31">
        <v>17.096601486206055</v>
      </c>
      <c r="S166" s="31">
        <v>26.429113388061523</v>
      </c>
      <c r="T166" s="31">
        <v>30.387788772583008</v>
      </c>
      <c r="U166" s="31">
        <v>31.394710540771484</v>
      </c>
      <c r="V166" s="31">
        <v>30.015060424804688</v>
      </c>
      <c r="W166" s="31">
        <v>21.34978485107422</v>
      </c>
      <c r="X166" s="31">
        <v>4.367396831512451</v>
      </c>
      <c r="Y166" s="32">
        <v>7437158</v>
      </c>
      <c r="Z166" s="32">
        <v>15560842</v>
      </c>
      <c r="AA166" s="32">
        <v>12162180</v>
      </c>
      <c r="AB166" s="32">
        <v>42428168</v>
      </c>
      <c r="AC166" s="32">
        <v>33736636</v>
      </c>
      <c r="AD166" s="32">
        <v>22854556</v>
      </c>
      <c r="AE166" s="32">
        <v>21656228</v>
      </c>
      <c r="AF166" s="32">
        <v>27925558</v>
      </c>
      <c r="AG166" s="32">
        <f t="shared" si="30"/>
        <v>183761326</v>
      </c>
    </row>
    <row r="167" spans="1:33" ht="12.75">
      <c r="A167">
        <f t="shared" si="31"/>
        <v>1987.25</v>
      </c>
      <c r="B167" s="28">
        <f t="shared" si="26"/>
        <v>21.45081161877066</v>
      </c>
      <c r="C167" s="28">
        <f t="shared" si="27"/>
        <v>21.54779392253328</v>
      </c>
      <c r="D167" s="14">
        <v>184203.179</v>
      </c>
      <c r="E167">
        <v>205.468</v>
      </c>
      <c r="F167" s="29">
        <f t="shared" si="28"/>
        <v>0.009561373599556246</v>
      </c>
      <c r="G167" s="29">
        <f t="shared" si="29"/>
        <v>-0.73698230376262</v>
      </c>
      <c r="I167" s="30">
        <f t="shared" si="32"/>
        <v>0.040310324937443125</v>
      </c>
      <c r="J167" s="30">
        <f t="shared" si="32"/>
        <v>0.08411018248496135</v>
      </c>
      <c r="K167" s="30">
        <f t="shared" si="32"/>
        <v>0.06557033415802233</v>
      </c>
      <c r="L167" s="30">
        <f t="shared" si="32"/>
        <v>0.2309313456528348</v>
      </c>
      <c r="M167" s="30">
        <f t="shared" si="32"/>
        <v>0.18477739735425522</v>
      </c>
      <c r="N167" s="30">
        <f t="shared" si="25"/>
        <v>0.12465903207891976</v>
      </c>
      <c r="O167" s="30">
        <f t="shared" si="25"/>
        <v>0.11724154880084887</v>
      </c>
      <c r="P167" s="30">
        <f t="shared" si="25"/>
        <v>0.15239983453271455</v>
      </c>
      <c r="Q167" s="31">
        <v>4.444228649139404</v>
      </c>
      <c r="R167" s="31">
        <v>17.057674407958984</v>
      </c>
      <c r="S167" s="31">
        <v>26.432144165039062</v>
      </c>
      <c r="T167" s="31">
        <v>30.44595718383789</v>
      </c>
      <c r="U167" s="31">
        <v>31.46179962158203</v>
      </c>
      <c r="V167" s="31">
        <v>30.095054626464844</v>
      </c>
      <c r="W167" s="31">
        <v>21.357595443725586</v>
      </c>
      <c r="X167" s="31">
        <v>4.374208450317383</v>
      </c>
      <c r="Y167" s="32">
        <v>7425290</v>
      </c>
      <c r="Z167" s="32">
        <v>15493363</v>
      </c>
      <c r="AA167" s="32">
        <v>12078264</v>
      </c>
      <c r="AB167" s="32">
        <v>42538288</v>
      </c>
      <c r="AC167" s="32">
        <v>34036584</v>
      </c>
      <c r="AD167" s="32">
        <v>22962590</v>
      </c>
      <c r="AE167" s="32">
        <v>21596266</v>
      </c>
      <c r="AF167" s="32">
        <v>28072534</v>
      </c>
      <c r="AG167" s="32">
        <f t="shared" si="30"/>
        <v>184203179</v>
      </c>
    </row>
    <row r="168" spans="1:33" ht="12.75">
      <c r="A168">
        <f t="shared" si="31"/>
        <v>1987.5</v>
      </c>
      <c r="B168" s="28">
        <f t="shared" si="26"/>
        <v>21.47512333297351</v>
      </c>
      <c r="C168" s="28">
        <f t="shared" si="27"/>
        <v>21.559048766441695</v>
      </c>
      <c r="D168" s="14">
        <v>184600.892</v>
      </c>
      <c r="E168">
        <v>206.145</v>
      </c>
      <c r="F168" s="29">
        <f t="shared" si="28"/>
        <v>0.013056870294433308</v>
      </c>
      <c r="G168" s="29">
        <f t="shared" si="29"/>
        <v>-0.7239254334681867</v>
      </c>
      <c r="I168" s="30">
        <f t="shared" si="32"/>
        <v>0.04011038581547049</v>
      </c>
      <c r="J168" s="30">
        <f t="shared" si="32"/>
        <v>0.0835241413676376</v>
      </c>
      <c r="K168" s="30">
        <f t="shared" si="32"/>
        <v>0.06498886256735964</v>
      </c>
      <c r="L168" s="30">
        <f t="shared" si="32"/>
        <v>0.23080066156993434</v>
      </c>
      <c r="M168" s="30">
        <f t="shared" si="32"/>
        <v>0.18565453085676314</v>
      </c>
      <c r="N168" s="30">
        <f t="shared" si="25"/>
        <v>0.12553657649714933</v>
      </c>
      <c r="O168" s="30">
        <f t="shared" si="25"/>
        <v>0.11667251315340339</v>
      </c>
      <c r="P168" s="30">
        <f t="shared" si="25"/>
        <v>0.15271232817228206</v>
      </c>
      <c r="Q168" s="31">
        <v>4.438507080078125</v>
      </c>
      <c r="R168" s="31">
        <v>17.018747329711914</v>
      </c>
      <c r="S168" s="31">
        <v>26.43517303466797</v>
      </c>
      <c r="T168" s="31">
        <v>30.504127502441406</v>
      </c>
      <c r="U168" s="31">
        <v>31.52889060974121</v>
      </c>
      <c r="V168" s="31">
        <v>30.175048828125</v>
      </c>
      <c r="W168" s="31">
        <v>21.365406036376953</v>
      </c>
      <c r="X168" s="31">
        <v>4.381020545959473</v>
      </c>
      <c r="Y168" s="32">
        <v>7404413</v>
      </c>
      <c r="Z168" s="32">
        <v>15418631</v>
      </c>
      <c r="AA168" s="32">
        <v>11997002</v>
      </c>
      <c r="AB168" s="32">
        <v>42606008</v>
      </c>
      <c r="AC168" s="32">
        <v>34271992</v>
      </c>
      <c r="AD168" s="32">
        <v>23174164</v>
      </c>
      <c r="AE168" s="32">
        <v>21537850</v>
      </c>
      <c r="AF168" s="32">
        <v>28190832</v>
      </c>
      <c r="AG168" s="32">
        <f t="shared" si="30"/>
        <v>184600892</v>
      </c>
    </row>
    <row r="169" spans="1:33" ht="12.75">
      <c r="A169">
        <f t="shared" si="31"/>
        <v>1987.75</v>
      </c>
      <c r="B169" s="28">
        <f t="shared" si="26"/>
        <v>21.75307380975627</v>
      </c>
      <c r="C169" s="28">
        <f t="shared" si="27"/>
        <v>21.82385789624836</v>
      </c>
      <c r="D169" s="14">
        <v>184998.612</v>
      </c>
      <c r="E169">
        <v>209.263</v>
      </c>
      <c r="F169" s="29">
        <f t="shared" si="28"/>
        <v>0.013141346976095253</v>
      </c>
      <c r="G169" s="29">
        <f t="shared" si="29"/>
        <v>-0.7107840864920915</v>
      </c>
      <c r="I169" s="30">
        <f t="shared" si="32"/>
        <v>0.03991130484806016</v>
      </c>
      <c r="J169" s="30">
        <f t="shared" si="32"/>
        <v>0.08294061687338497</v>
      </c>
      <c r="K169" s="30">
        <f t="shared" si="32"/>
        <v>0.06440989405909704</v>
      </c>
      <c r="L169" s="30">
        <f t="shared" si="32"/>
        <v>0.23067053065241375</v>
      </c>
      <c r="M169" s="30">
        <f t="shared" si="32"/>
        <v>0.1865279075715444</v>
      </c>
      <c r="N169" s="30">
        <f t="shared" si="25"/>
        <v>0.12641033220292486</v>
      </c>
      <c r="O169" s="30">
        <f t="shared" si="25"/>
        <v>0.11610593056773853</v>
      </c>
      <c r="P169" s="30">
        <f t="shared" si="25"/>
        <v>0.1530234832248363</v>
      </c>
      <c r="Q169" s="31">
        <v>4.4327850341796875</v>
      </c>
      <c r="R169" s="31">
        <v>16.979820251464844</v>
      </c>
      <c r="S169" s="31">
        <v>26.438201904296875</v>
      </c>
      <c r="T169" s="31">
        <v>30.562297821044922</v>
      </c>
      <c r="U169" s="31">
        <v>31.59598159790039</v>
      </c>
      <c r="V169" s="31">
        <v>30.25504493713379</v>
      </c>
      <c r="W169" s="31">
        <v>21.373218536376953</v>
      </c>
      <c r="X169" s="31">
        <v>4.3878326416015625</v>
      </c>
      <c r="Y169" s="32">
        <v>7383536</v>
      </c>
      <c r="Z169" s="32">
        <v>15343899</v>
      </c>
      <c r="AA169" s="32">
        <v>11915741</v>
      </c>
      <c r="AB169" s="32">
        <v>42673728</v>
      </c>
      <c r="AC169" s="32">
        <v>34507404</v>
      </c>
      <c r="AD169" s="32">
        <v>23385736</v>
      </c>
      <c r="AE169" s="32">
        <v>21479436</v>
      </c>
      <c r="AF169" s="32">
        <v>28309132</v>
      </c>
      <c r="AG169" s="32">
        <f t="shared" si="30"/>
        <v>184998612</v>
      </c>
    </row>
    <row r="170" spans="1:33" ht="12.75">
      <c r="A170">
        <f t="shared" si="31"/>
        <v>1988</v>
      </c>
      <c r="B170" s="28">
        <f t="shared" si="26"/>
        <v>21.75401900740052</v>
      </c>
      <c r="C170" s="28">
        <f t="shared" si="27"/>
        <v>21.81157789040619</v>
      </c>
      <c r="D170" s="14">
        <v>185396.3345</v>
      </c>
      <c r="E170">
        <v>209.722</v>
      </c>
      <c r="F170" s="29">
        <f t="shared" si="28"/>
        <v>0.013225203486417418</v>
      </c>
      <c r="G170" s="29">
        <f t="shared" si="29"/>
        <v>-0.697558883005674</v>
      </c>
      <c r="I170" s="30">
        <f t="shared" si="32"/>
        <v>0.03971308019576838</v>
      </c>
      <c r="J170" s="30">
        <f t="shared" si="32"/>
        <v>0.08235959487106256</v>
      </c>
      <c r="K170" s="30">
        <f t="shared" si="32"/>
        <v>0.06383340874519824</v>
      </c>
      <c r="L170" s="30">
        <f t="shared" si="32"/>
        <v>0.23054097652615674</v>
      </c>
      <c r="M170" s="30">
        <f t="shared" si="32"/>
        <v>0.18739753455050104</v>
      </c>
      <c r="N170" s="30">
        <f t="shared" si="25"/>
        <v>0.12728033735747887</v>
      </c>
      <c r="O170" s="30">
        <f t="shared" si="25"/>
        <v>0.11554176654986671</v>
      </c>
      <c r="P170" s="30">
        <f t="shared" si="25"/>
        <v>0.15333330120396743</v>
      </c>
      <c r="Q170" s="31">
        <v>4.42706298828125</v>
      </c>
      <c r="R170" s="31">
        <v>16.940893173217773</v>
      </c>
      <c r="S170" s="31">
        <v>26.441232681274414</v>
      </c>
      <c r="T170" s="31">
        <v>30.620466232299805</v>
      </c>
      <c r="U170" s="31">
        <v>31.663070678710938</v>
      </c>
      <c r="V170" s="31">
        <v>30.335039138793945</v>
      </c>
      <c r="W170" s="31">
        <v>21.38102912902832</v>
      </c>
      <c r="X170" s="31">
        <v>4.394644260406494</v>
      </c>
      <c r="Y170" s="32">
        <v>7362659.5</v>
      </c>
      <c r="Z170" s="32">
        <v>15269167</v>
      </c>
      <c r="AA170" s="32">
        <v>11834480</v>
      </c>
      <c r="AB170" s="32">
        <v>42741452</v>
      </c>
      <c r="AC170" s="32">
        <v>34742816</v>
      </c>
      <c r="AD170" s="32">
        <v>23597308</v>
      </c>
      <c r="AE170" s="32">
        <v>21421020</v>
      </c>
      <c r="AF170" s="32">
        <v>28427432</v>
      </c>
      <c r="AG170" s="32">
        <f t="shared" si="30"/>
        <v>185396334.5</v>
      </c>
    </row>
    <row r="171" spans="1:33" ht="12.75">
      <c r="A171">
        <f t="shared" si="31"/>
        <v>1988.25</v>
      </c>
      <c r="B171" s="28">
        <f t="shared" si="26"/>
        <v>22.012069780984444</v>
      </c>
      <c r="C171" s="28">
        <f t="shared" si="27"/>
        <v>22.056320596107323</v>
      </c>
      <c r="D171" s="14">
        <v>185794.0475</v>
      </c>
      <c r="E171">
        <v>212.665</v>
      </c>
      <c r="F171" s="29">
        <f t="shared" si="28"/>
        <v>0.01330806788279418</v>
      </c>
      <c r="G171" s="29">
        <f t="shared" si="29"/>
        <v>-0.6842508151228799</v>
      </c>
      <c r="I171" s="30">
        <f t="shared" si="32"/>
        <v>0.039515703537272906</v>
      </c>
      <c r="J171" s="30">
        <f t="shared" si="32"/>
        <v>0.08178106459519377</v>
      </c>
      <c r="K171" s="30">
        <f t="shared" si="32"/>
        <v>0.06325938940535757</v>
      </c>
      <c r="L171" s="30">
        <f t="shared" si="32"/>
        <v>0.23041196731558367</v>
      </c>
      <c r="M171" s="30">
        <f t="shared" si="32"/>
        <v>0.18826342646956976</v>
      </c>
      <c r="N171" s="30">
        <f t="shared" si="25"/>
        <v>0.1281466350529879</v>
      </c>
      <c r="O171" s="30">
        <f t="shared" si="25"/>
        <v>0.11498002378144004</v>
      </c>
      <c r="P171" s="30">
        <f t="shared" si="25"/>
        <v>0.15364178984259438</v>
      </c>
      <c r="Q171" s="31">
        <v>4.4213409423828125</v>
      </c>
      <c r="R171" s="31">
        <v>16.901966094970703</v>
      </c>
      <c r="S171" s="31">
        <v>26.44426155090332</v>
      </c>
      <c r="T171" s="31">
        <v>30.678634643554688</v>
      </c>
      <c r="U171" s="31">
        <v>31.730159759521484</v>
      </c>
      <c r="V171" s="31">
        <v>30.415035247802734</v>
      </c>
      <c r="W171" s="31">
        <v>21.388839721679688</v>
      </c>
      <c r="X171" s="31">
        <v>4.401456356048584</v>
      </c>
      <c r="Y171" s="32">
        <v>7341782.5</v>
      </c>
      <c r="Z171" s="32">
        <v>15194435</v>
      </c>
      <c r="AA171" s="32">
        <v>11753218</v>
      </c>
      <c r="AB171" s="32">
        <v>42809172</v>
      </c>
      <c r="AC171" s="32">
        <v>34978224</v>
      </c>
      <c r="AD171" s="32">
        <v>23808882</v>
      </c>
      <c r="AE171" s="32">
        <v>21362604</v>
      </c>
      <c r="AF171" s="32">
        <v>28545730</v>
      </c>
      <c r="AG171" s="32">
        <f t="shared" si="30"/>
        <v>185794047.5</v>
      </c>
    </row>
    <row r="172" spans="1:33" ht="12.75">
      <c r="A172">
        <f t="shared" si="31"/>
        <v>1988.5</v>
      </c>
      <c r="B172" s="28">
        <f t="shared" si="26"/>
        <v>21.991665648630214</v>
      </c>
      <c r="C172" s="28">
        <f t="shared" si="27"/>
        <v>22.022250796839</v>
      </c>
      <c r="D172" s="14">
        <v>186179.797</v>
      </c>
      <c r="E172">
        <v>212.909</v>
      </c>
      <c r="F172" s="29">
        <f t="shared" si="28"/>
        <v>0.013665666914094298</v>
      </c>
      <c r="G172" s="29">
        <f t="shared" si="29"/>
        <v>-0.6705851482087856</v>
      </c>
      <c r="I172" s="30">
        <f t="shared" si="32"/>
        <v>0.03923821014801085</v>
      </c>
      <c r="J172" s="30">
        <f t="shared" si="32"/>
        <v>0.0811988800267088</v>
      </c>
      <c r="K172" s="30">
        <f t="shared" si="32"/>
        <v>0.06279987511212079</v>
      </c>
      <c r="L172" s="30">
        <f t="shared" si="32"/>
        <v>0.23004852669379589</v>
      </c>
      <c r="M172" s="30">
        <f t="shared" si="32"/>
        <v>0.1895075650984838</v>
      </c>
      <c r="N172" s="30">
        <f t="shared" si="25"/>
        <v>0.12879042939336752</v>
      </c>
      <c r="O172" s="30">
        <f t="shared" si="25"/>
        <v>0.11438031592654492</v>
      </c>
      <c r="P172" s="30">
        <f t="shared" si="25"/>
        <v>0.1540361976009674</v>
      </c>
      <c r="Q172" s="31">
        <v>4.415618896484375</v>
      </c>
      <c r="R172" s="31">
        <v>16.863040924072266</v>
      </c>
      <c r="S172" s="31">
        <v>26.44729232788086</v>
      </c>
      <c r="T172" s="31">
        <v>30.736804962158203</v>
      </c>
      <c r="U172" s="31">
        <v>31.797250747680664</v>
      </c>
      <c r="V172" s="31">
        <v>30.49502944946289</v>
      </c>
      <c r="W172" s="31">
        <v>21.396652221679688</v>
      </c>
      <c r="X172" s="31">
        <v>4.408267974853516</v>
      </c>
      <c r="Y172" s="32">
        <v>7305362</v>
      </c>
      <c r="Z172" s="32">
        <v>15117591</v>
      </c>
      <c r="AA172" s="32">
        <v>11692068</v>
      </c>
      <c r="AB172" s="32">
        <v>42830388</v>
      </c>
      <c r="AC172" s="32">
        <v>35282480</v>
      </c>
      <c r="AD172" s="32">
        <v>23978176</v>
      </c>
      <c r="AE172" s="32">
        <v>21295304</v>
      </c>
      <c r="AF172" s="32">
        <v>28678428</v>
      </c>
      <c r="AG172" s="32">
        <f t="shared" si="30"/>
        <v>186179797</v>
      </c>
    </row>
    <row r="173" spans="1:33" ht="12.75">
      <c r="A173">
        <f t="shared" si="31"/>
        <v>1988.75</v>
      </c>
      <c r="B173" s="28">
        <f t="shared" si="26"/>
        <v>22.17915130659758</v>
      </c>
      <c r="C173" s="28">
        <f t="shared" si="27"/>
        <v>22.195992792344992</v>
      </c>
      <c r="D173" s="14">
        <v>186565.542</v>
      </c>
      <c r="E173">
        <v>215.169</v>
      </c>
      <c r="F173" s="29">
        <f t="shared" si="28"/>
        <v>0.013743662461370723</v>
      </c>
      <c r="G173" s="29">
        <f t="shared" si="29"/>
        <v>-0.6568414857474149</v>
      </c>
      <c r="I173" s="30">
        <f t="shared" si="32"/>
        <v>0.03896186252871926</v>
      </c>
      <c r="J173" s="30">
        <f t="shared" si="32"/>
        <v>0.08061909953339615</v>
      </c>
      <c r="K173" s="30">
        <f t="shared" si="32"/>
        <v>0.0623422571784451</v>
      </c>
      <c r="L173" s="30">
        <f t="shared" si="32"/>
        <v>0.22968661597756354</v>
      </c>
      <c r="M173" s="30">
        <f t="shared" si="32"/>
        <v>0.19074656347847985</v>
      </c>
      <c r="N173" s="30">
        <f t="shared" si="25"/>
        <v>0.12943155387182914</v>
      </c>
      <c r="O173" s="30">
        <f t="shared" si="25"/>
        <v>0.11378308005022707</v>
      </c>
      <c r="P173" s="30">
        <f t="shared" si="25"/>
        <v>0.1544289673813399</v>
      </c>
      <c r="Q173" s="31">
        <v>4.409897327423096</v>
      </c>
      <c r="R173" s="31">
        <v>16.824113845825195</v>
      </c>
      <c r="S173" s="31">
        <v>26.450321197509766</v>
      </c>
      <c r="T173" s="31">
        <v>30.79497528076172</v>
      </c>
      <c r="U173" s="31">
        <v>31.864341735839844</v>
      </c>
      <c r="V173" s="31">
        <v>30.575023651123047</v>
      </c>
      <c r="W173" s="31">
        <v>21.404464721679688</v>
      </c>
      <c r="X173" s="31">
        <v>4.4150800704956055</v>
      </c>
      <c r="Y173" s="32">
        <v>7268941</v>
      </c>
      <c r="Z173" s="32">
        <v>15040746</v>
      </c>
      <c r="AA173" s="32">
        <v>11630917</v>
      </c>
      <c r="AB173" s="32">
        <v>42851608</v>
      </c>
      <c r="AC173" s="32">
        <v>35586736</v>
      </c>
      <c r="AD173" s="32">
        <v>24147468</v>
      </c>
      <c r="AE173" s="32">
        <v>21228002</v>
      </c>
      <c r="AF173" s="32">
        <v>28811124</v>
      </c>
      <c r="AG173" s="32">
        <f t="shared" si="30"/>
        <v>186565542</v>
      </c>
    </row>
    <row r="174" spans="1:33" ht="12.75">
      <c r="A174">
        <f t="shared" si="31"/>
        <v>1989</v>
      </c>
      <c r="B174" s="28">
        <f t="shared" si="26"/>
        <v>22.338295771871117</v>
      </c>
      <c r="C174" s="28">
        <f t="shared" si="27"/>
        <v>22.3413172320549</v>
      </c>
      <c r="D174" s="14">
        <v>186951.284</v>
      </c>
      <c r="E174">
        <v>217.161</v>
      </c>
      <c r="F174" s="29">
        <f t="shared" si="28"/>
        <v>0.013820025563629032</v>
      </c>
      <c r="G174" s="29">
        <f t="shared" si="29"/>
        <v>-0.6430214601837858</v>
      </c>
      <c r="I174" s="30">
        <f t="shared" si="32"/>
        <v>0.03868665593117831</v>
      </c>
      <c r="J174" s="30">
        <f t="shared" si="32"/>
        <v>0.08004171824784044</v>
      </c>
      <c r="K174" s="30">
        <f t="shared" si="32"/>
        <v>0.0618865286851948</v>
      </c>
      <c r="L174" s="30">
        <f t="shared" si="32"/>
        <v>0.2293261810386924</v>
      </c>
      <c r="M174" s="30">
        <f t="shared" si="32"/>
        <v>0.19198043058104913</v>
      </c>
      <c r="N174" s="30">
        <f t="shared" si="25"/>
        <v>0.13007004541354206</v>
      </c>
      <c r="O174" s="30">
        <f t="shared" si="25"/>
        <v>0.11318831059753513</v>
      </c>
      <c r="P174" s="30">
        <f t="shared" si="25"/>
        <v>0.15482012950496774</v>
      </c>
      <c r="Q174" s="31">
        <v>4.404175281524658</v>
      </c>
      <c r="R174" s="31">
        <v>16.785186767578125</v>
      </c>
      <c r="S174" s="31">
        <v>26.453350067138672</v>
      </c>
      <c r="T174" s="31">
        <v>30.8531436920166</v>
      </c>
      <c r="U174" s="31">
        <v>31.93143081665039</v>
      </c>
      <c r="V174" s="31">
        <v>30.655019760131836</v>
      </c>
      <c r="W174" s="31">
        <v>21.412275314331055</v>
      </c>
      <c r="X174" s="31">
        <v>4.421892166137695</v>
      </c>
      <c r="Y174" s="32">
        <v>7232520</v>
      </c>
      <c r="Z174" s="32">
        <v>14963902</v>
      </c>
      <c r="AA174" s="32">
        <v>11569766</v>
      </c>
      <c r="AB174" s="32">
        <v>42872824</v>
      </c>
      <c r="AC174" s="32">
        <v>35890988</v>
      </c>
      <c r="AD174" s="32">
        <v>24316762</v>
      </c>
      <c r="AE174" s="32">
        <v>21160700</v>
      </c>
      <c r="AF174" s="32">
        <v>28943822</v>
      </c>
      <c r="AG174" s="32">
        <f t="shared" si="30"/>
        <v>186951284</v>
      </c>
    </row>
    <row r="175" spans="1:33" ht="12.75">
      <c r="A175">
        <f t="shared" si="31"/>
        <v>1989.25</v>
      </c>
      <c r="B175" s="28">
        <f t="shared" si="26"/>
        <v>22.419486000881935</v>
      </c>
      <c r="C175" s="28">
        <f t="shared" si="27"/>
        <v>22.408611195588776</v>
      </c>
      <c r="D175" s="14">
        <v>187337.0335</v>
      </c>
      <c r="E175">
        <v>218.4</v>
      </c>
      <c r="F175" s="29">
        <f t="shared" si="28"/>
        <v>0.01389626547694656</v>
      </c>
      <c r="G175" s="29">
        <f t="shared" si="29"/>
        <v>-0.6291251947068393</v>
      </c>
      <c r="I175" s="30">
        <f t="shared" si="32"/>
        <v>0.03841258380981036</v>
      </c>
      <c r="J175" s="30">
        <f t="shared" si="32"/>
        <v>0.07946671152983747</v>
      </c>
      <c r="K175" s="30">
        <f t="shared" si="32"/>
        <v>0.06143267983369663</v>
      </c>
      <c r="L175" s="30">
        <f t="shared" si="32"/>
        <v>0.2289672212622071</v>
      </c>
      <c r="M175" s="30">
        <f t="shared" si="32"/>
        <v>0.19320923003726329</v>
      </c>
      <c r="N175" s="30">
        <f t="shared" si="25"/>
        <v>0.13070590231162169</v>
      </c>
      <c r="O175" s="30">
        <f t="shared" si="25"/>
        <v>0.11259599666928642</v>
      </c>
      <c r="P175" s="30">
        <f t="shared" si="25"/>
        <v>0.15520967454627704</v>
      </c>
      <c r="Q175" s="31">
        <v>4.398453712463379</v>
      </c>
      <c r="R175" s="31">
        <v>16.746259689331055</v>
      </c>
      <c r="S175" s="31">
        <v>26.456378936767578</v>
      </c>
      <c r="T175" s="31">
        <v>30.911312103271484</v>
      </c>
      <c r="U175" s="31">
        <v>31.998519897460938</v>
      </c>
      <c r="V175" s="31">
        <v>30.735015869140625</v>
      </c>
      <c r="W175" s="31">
        <v>21.420085906982422</v>
      </c>
      <c r="X175" s="31">
        <v>4.428704261779785</v>
      </c>
      <c r="Y175" s="32">
        <v>7196099.5</v>
      </c>
      <c r="Z175" s="32">
        <v>14887058</v>
      </c>
      <c r="AA175" s="32">
        <v>11508616</v>
      </c>
      <c r="AB175" s="32">
        <v>42894040</v>
      </c>
      <c r="AC175" s="32">
        <v>36195244</v>
      </c>
      <c r="AD175" s="32">
        <v>24486056</v>
      </c>
      <c r="AE175" s="32">
        <v>21093400</v>
      </c>
      <c r="AF175" s="32">
        <v>29076520</v>
      </c>
      <c r="AG175" s="32">
        <f t="shared" si="30"/>
        <v>187337033.5</v>
      </c>
    </row>
    <row r="176" spans="1:33" ht="12.75">
      <c r="A176">
        <f t="shared" si="31"/>
        <v>1989.5</v>
      </c>
      <c r="B176" s="28">
        <f t="shared" si="26"/>
        <v>22.389409853601244</v>
      </c>
      <c r="C176" s="28">
        <f t="shared" si="27"/>
        <v>22.36633666878259</v>
      </c>
      <c r="D176" s="14">
        <v>187800.841</v>
      </c>
      <c r="E176">
        <v>218.647</v>
      </c>
      <c r="F176" s="29">
        <f t="shared" si="28"/>
        <v>0.012198379525491883</v>
      </c>
      <c r="G176" s="29">
        <f t="shared" si="29"/>
        <v>-0.6169268151813474</v>
      </c>
      <c r="I176" s="30">
        <f t="shared" si="32"/>
        <v>0.03812379093659117</v>
      </c>
      <c r="J176" s="30">
        <f t="shared" si="32"/>
        <v>0.07901153115709424</v>
      </c>
      <c r="K176" s="30">
        <f t="shared" si="32"/>
        <v>0.06118015733486518</v>
      </c>
      <c r="L176" s="30">
        <f t="shared" si="32"/>
        <v>0.2283389348613194</v>
      </c>
      <c r="M176" s="30">
        <f t="shared" si="32"/>
        <v>0.1945289265238168</v>
      </c>
      <c r="N176" s="30">
        <f t="shared" si="25"/>
        <v>0.1311385607692779</v>
      </c>
      <c r="O176" s="30">
        <f t="shared" si="25"/>
        <v>0.11213577046760935</v>
      </c>
      <c r="P176" s="30">
        <f t="shared" si="25"/>
        <v>0.15554232794942596</v>
      </c>
      <c r="Q176" s="31">
        <v>4.392731666564941</v>
      </c>
      <c r="R176" s="31">
        <v>16.707332611083984</v>
      </c>
      <c r="S176" s="31">
        <v>26.459409713745117</v>
      </c>
      <c r="T176" s="31">
        <v>30.969482421875</v>
      </c>
      <c r="U176" s="31">
        <v>32.06561279296875</v>
      </c>
      <c r="V176" s="31">
        <v>30.81501007080078</v>
      </c>
      <c r="W176" s="31">
        <v>21.427898406982422</v>
      </c>
      <c r="X176" s="31">
        <v>4.435516357421875</v>
      </c>
      <c r="Y176" s="32">
        <v>7159680</v>
      </c>
      <c r="Z176" s="32">
        <v>14838432</v>
      </c>
      <c r="AA176" s="32">
        <v>11489685</v>
      </c>
      <c r="AB176" s="32">
        <v>42882244</v>
      </c>
      <c r="AC176" s="32">
        <v>36532696</v>
      </c>
      <c r="AD176" s="32">
        <v>24627932</v>
      </c>
      <c r="AE176" s="32">
        <v>21059192</v>
      </c>
      <c r="AF176" s="32">
        <v>29210980</v>
      </c>
      <c r="AG176" s="32">
        <f t="shared" si="30"/>
        <v>187800841</v>
      </c>
    </row>
    <row r="177" spans="1:33" ht="12.75">
      <c r="A177">
        <f t="shared" si="31"/>
        <v>1989.75</v>
      </c>
      <c r="B177" s="28">
        <f t="shared" si="26"/>
        <v>22.448043747836465</v>
      </c>
      <c r="C177" s="28">
        <f t="shared" si="27"/>
        <v>22.412729377793198</v>
      </c>
      <c r="D177" s="14">
        <v>188264.649</v>
      </c>
      <c r="E177">
        <v>219.761</v>
      </c>
      <c r="F177" s="29">
        <f t="shared" si="28"/>
        <v>0.012241185224614325</v>
      </c>
      <c r="G177" s="29">
        <f t="shared" si="29"/>
        <v>-0.604685629956733</v>
      </c>
      <c r="I177" s="30">
        <f t="shared" si="32"/>
        <v>0.03783642355501377</v>
      </c>
      <c r="J177" s="30">
        <f t="shared" si="32"/>
        <v>0.07855859333421646</v>
      </c>
      <c r="K177" s="30">
        <f t="shared" si="32"/>
        <v>0.060928878899617525</v>
      </c>
      <c r="L177" s="30">
        <f t="shared" si="32"/>
        <v>0.22771374353981877</v>
      </c>
      <c r="M177" s="30">
        <f t="shared" si="32"/>
        <v>0.19584209885308845</v>
      </c>
      <c r="N177" s="30">
        <f t="shared" si="25"/>
        <v>0.1315690870886759</v>
      </c>
      <c r="O177" s="30">
        <f t="shared" si="25"/>
        <v>0.11167782221292114</v>
      </c>
      <c r="P177" s="30">
        <f t="shared" si="25"/>
        <v>0.155873352516648</v>
      </c>
      <c r="Q177" s="31">
        <v>4.387009620666504</v>
      </c>
      <c r="R177" s="31">
        <v>16.668407440185547</v>
      </c>
      <c r="S177" s="31">
        <v>26.462440490722656</v>
      </c>
      <c r="T177" s="31">
        <v>31.027650833129883</v>
      </c>
      <c r="U177" s="31">
        <v>32.1327018737793</v>
      </c>
      <c r="V177" s="31">
        <v>30.895004272460938</v>
      </c>
      <c r="W177" s="31">
        <v>21.43570899963379</v>
      </c>
      <c r="X177" s="31">
        <v>4.442327976226807</v>
      </c>
      <c r="Y177" s="32">
        <v>7123261</v>
      </c>
      <c r="Z177" s="32">
        <v>14789806</v>
      </c>
      <c r="AA177" s="32">
        <v>11470754</v>
      </c>
      <c r="AB177" s="32">
        <v>42870448</v>
      </c>
      <c r="AC177" s="32">
        <v>36870144</v>
      </c>
      <c r="AD177" s="32">
        <v>24769808</v>
      </c>
      <c r="AE177" s="32">
        <v>21024986</v>
      </c>
      <c r="AF177" s="32">
        <v>29345442</v>
      </c>
      <c r="AG177" s="32">
        <f t="shared" si="30"/>
        <v>188264649</v>
      </c>
    </row>
    <row r="178" spans="1:33" ht="12.75">
      <c r="A178">
        <f t="shared" si="31"/>
        <v>1990</v>
      </c>
      <c r="B178" s="28">
        <f t="shared" si="26"/>
        <v>22.408364365529412</v>
      </c>
      <c r="C178" s="28">
        <f t="shared" si="27"/>
        <v>22.360765833619496</v>
      </c>
      <c r="D178" s="14">
        <v>188728.4625</v>
      </c>
      <c r="E178">
        <v>219.913</v>
      </c>
      <c r="F178" s="29">
        <f t="shared" si="28"/>
        <v>0.012284161866648364</v>
      </c>
      <c r="G178" s="29">
        <f t="shared" si="29"/>
        <v>-0.5924014680900846</v>
      </c>
      <c r="I178" s="30">
        <f t="shared" si="32"/>
        <v>0.037550464864302066</v>
      </c>
      <c r="J178" s="30">
        <f t="shared" si="32"/>
        <v>0.07810787946200749</v>
      </c>
      <c r="K178" s="30">
        <f t="shared" si="32"/>
        <v>0.06067883375036767</v>
      </c>
      <c r="L178" s="30">
        <f t="shared" si="32"/>
        <v>0.22709163966192963</v>
      </c>
      <c r="M178" s="30">
        <f t="shared" si="32"/>
        <v>0.19714881108619214</v>
      </c>
      <c r="N178" s="30">
        <f t="shared" si="25"/>
        <v>0.13199750408606228</v>
      </c>
      <c r="O178" s="30">
        <f t="shared" si="25"/>
        <v>0.11122212157056066</v>
      </c>
      <c r="P178" s="30">
        <f t="shared" si="25"/>
        <v>0.15620274551857805</v>
      </c>
      <c r="Q178" s="31">
        <v>4.381288051605225</v>
      </c>
      <c r="R178" s="31">
        <v>16.629480361938477</v>
      </c>
      <c r="S178" s="31">
        <v>26.465469360351562</v>
      </c>
      <c r="T178" s="31">
        <v>31.085819244384766</v>
      </c>
      <c r="U178" s="31">
        <v>32.199790954589844</v>
      </c>
      <c r="V178" s="31">
        <v>30.975000381469727</v>
      </c>
      <c r="W178" s="31">
        <v>21.443519592285156</v>
      </c>
      <c r="X178" s="31">
        <v>4.4491400718688965</v>
      </c>
      <c r="Y178" s="32">
        <v>7086841.5</v>
      </c>
      <c r="Z178" s="32">
        <v>14741180</v>
      </c>
      <c r="AA178" s="32">
        <v>11451823</v>
      </c>
      <c r="AB178" s="32">
        <v>42858656</v>
      </c>
      <c r="AC178" s="32">
        <v>37207592</v>
      </c>
      <c r="AD178" s="32">
        <v>24911686</v>
      </c>
      <c r="AE178" s="32">
        <v>20990780</v>
      </c>
      <c r="AF178" s="32">
        <v>29479904</v>
      </c>
      <c r="AG178" s="32">
        <f t="shared" si="30"/>
        <v>188728462.5</v>
      </c>
    </row>
    <row r="179" spans="1:33" ht="12.75">
      <c r="A179">
        <f t="shared" si="31"/>
        <v>1990.25</v>
      </c>
      <c r="B179" s="28">
        <f t="shared" si="26"/>
        <v>22.232470377682656</v>
      </c>
      <c r="C179" s="28">
        <f t="shared" si="27"/>
        <v>22.17259294700229</v>
      </c>
      <c r="D179" s="14">
        <v>189192.27</v>
      </c>
      <c r="E179">
        <v>218.723</v>
      </c>
      <c r="F179" s="29">
        <f t="shared" si="28"/>
        <v>0.012278898770451704</v>
      </c>
      <c r="G179" s="29">
        <f t="shared" si="29"/>
        <v>-0.5801225693196329</v>
      </c>
      <c r="I179" s="30">
        <f t="shared" si="32"/>
        <v>0.03726590943699761</v>
      </c>
      <c r="J179" s="30">
        <f t="shared" si="32"/>
        <v>0.07765937794392974</v>
      </c>
      <c r="K179" s="30">
        <f t="shared" si="32"/>
        <v>0.060430016511773973</v>
      </c>
      <c r="L179" s="30">
        <f t="shared" si="32"/>
        <v>0.2264725720559302</v>
      </c>
      <c r="M179" s="30">
        <f t="shared" si="32"/>
        <v>0.1984491438260136</v>
      </c>
      <c r="N179" s="30">
        <f t="shared" si="25"/>
        <v>0.13242381414420368</v>
      </c>
      <c r="O179" s="30">
        <f t="shared" si="25"/>
        <v>0.11076864821168433</v>
      </c>
      <c r="P179" s="30">
        <f t="shared" si="25"/>
        <v>0.15653051786946687</v>
      </c>
      <c r="Q179" s="31">
        <v>4.372433662414551</v>
      </c>
      <c r="R179" s="31">
        <v>16.62112045288086</v>
      </c>
      <c r="S179" s="31">
        <v>26.454132080078125</v>
      </c>
      <c r="T179" s="31">
        <v>31.107282638549805</v>
      </c>
      <c r="U179" s="31">
        <v>32.214805603027344</v>
      </c>
      <c r="V179" s="31">
        <v>31.010499954223633</v>
      </c>
      <c r="W179" s="31">
        <v>21.489585876464844</v>
      </c>
      <c r="X179" s="31">
        <v>4.442011833190918</v>
      </c>
      <c r="Y179" s="32">
        <v>7050422</v>
      </c>
      <c r="Z179" s="32">
        <v>14692554</v>
      </c>
      <c r="AA179" s="32">
        <v>11432892</v>
      </c>
      <c r="AB179" s="32">
        <v>42846860</v>
      </c>
      <c r="AC179" s="32">
        <v>37545044</v>
      </c>
      <c r="AD179" s="32">
        <v>25053562</v>
      </c>
      <c r="AE179" s="32">
        <v>20956572</v>
      </c>
      <c r="AF179" s="32">
        <v>29614364</v>
      </c>
      <c r="AG179" s="32">
        <f t="shared" si="30"/>
        <v>189192270</v>
      </c>
    </row>
    <row r="180" spans="1:33" ht="12.75">
      <c r="A180">
        <f t="shared" si="31"/>
        <v>1990.5</v>
      </c>
      <c r="B180" s="28">
        <f t="shared" si="26"/>
        <v>22.16485396007678</v>
      </c>
      <c r="C180" s="28">
        <f t="shared" si="27"/>
        <v>22.089246979453964</v>
      </c>
      <c r="D180" s="14">
        <v>189761.614</v>
      </c>
      <c r="E180">
        <v>218.714</v>
      </c>
      <c r="F180" s="29">
        <f t="shared" si="28"/>
        <v>0.01572954994244913</v>
      </c>
      <c r="G180" s="29">
        <f t="shared" si="29"/>
        <v>-0.5643930193771838</v>
      </c>
      <c r="I180" s="30">
        <f t="shared" si="32"/>
        <v>0.0368911385840131</v>
      </c>
      <c r="J180" s="30">
        <f t="shared" si="32"/>
        <v>0.07720206258363717</v>
      </c>
      <c r="K180" s="30">
        <f t="shared" si="32"/>
        <v>0.060309973965546056</v>
      </c>
      <c r="L180" s="30">
        <f t="shared" si="32"/>
        <v>0.22577303753329164</v>
      </c>
      <c r="M180" s="30">
        <f t="shared" si="32"/>
        <v>0.19984663494693927</v>
      </c>
      <c r="N180" s="30">
        <f t="shared" si="25"/>
        <v>0.13282479774861106</v>
      </c>
      <c r="O180" s="30">
        <f t="shared" si="25"/>
        <v>0.11036383786238244</v>
      </c>
      <c r="P180" s="30">
        <f t="shared" si="25"/>
        <v>0.15678851677557928</v>
      </c>
      <c r="Q180" s="31">
        <v>4.363578796386719</v>
      </c>
      <c r="R180" s="31">
        <v>16.61275863647461</v>
      </c>
      <c r="S180" s="31">
        <v>26.442792892456055</v>
      </c>
      <c r="T180" s="31">
        <v>31.128746032714844</v>
      </c>
      <c r="U180" s="31">
        <v>32.229820251464844</v>
      </c>
      <c r="V180" s="31">
        <v>31.04599952697754</v>
      </c>
      <c r="W180" s="31">
        <v>21.535654067993164</v>
      </c>
      <c r="X180" s="31">
        <v>4.434884071350098</v>
      </c>
      <c r="Y180" s="32">
        <v>7000522</v>
      </c>
      <c r="Z180" s="32">
        <v>14649988</v>
      </c>
      <c r="AA180" s="32">
        <v>11444518</v>
      </c>
      <c r="AB180" s="32">
        <v>42843056</v>
      </c>
      <c r="AC180" s="32">
        <v>37923220</v>
      </c>
      <c r="AD180" s="32">
        <v>25205048</v>
      </c>
      <c r="AE180" s="32">
        <v>20942820</v>
      </c>
      <c r="AF180" s="32">
        <v>29752442</v>
      </c>
      <c r="AG180" s="32">
        <f t="shared" si="30"/>
        <v>189761614</v>
      </c>
    </row>
    <row r="181" spans="1:33" ht="12.75">
      <c r="A181">
        <f t="shared" si="31"/>
        <v>1990.75</v>
      </c>
      <c r="B181" s="28">
        <f t="shared" si="26"/>
        <v>22.038939813888323</v>
      </c>
      <c r="C181" s="28">
        <f t="shared" si="27"/>
        <v>21.947689629718678</v>
      </c>
      <c r="D181" s="14">
        <v>190330.948</v>
      </c>
      <c r="E181">
        <v>218.124</v>
      </c>
      <c r="F181" s="29">
        <f t="shared" si="28"/>
        <v>0.015643203546827612</v>
      </c>
      <c r="G181" s="29">
        <f t="shared" si="29"/>
        <v>-0.5487498158303562</v>
      </c>
      <c r="I181" s="30">
        <f t="shared" si="32"/>
        <v>0.0365186117814114</v>
      </c>
      <c r="J181" s="30">
        <f t="shared" si="32"/>
        <v>0.07674748722420066</v>
      </c>
      <c r="K181" s="30">
        <f t="shared" si="32"/>
        <v>0.060190652757112315</v>
      </c>
      <c r="L181" s="30">
        <f t="shared" si="32"/>
        <v>0.22507767890695315</v>
      </c>
      <c r="M181" s="30">
        <f t="shared" si="32"/>
        <v>0.20123575489152715</v>
      </c>
      <c r="N181" s="30">
        <f t="shared" si="25"/>
        <v>0.13322337889054175</v>
      </c>
      <c r="O181" s="30">
        <f t="shared" si="25"/>
        <v>0.1099614551386567</v>
      </c>
      <c r="P181" s="30">
        <f t="shared" si="25"/>
        <v>0.15704498040959686</v>
      </c>
      <c r="Q181" s="31">
        <v>4.354723930358887</v>
      </c>
      <c r="R181" s="31">
        <v>16.604398727416992</v>
      </c>
      <c r="S181" s="31">
        <v>26.431453704833984</v>
      </c>
      <c r="T181" s="31">
        <v>31.15020751953125</v>
      </c>
      <c r="U181" s="31">
        <v>32.244834899902344</v>
      </c>
      <c r="V181" s="31">
        <v>31.081499099731445</v>
      </c>
      <c r="W181" s="31">
        <v>21.581722259521484</v>
      </c>
      <c r="X181" s="31">
        <v>4.427756309509277</v>
      </c>
      <c r="Y181" s="32">
        <v>6950622</v>
      </c>
      <c r="Z181" s="32">
        <v>14607422</v>
      </c>
      <c r="AA181" s="32">
        <v>11456144</v>
      </c>
      <c r="AB181" s="32">
        <v>42839248</v>
      </c>
      <c r="AC181" s="32">
        <v>38301392</v>
      </c>
      <c r="AD181" s="32">
        <v>25356532</v>
      </c>
      <c r="AE181" s="32">
        <v>20929068</v>
      </c>
      <c r="AF181" s="32">
        <v>29890520</v>
      </c>
      <c r="AG181" s="32">
        <f t="shared" si="30"/>
        <v>190330948</v>
      </c>
    </row>
    <row r="182" spans="1:33" ht="12.75">
      <c r="A182">
        <f t="shared" si="31"/>
        <v>1991</v>
      </c>
      <c r="B182" s="28">
        <f t="shared" si="26"/>
        <v>21.806692729962098</v>
      </c>
      <c r="C182" s="28">
        <f t="shared" si="27"/>
        <v>21.699884315040705</v>
      </c>
      <c r="D182" s="14">
        <v>190900.2845</v>
      </c>
      <c r="E182">
        <v>216.471</v>
      </c>
      <c r="F182" s="29">
        <f t="shared" si="28"/>
        <v>0.015558230751748963</v>
      </c>
      <c r="G182" s="29">
        <f t="shared" si="29"/>
        <v>-0.5331915850786072</v>
      </c>
      <c r="I182" s="30">
        <f t="shared" si="32"/>
        <v>0.03614830390679696</v>
      </c>
      <c r="J182" s="30">
        <f t="shared" si="32"/>
        <v>0.07629562752170754</v>
      </c>
      <c r="K182" s="30">
        <f t="shared" si="32"/>
        <v>0.06007204248037671</v>
      </c>
      <c r="L182" s="30">
        <f t="shared" si="32"/>
        <v>0.22438646496621642</v>
      </c>
      <c r="M182" s="30">
        <f t="shared" si="32"/>
        <v>0.20261660741527077</v>
      </c>
      <c r="N182" s="30">
        <f t="shared" si="25"/>
        <v>0.13361958085505105</v>
      </c>
      <c r="O182" s="30">
        <f t="shared" si="25"/>
        <v>0.10956146060641413</v>
      </c>
      <c r="P182" s="30">
        <f t="shared" si="25"/>
        <v>0.1572999122481664</v>
      </c>
      <c r="Q182" s="31">
        <v>4.345869541168213</v>
      </c>
      <c r="R182" s="31">
        <v>16.596038818359375</v>
      </c>
      <c r="S182" s="31">
        <v>26.420116424560547</v>
      </c>
      <c r="T182" s="31">
        <v>31.17167091369629</v>
      </c>
      <c r="U182" s="31">
        <v>32.259849548339844</v>
      </c>
      <c r="V182" s="31">
        <v>31.11699867248535</v>
      </c>
      <c r="W182" s="31">
        <v>21.627788543701172</v>
      </c>
      <c r="X182" s="31">
        <v>4.420628070831299</v>
      </c>
      <c r="Y182" s="32">
        <v>6900721.5</v>
      </c>
      <c r="Z182" s="32">
        <v>14564857</v>
      </c>
      <c r="AA182" s="32">
        <v>11467770</v>
      </c>
      <c r="AB182" s="32">
        <v>42835440</v>
      </c>
      <c r="AC182" s="32">
        <v>38679568</v>
      </c>
      <c r="AD182" s="32">
        <v>25508016</v>
      </c>
      <c r="AE182" s="32">
        <v>20915314</v>
      </c>
      <c r="AF182" s="32">
        <v>30028598</v>
      </c>
      <c r="AG182" s="32">
        <f t="shared" si="30"/>
        <v>190900284.5</v>
      </c>
    </row>
    <row r="183" spans="1:33" ht="12.75">
      <c r="A183">
        <f t="shared" si="31"/>
        <v>1991.25</v>
      </c>
      <c r="B183" s="28">
        <f t="shared" si="26"/>
        <v>21.64191398516883</v>
      </c>
      <c r="C183" s="28">
        <f t="shared" si="27"/>
        <v>21.519631596688452</v>
      </c>
      <c r="D183" s="14">
        <v>191469.6285</v>
      </c>
      <c r="E183">
        <v>215.476</v>
      </c>
      <c r="F183" s="29">
        <f t="shared" si="28"/>
        <v>0.015473973558984689</v>
      </c>
      <c r="G183" s="29">
        <f t="shared" si="29"/>
        <v>-0.5177176115196225</v>
      </c>
      <c r="I183" s="30">
        <f t="shared" si="32"/>
        <v>0.03578019946907663</v>
      </c>
      <c r="J183" s="30">
        <f t="shared" si="32"/>
        <v>0.07584644684261244</v>
      </c>
      <c r="K183" s="30">
        <f t="shared" si="32"/>
        <v>0.05995413523247108</v>
      </c>
      <c r="L183" s="30">
        <f t="shared" si="32"/>
        <v>0.22369937381478755</v>
      </c>
      <c r="M183" s="30">
        <f t="shared" si="32"/>
        <v>0.20398923999583568</v>
      </c>
      <c r="N183" s="30">
        <f t="shared" si="25"/>
        <v>0.13401343179605113</v>
      </c>
      <c r="O183" s="30">
        <f t="shared" si="25"/>
        <v>0.10916385101776076</v>
      </c>
      <c r="P183" s="30">
        <f t="shared" si="25"/>
        <v>0.15755332183140472</v>
      </c>
      <c r="Q183" s="31">
        <v>4.337015151977539</v>
      </c>
      <c r="R183" s="31">
        <v>16.587677001953125</v>
      </c>
      <c r="S183" s="31">
        <v>26.408777236938477</v>
      </c>
      <c r="T183" s="31">
        <v>31.193134307861328</v>
      </c>
      <c r="U183" s="31">
        <v>32.274864196777344</v>
      </c>
      <c r="V183" s="31">
        <v>31.152498245239258</v>
      </c>
      <c r="W183" s="31">
        <v>21.67385482788086</v>
      </c>
      <c r="X183" s="31">
        <v>4.4135003089904785</v>
      </c>
      <c r="Y183" s="32">
        <v>6850821.5</v>
      </c>
      <c r="Z183" s="32">
        <v>14522291</v>
      </c>
      <c r="AA183" s="32">
        <v>11479396</v>
      </c>
      <c r="AB183" s="32">
        <v>42831636</v>
      </c>
      <c r="AC183" s="32">
        <v>39057744</v>
      </c>
      <c r="AD183" s="32">
        <v>25659502</v>
      </c>
      <c r="AE183" s="32">
        <v>20901562</v>
      </c>
      <c r="AF183" s="32">
        <v>30166676</v>
      </c>
      <c r="AG183" s="32">
        <f t="shared" si="30"/>
        <v>191469628.5</v>
      </c>
    </row>
    <row r="184" spans="1:33" ht="12.75">
      <c r="A184">
        <f t="shared" si="31"/>
        <v>1991.5</v>
      </c>
      <c r="B184" s="28">
        <f t="shared" si="26"/>
        <v>21.591825012757823</v>
      </c>
      <c r="C184" s="28">
        <f t="shared" si="27"/>
        <v>21.461890161977422</v>
      </c>
      <c r="D184" s="14">
        <v>192061.65</v>
      </c>
      <c r="E184">
        <v>215.642</v>
      </c>
      <c r="F184" s="29">
        <f t="shared" si="28"/>
        <v>0.007652462300024228</v>
      </c>
      <c r="G184" s="29">
        <f t="shared" si="29"/>
        <v>-0.5100651492195982</v>
      </c>
      <c r="I184" s="30">
        <f t="shared" si="32"/>
        <v>0.03565042787042598</v>
      </c>
      <c r="J184" s="30">
        <f t="shared" si="32"/>
        <v>0.0755329655868311</v>
      </c>
      <c r="K184" s="30">
        <f t="shared" si="32"/>
        <v>0.059682929934216436</v>
      </c>
      <c r="L184" s="30">
        <f t="shared" si="32"/>
        <v>0.22262868198830948</v>
      </c>
      <c r="M184" s="30">
        <f t="shared" si="32"/>
        <v>0.20414755366310766</v>
      </c>
      <c r="N184" s="30">
        <f t="shared" si="25"/>
        <v>0.1358285946205294</v>
      </c>
      <c r="O184" s="30">
        <f t="shared" si="25"/>
        <v>0.10876611754611085</v>
      </c>
      <c r="P184" s="30">
        <f t="shared" si="25"/>
        <v>0.1577627287904691</v>
      </c>
      <c r="Q184" s="31">
        <v>4.328160285949707</v>
      </c>
      <c r="R184" s="31">
        <v>16.579317092895508</v>
      </c>
      <c r="S184" s="31">
        <v>26.397438049316406</v>
      </c>
      <c r="T184" s="31">
        <v>31.214595794677734</v>
      </c>
      <c r="U184" s="31">
        <v>32.289878845214844</v>
      </c>
      <c r="V184" s="31">
        <v>31.187999725341797</v>
      </c>
      <c r="W184" s="31">
        <v>21.719921112060547</v>
      </c>
      <c r="X184" s="31">
        <v>4.4063720703125</v>
      </c>
      <c r="Y184" s="32">
        <v>6847080</v>
      </c>
      <c r="Z184" s="32">
        <v>14506986</v>
      </c>
      <c r="AA184" s="32">
        <v>11462802</v>
      </c>
      <c r="AB184" s="32">
        <v>42758432</v>
      </c>
      <c r="AC184" s="32">
        <v>39208916</v>
      </c>
      <c r="AD184" s="32">
        <v>26087464</v>
      </c>
      <c r="AE184" s="32">
        <v>20889800</v>
      </c>
      <c r="AF184" s="32">
        <v>30300170</v>
      </c>
      <c r="AG184" s="32">
        <f t="shared" si="30"/>
        <v>192061650</v>
      </c>
    </row>
    <row r="185" spans="1:33" ht="12.75">
      <c r="A185">
        <f t="shared" si="31"/>
        <v>1991.75</v>
      </c>
      <c r="B185" s="28">
        <f t="shared" si="26"/>
        <v>21.51040014436108</v>
      </c>
      <c r="C185" s="28">
        <f t="shared" si="27"/>
        <v>21.372829006409873</v>
      </c>
      <c r="D185" s="14">
        <v>192653.6775</v>
      </c>
      <c r="E185">
        <v>215.491</v>
      </c>
      <c r="F185" s="29">
        <f t="shared" si="28"/>
        <v>0.007636287170802327</v>
      </c>
      <c r="G185" s="29">
        <f t="shared" si="29"/>
        <v>-0.5024288620487959</v>
      </c>
      <c r="I185" s="30">
        <f t="shared" si="32"/>
        <v>0.03552145273738676</v>
      </c>
      <c r="J185" s="30">
        <f t="shared" si="32"/>
        <v>0.07522141382429619</v>
      </c>
      <c r="K185" s="30">
        <f t="shared" si="32"/>
        <v>0.05941338441359366</v>
      </c>
      <c r="L185" s="30">
        <f t="shared" si="32"/>
        <v>0.22156458446011237</v>
      </c>
      <c r="M185" s="30">
        <f t="shared" si="32"/>
        <v>0.20430488797702812</v>
      </c>
      <c r="N185" s="30">
        <f t="shared" si="25"/>
        <v>0.13763260761009868</v>
      </c>
      <c r="O185" s="30">
        <f t="shared" si="25"/>
        <v>0.10837082515593298</v>
      </c>
      <c r="P185" s="30">
        <f t="shared" si="25"/>
        <v>0.15797084382155124</v>
      </c>
      <c r="Q185" s="31">
        <v>4.319305419921875</v>
      </c>
      <c r="R185" s="31">
        <v>16.57095718383789</v>
      </c>
      <c r="S185" s="31">
        <v>26.38610076904297</v>
      </c>
      <c r="T185" s="31">
        <v>31.23605728149414</v>
      </c>
      <c r="U185" s="31">
        <v>32.304893493652344</v>
      </c>
      <c r="V185" s="31">
        <v>31.223499298095703</v>
      </c>
      <c r="W185" s="31">
        <v>21.765989303588867</v>
      </c>
      <c r="X185" s="31">
        <v>4.39924430847168</v>
      </c>
      <c r="Y185" s="32">
        <v>6843338.5</v>
      </c>
      <c r="Z185" s="32">
        <v>14491682</v>
      </c>
      <c r="AA185" s="32">
        <v>11446207</v>
      </c>
      <c r="AB185" s="32">
        <v>42685232</v>
      </c>
      <c r="AC185" s="32">
        <v>39360088</v>
      </c>
      <c r="AD185" s="32">
        <v>26515428</v>
      </c>
      <c r="AE185" s="32">
        <v>20878038</v>
      </c>
      <c r="AF185" s="32">
        <v>30433664</v>
      </c>
      <c r="AG185" s="32">
        <f t="shared" si="30"/>
        <v>192653677.5</v>
      </c>
    </row>
    <row r="186" spans="1:33" ht="12.75">
      <c r="A186">
        <f t="shared" si="31"/>
        <v>1992</v>
      </c>
      <c r="B186" s="28">
        <f t="shared" si="26"/>
        <v>21.384991377053765</v>
      </c>
      <c r="C186" s="28">
        <f t="shared" si="27"/>
        <v>21.23980030783695</v>
      </c>
      <c r="D186" s="14">
        <v>193245.703</v>
      </c>
      <c r="E186">
        <v>214.89300000000003</v>
      </c>
      <c r="F186" s="29">
        <f t="shared" si="28"/>
        <v>0.0076199312656092255</v>
      </c>
      <c r="G186" s="29">
        <f t="shared" si="29"/>
        <v>-0.49480893078318666</v>
      </c>
      <c r="I186" s="30">
        <f t="shared" si="32"/>
        <v>0.03539326822703012</v>
      </c>
      <c r="J186" s="30">
        <f t="shared" si="32"/>
        <v>0.07491177177688654</v>
      </c>
      <c r="K186" s="30">
        <f t="shared" si="32"/>
        <v>0.05914549106429549</v>
      </c>
      <c r="L186" s="30">
        <f t="shared" si="32"/>
        <v>0.22050698845293343</v>
      </c>
      <c r="M186" s="30">
        <f t="shared" si="32"/>
        <v>0.20446128108732126</v>
      </c>
      <c r="N186" s="30">
        <f t="shared" si="25"/>
        <v>0.13942555814552834</v>
      </c>
      <c r="O186" s="30">
        <f t="shared" si="25"/>
        <v>0.1079779559186369</v>
      </c>
      <c r="P186" s="30">
        <f t="shared" si="25"/>
        <v>0.15817768532736792</v>
      </c>
      <c r="Q186" s="31">
        <v>4.310451030731201</v>
      </c>
      <c r="R186" s="31">
        <v>16.56259536743164</v>
      </c>
      <c r="S186" s="31">
        <v>26.3747615814209</v>
      </c>
      <c r="T186" s="31">
        <v>31.25752067565918</v>
      </c>
      <c r="U186" s="31">
        <v>32.319908142089844</v>
      </c>
      <c r="V186" s="31">
        <v>31.25899887084961</v>
      </c>
      <c r="W186" s="31">
        <v>21.812055587768555</v>
      </c>
      <c r="X186" s="31">
        <v>4.392116546630859</v>
      </c>
      <c r="Y186" s="32">
        <v>6839597</v>
      </c>
      <c r="Z186" s="32">
        <v>14476378</v>
      </c>
      <c r="AA186" s="32">
        <v>11429612</v>
      </c>
      <c r="AB186" s="32">
        <v>42612028</v>
      </c>
      <c r="AC186" s="32">
        <v>39511264</v>
      </c>
      <c r="AD186" s="32">
        <v>26943390</v>
      </c>
      <c r="AE186" s="32">
        <v>20866276</v>
      </c>
      <c r="AF186" s="32">
        <v>30567158</v>
      </c>
      <c r="AG186" s="32">
        <f t="shared" si="30"/>
        <v>193245703</v>
      </c>
    </row>
    <row r="187" spans="1:33" ht="12.75">
      <c r="A187">
        <f t="shared" si="31"/>
        <v>1992.25</v>
      </c>
      <c r="B187" s="28">
        <f t="shared" si="26"/>
        <v>21.420673535530568</v>
      </c>
      <c r="C187" s="28">
        <f t="shared" si="27"/>
        <v>21.26787890467883</v>
      </c>
      <c r="D187" s="14">
        <v>193837.7245</v>
      </c>
      <c r="E187">
        <v>215.911</v>
      </c>
      <c r="F187" s="29">
        <f t="shared" si="28"/>
        <v>0.007603561634923785</v>
      </c>
      <c r="G187" s="29">
        <f t="shared" si="29"/>
        <v>-0.4872053691482629</v>
      </c>
      <c r="I187" s="30">
        <f t="shared" si="32"/>
        <v>0.03526586745502164</v>
      </c>
      <c r="J187" s="30">
        <f t="shared" si="32"/>
        <v>0.07460401754767813</v>
      </c>
      <c r="K187" s="30">
        <f t="shared" si="32"/>
        <v>0.05887924050614823</v>
      </c>
      <c r="L187" s="30">
        <f t="shared" si="32"/>
        <v>0.2194558572627074</v>
      </c>
      <c r="M187" s="30">
        <f t="shared" si="32"/>
        <v>0.20461670246237337</v>
      </c>
      <c r="N187" s="30">
        <f t="shared" si="25"/>
        <v>0.14120755941911606</v>
      </c>
      <c r="O187" s="30">
        <f t="shared" si="25"/>
        <v>0.10758748872952231</v>
      </c>
      <c r="P187" s="30">
        <f t="shared" si="25"/>
        <v>0.15838326661743288</v>
      </c>
      <c r="Q187" s="31">
        <v>4.301596164703369</v>
      </c>
      <c r="R187" s="31">
        <v>16.554235458374023</v>
      </c>
      <c r="S187" s="31">
        <v>26.363422393798828</v>
      </c>
      <c r="T187" s="31">
        <v>31.27898406982422</v>
      </c>
      <c r="U187" s="31">
        <v>32.334922790527344</v>
      </c>
      <c r="V187" s="31">
        <v>31.294498443603516</v>
      </c>
      <c r="W187" s="31">
        <v>21.858123779296875</v>
      </c>
      <c r="X187" s="31">
        <v>4.384988784790039</v>
      </c>
      <c r="Y187" s="32">
        <v>6835855.5</v>
      </c>
      <c r="Z187" s="32">
        <v>14461073</v>
      </c>
      <c r="AA187" s="32">
        <v>11413018</v>
      </c>
      <c r="AB187" s="32">
        <v>42538824</v>
      </c>
      <c r="AC187" s="32">
        <v>39662436</v>
      </c>
      <c r="AD187" s="32">
        <v>27371352</v>
      </c>
      <c r="AE187" s="32">
        <v>20854514</v>
      </c>
      <c r="AF187" s="32">
        <v>30700652</v>
      </c>
      <c r="AG187" s="32">
        <f t="shared" si="30"/>
        <v>193837724.5</v>
      </c>
    </row>
    <row r="188" spans="1:33" ht="12.75">
      <c r="A188">
        <f t="shared" si="31"/>
        <v>1992.5</v>
      </c>
      <c r="B188" s="28">
        <f t="shared" si="26"/>
        <v>21.351899781969554</v>
      </c>
      <c r="C188" s="28">
        <f t="shared" si="27"/>
        <v>21.196718348144717</v>
      </c>
      <c r="D188" s="14">
        <v>194423.341</v>
      </c>
      <c r="E188">
        <v>215.868</v>
      </c>
      <c r="F188" s="29">
        <f t="shared" si="28"/>
        <v>0.002386802973098762</v>
      </c>
      <c r="G188" s="29">
        <f t="shared" si="29"/>
        <v>-0.4848185661751641</v>
      </c>
      <c r="I188" s="30">
        <f t="shared" si="32"/>
        <v>0.03527467414522004</v>
      </c>
      <c r="J188" s="30">
        <f t="shared" si="32"/>
        <v>0.07437739175565346</v>
      </c>
      <c r="K188" s="30">
        <f t="shared" si="32"/>
        <v>0.058531058778585644</v>
      </c>
      <c r="L188" s="30">
        <f t="shared" si="32"/>
        <v>0.21830666925942807</v>
      </c>
      <c r="M188" s="30">
        <f t="shared" si="32"/>
        <v>0.2051549561634166</v>
      </c>
      <c r="N188" s="30">
        <f t="shared" si="25"/>
        <v>0.14245716516104925</v>
      </c>
      <c r="O188" s="30">
        <f t="shared" si="25"/>
        <v>0.1073027234934719</v>
      </c>
      <c r="P188" s="30">
        <f t="shared" si="25"/>
        <v>0.15859536124317503</v>
      </c>
      <c r="Q188" s="31">
        <v>4.292741775512695</v>
      </c>
      <c r="R188" s="31">
        <v>16.545875549316406</v>
      </c>
      <c r="S188" s="31">
        <v>26.35208511352539</v>
      </c>
      <c r="T188" s="31">
        <v>31.300445556640625</v>
      </c>
      <c r="U188" s="31">
        <v>32.349937438964844</v>
      </c>
      <c r="V188" s="31">
        <v>31.329998016357422</v>
      </c>
      <c r="W188" s="31">
        <v>21.904190063476562</v>
      </c>
      <c r="X188" s="31">
        <v>4.3778605461120605</v>
      </c>
      <c r="Y188" s="32">
        <v>6858220</v>
      </c>
      <c r="Z188" s="32">
        <v>14460701</v>
      </c>
      <c r="AA188" s="32">
        <v>11379804</v>
      </c>
      <c r="AB188" s="32">
        <v>42443912</v>
      </c>
      <c r="AC188" s="32">
        <v>39886912</v>
      </c>
      <c r="AD188" s="32">
        <v>27696998</v>
      </c>
      <c r="AE188" s="32">
        <v>20862154</v>
      </c>
      <c r="AF188" s="32">
        <v>30834640</v>
      </c>
      <c r="AG188" s="32">
        <f t="shared" si="30"/>
        <v>194423341</v>
      </c>
    </row>
    <row r="189" spans="1:33" ht="12.75">
      <c r="A189">
        <f t="shared" si="31"/>
        <v>1992.75</v>
      </c>
      <c r="B189" s="28">
        <f t="shared" si="26"/>
        <v>21.41055456420795</v>
      </c>
      <c r="C189" s="28">
        <f t="shared" si="27"/>
        <v>21.252981522342633</v>
      </c>
      <c r="D189" s="14">
        <v>195008.961</v>
      </c>
      <c r="E189">
        <v>217.113</v>
      </c>
      <c r="F189" s="29">
        <f t="shared" si="28"/>
        <v>0.0023916080404808204</v>
      </c>
      <c r="G189" s="29">
        <f t="shared" si="29"/>
        <v>-0.4824269581346833</v>
      </c>
      <c r="I189" s="30">
        <f t="shared" si="32"/>
        <v>0.03528342987274313</v>
      </c>
      <c r="J189" s="30">
        <f t="shared" si="32"/>
        <v>0.07415212062998479</v>
      </c>
      <c r="K189" s="30">
        <f t="shared" si="32"/>
        <v>0.05818496720260973</v>
      </c>
      <c r="L189" s="30">
        <f t="shared" si="32"/>
        <v>0.21716437943587627</v>
      </c>
      <c r="M189" s="30">
        <f t="shared" si="32"/>
        <v>0.20568999390751075</v>
      </c>
      <c r="N189" s="30">
        <f t="shared" si="25"/>
        <v>0.14369926313283624</v>
      </c>
      <c r="O189" s="30">
        <f t="shared" si="25"/>
        <v>0.1070196769060269</v>
      </c>
      <c r="P189" s="30">
        <f t="shared" si="25"/>
        <v>0.15880616891241217</v>
      </c>
      <c r="Q189" s="31">
        <v>4.283886909484863</v>
      </c>
      <c r="R189" s="31">
        <v>16.537513732910156</v>
      </c>
      <c r="S189" s="31">
        <v>26.340747833251953</v>
      </c>
      <c r="T189" s="31">
        <v>31.32190704345703</v>
      </c>
      <c r="U189" s="31">
        <v>32.364952087402344</v>
      </c>
      <c r="V189" s="31">
        <v>31.365497589111328</v>
      </c>
      <c r="W189" s="31">
        <v>21.95025634765625</v>
      </c>
      <c r="X189" s="31">
        <v>4.370732307434082</v>
      </c>
      <c r="Y189" s="32">
        <v>6880585</v>
      </c>
      <c r="Z189" s="32">
        <v>14460328</v>
      </c>
      <c r="AA189" s="32">
        <v>11346590</v>
      </c>
      <c r="AB189" s="32">
        <v>42349000</v>
      </c>
      <c r="AC189" s="32">
        <v>40111392</v>
      </c>
      <c r="AD189" s="32">
        <v>28022644</v>
      </c>
      <c r="AE189" s="32">
        <v>20869796</v>
      </c>
      <c r="AF189" s="32">
        <v>30968626</v>
      </c>
      <c r="AG189" s="32">
        <f t="shared" si="30"/>
        <v>195008961</v>
      </c>
    </row>
    <row r="190" spans="1:33" ht="12.75">
      <c r="A190">
        <f t="shared" si="31"/>
        <v>1993</v>
      </c>
      <c r="B190" s="28">
        <f t="shared" si="26"/>
        <v>21.4920628457264</v>
      </c>
      <c r="C190" s="28">
        <f t="shared" si="27"/>
        <v>21.33209426075459</v>
      </c>
      <c r="D190" s="14">
        <v>195594.569</v>
      </c>
      <c r="E190">
        <v>218.594</v>
      </c>
      <c r="F190" s="29">
        <f t="shared" si="28"/>
        <v>0.0023955431064945354</v>
      </c>
      <c r="G190" s="29">
        <f t="shared" si="29"/>
        <v>-0.48003141502818875</v>
      </c>
      <c r="I190" s="30">
        <f t="shared" si="32"/>
        <v>0.03529213533531189</v>
      </c>
      <c r="J190" s="30">
        <f t="shared" si="32"/>
        <v>0.07392820809866148</v>
      </c>
      <c r="K190" s="30">
        <f t="shared" si="32"/>
        <v>0.057840946493764867</v>
      </c>
      <c r="L190" s="30">
        <f t="shared" si="32"/>
        <v>0.21602892256175069</v>
      </c>
      <c r="M190" s="30">
        <f t="shared" si="32"/>
        <v>0.2062218199933762</v>
      </c>
      <c r="N190" s="30">
        <f t="shared" si="25"/>
        <v>0.14493392196385577</v>
      </c>
      <c r="O190" s="30">
        <f t="shared" si="25"/>
        <v>0.10673832155329425</v>
      </c>
      <c r="P190" s="30">
        <f t="shared" si="25"/>
        <v>0.1590157239999849</v>
      </c>
      <c r="Q190" s="31">
        <v>4.275032043457031</v>
      </c>
      <c r="R190" s="31">
        <v>16.52915382385254</v>
      </c>
      <c r="S190" s="31">
        <v>26.329408645629883</v>
      </c>
      <c r="T190" s="31">
        <v>31.34337043762207</v>
      </c>
      <c r="U190" s="31">
        <v>32.379966735839844</v>
      </c>
      <c r="V190" s="31">
        <v>31.400997161865234</v>
      </c>
      <c r="W190" s="31">
        <v>21.99632453918457</v>
      </c>
      <c r="X190" s="31">
        <v>4.363604545593262</v>
      </c>
      <c r="Y190" s="32">
        <v>6902950</v>
      </c>
      <c r="Z190" s="32">
        <v>14459956</v>
      </c>
      <c r="AA190" s="32">
        <v>11313375</v>
      </c>
      <c r="AB190" s="32">
        <v>42254084</v>
      </c>
      <c r="AC190" s="32">
        <v>40335868</v>
      </c>
      <c r="AD190" s="32">
        <v>28348288</v>
      </c>
      <c r="AE190" s="32">
        <v>20877436</v>
      </c>
      <c r="AF190" s="32">
        <v>31102612</v>
      </c>
      <c r="AG190" s="32">
        <f t="shared" si="30"/>
        <v>195594569</v>
      </c>
    </row>
    <row r="191" spans="1:33" ht="12.75">
      <c r="A191">
        <f t="shared" si="31"/>
        <v>1993.25</v>
      </c>
      <c r="B191" s="28">
        <f t="shared" si="26"/>
        <v>21.672972127491906</v>
      </c>
      <c r="C191" s="28">
        <f t="shared" si="27"/>
        <v>21.510603637748762</v>
      </c>
      <c r="D191" s="14">
        <v>196180.1855</v>
      </c>
      <c r="E191">
        <v>221.094</v>
      </c>
      <c r="F191" s="29">
        <f t="shared" si="28"/>
        <v>0.0023999047713314844</v>
      </c>
      <c r="G191" s="29">
        <f t="shared" si="29"/>
        <v>-0.47763151025685724</v>
      </c>
      <c r="I191" s="30">
        <f t="shared" si="32"/>
        <v>0.035300784747193545</v>
      </c>
      <c r="J191" s="30">
        <f t="shared" si="32"/>
        <v>0.0737056291548873</v>
      </c>
      <c r="K191" s="30">
        <f t="shared" si="32"/>
        <v>0.05749898223029257</v>
      </c>
      <c r="L191" s="30">
        <f t="shared" si="32"/>
        <v>0.21490025556123252</v>
      </c>
      <c r="M191" s="30">
        <f t="shared" si="32"/>
        <v>0.20675046206437603</v>
      </c>
      <c r="N191" s="30">
        <f t="shared" si="25"/>
        <v>0.14616121361553103</v>
      </c>
      <c r="O191" s="30">
        <f t="shared" si="25"/>
        <v>0.10645864130860454</v>
      </c>
      <c r="P191" s="30">
        <f t="shared" si="25"/>
        <v>0.15922403131788251</v>
      </c>
      <c r="Q191" s="31">
        <v>4.266177177429199</v>
      </c>
      <c r="R191" s="31">
        <v>16.520793914794922</v>
      </c>
      <c r="S191" s="31">
        <v>26.318069458007812</v>
      </c>
      <c r="T191" s="31">
        <v>31.36483383178711</v>
      </c>
      <c r="U191" s="31">
        <v>32.394981384277344</v>
      </c>
      <c r="V191" s="31">
        <v>31.43649673461914</v>
      </c>
      <c r="W191" s="31">
        <v>22.042390823364258</v>
      </c>
      <c r="X191" s="31">
        <v>4.356476783752441</v>
      </c>
      <c r="Y191" s="32">
        <v>6925314.5</v>
      </c>
      <c r="Z191" s="32">
        <v>14459584</v>
      </c>
      <c r="AA191" s="32">
        <v>11280161</v>
      </c>
      <c r="AB191" s="32">
        <v>42159172</v>
      </c>
      <c r="AC191" s="32">
        <v>40560344</v>
      </c>
      <c r="AD191" s="32">
        <v>28673934</v>
      </c>
      <c r="AE191" s="32">
        <v>20885076</v>
      </c>
      <c r="AF191" s="32">
        <v>31236600</v>
      </c>
      <c r="AG191" s="32">
        <f t="shared" si="30"/>
        <v>196180185.5</v>
      </c>
    </row>
    <row r="192" spans="1:33" ht="12.75">
      <c r="A192">
        <f t="shared" si="31"/>
        <v>1993.5</v>
      </c>
      <c r="B192" s="28">
        <f t="shared" si="26"/>
        <v>21.641223884652558</v>
      </c>
      <c r="C192" s="28">
        <f t="shared" si="27"/>
        <v>21.476378249276042</v>
      </c>
      <c r="D192" s="14">
        <v>196759.4535</v>
      </c>
      <c r="E192">
        <v>221.422</v>
      </c>
      <c r="F192" s="29">
        <f t="shared" si="28"/>
        <v>0.0024771456333719925</v>
      </c>
      <c r="G192" s="29">
        <f t="shared" si="29"/>
        <v>-0.47515436462348526</v>
      </c>
      <c r="I192" s="30">
        <f t="shared" si="32"/>
        <v>0.03539948081833842</v>
      </c>
      <c r="J192" s="30">
        <f t="shared" si="32"/>
        <v>0.07350989618397166</v>
      </c>
      <c r="K192" s="30">
        <f t="shared" si="32"/>
        <v>0.05706313877315176</v>
      </c>
      <c r="L192" s="30">
        <f t="shared" si="32"/>
        <v>0.21382193969145172</v>
      </c>
      <c r="M192" s="30">
        <f t="shared" si="32"/>
        <v>0.20724773968738433</v>
      </c>
      <c r="N192" s="30">
        <f t="shared" si="25"/>
        <v>0.1473512122760597</v>
      </c>
      <c r="O192" s="30">
        <f t="shared" si="25"/>
        <v>0.10631060225017346</v>
      </c>
      <c r="P192" s="30">
        <f t="shared" si="25"/>
        <v>0.15929599031946895</v>
      </c>
      <c r="Q192" s="31">
        <v>4.257322788238525</v>
      </c>
      <c r="R192" s="31">
        <v>16.512432098388672</v>
      </c>
      <c r="S192" s="31">
        <v>26.306732177734375</v>
      </c>
      <c r="T192" s="31">
        <v>31.386295318603516</v>
      </c>
      <c r="U192" s="31">
        <v>32.409996032714844</v>
      </c>
      <c r="V192" s="31">
        <v>31.471996307373047</v>
      </c>
      <c r="W192" s="31">
        <v>22.088459014892578</v>
      </c>
      <c r="X192" s="31">
        <v>4.349349021911621</v>
      </c>
      <c r="Y192" s="32">
        <v>6965182.5</v>
      </c>
      <c r="Z192" s="32">
        <v>14463767</v>
      </c>
      <c r="AA192" s="32">
        <v>11227712</v>
      </c>
      <c r="AB192" s="32">
        <v>42071488</v>
      </c>
      <c r="AC192" s="32">
        <v>40777952</v>
      </c>
      <c r="AD192" s="32">
        <v>28992744</v>
      </c>
      <c r="AE192" s="32">
        <v>20917616</v>
      </c>
      <c r="AF192" s="32">
        <v>31342992</v>
      </c>
      <c r="AG192" s="32">
        <f t="shared" si="30"/>
        <v>196759453.5</v>
      </c>
    </row>
    <row r="193" spans="1:33" ht="12.75">
      <c r="A193">
        <f t="shared" si="31"/>
        <v>1993.75</v>
      </c>
      <c r="B193" s="28">
        <f t="shared" si="26"/>
        <v>21.7205612637468</v>
      </c>
      <c r="C193" s="28">
        <f t="shared" si="27"/>
        <v>21.553228350593308</v>
      </c>
      <c r="D193" s="14">
        <v>197338.717</v>
      </c>
      <c r="E193">
        <v>222.888</v>
      </c>
      <c r="F193" s="29">
        <f t="shared" si="28"/>
        <v>0.0024872777769770742</v>
      </c>
      <c r="G193" s="29">
        <f t="shared" si="29"/>
        <v>-0.4726670868465082</v>
      </c>
      <c r="I193" s="30">
        <f t="shared" si="32"/>
        <v>0.035497600807853635</v>
      </c>
      <c r="J193" s="30">
        <f t="shared" si="32"/>
        <v>0.07331531399385757</v>
      </c>
      <c r="K193" s="30">
        <f t="shared" si="32"/>
        <v>0.0566298502893378</v>
      </c>
      <c r="L193" s="30">
        <f t="shared" si="32"/>
        <v>0.21274995924900028</v>
      </c>
      <c r="M193" s="30">
        <f t="shared" si="32"/>
        <v>0.20774210263057502</v>
      </c>
      <c r="N193" s="30">
        <f t="shared" si="25"/>
        <v>0.14853421794568575</v>
      </c>
      <c r="O193" s="30">
        <f t="shared" si="25"/>
        <v>0.10616342458535392</v>
      </c>
      <c r="P193" s="30">
        <f t="shared" si="25"/>
        <v>0.15936753049833602</v>
      </c>
      <c r="Q193" s="31">
        <v>4.248468399047852</v>
      </c>
      <c r="R193" s="31">
        <v>16.504072189331055</v>
      </c>
      <c r="S193" s="31">
        <v>26.295392990112305</v>
      </c>
      <c r="T193" s="31">
        <v>31.407756805419922</v>
      </c>
      <c r="U193" s="31">
        <v>32.425010681152344</v>
      </c>
      <c r="V193" s="31">
        <v>31.507495880126953</v>
      </c>
      <c r="W193" s="31">
        <v>22.134525299072266</v>
      </c>
      <c r="X193" s="31">
        <v>4.342220783233643</v>
      </c>
      <c r="Y193" s="32">
        <v>7005051</v>
      </c>
      <c r="Z193" s="32">
        <v>14467950</v>
      </c>
      <c r="AA193" s="32">
        <v>11175262</v>
      </c>
      <c r="AB193" s="32">
        <v>41983804</v>
      </c>
      <c r="AC193" s="32">
        <v>40995560</v>
      </c>
      <c r="AD193" s="32">
        <v>29311552</v>
      </c>
      <c r="AE193" s="32">
        <v>20950154</v>
      </c>
      <c r="AF193" s="32">
        <v>31449384</v>
      </c>
      <c r="AG193" s="32">
        <f t="shared" si="30"/>
        <v>197338717</v>
      </c>
    </row>
    <row r="194" spans="1:33" ht="12.75">
      <c r="A194">
        <f t="shared" si="31"/>
        <v>1994</v>
      </c>
      <c r="B194" s="28">
        <f t="shared" si="26"/>
        <v>21.771450670937213</v>
      </c>
      <c r="C194" s="28">
        <f t="shared" si="27"/>
        <v>21.601620635031896</v>
      </c>
      <c r="D194" s="14">
        <v>197917.98</v>
      </c>
      <c r="E194">
        <v>224.066</v>
      </c>
      <c r="F194" s="29">
        <f t="shared" si="28"/>
        <v>0.0024971227518257063</v>
      </c>
      <c r="G194" s="29">
        <f t="shared" si="29"/>
        <v>-0.4701699640946825</v>
      </c>
      <c r="I194" s="30">
        <f aca="true" t="shared" si="33" ref="I194:I225">Y194/$AG194</f>
        <v>0.035595144008644386</v>
      </c>
      <c r="J194" s="30">
        <f aca="true" t="shared" si="34" ref="J194:J225">Z194/$AG194</f>
        <v>0.0731218709891845</v>
      </c>
      <c r="K194" s="30">
        <f aca="true" t="shared" si="35" ref="K194:K225">AA194/$AG194</f>
        <v>0.05619909823251026</v>
      </c>
      <c r="L194" s="30">
        <f aca="true" t="shared" si="36" ref="L194:L225">AB194/$AG194</f>
        <v>0.21168425425522228</v>
      </c>
      <c r="M194" s="30">
        <f aca="true" t="shared" si="37" ref="M194:M225">AC194/$AG194</f>
        <v>0.20823355210072375</v>
      </c>
      <c r="N194" s="30">
        <f t="shared" si="25"/>
        <v>0.1497103092907476</v>
      </c>
      <c r="O194" s="30">
        <f t="shared" si="25"/>
        <v>0.10601710870331235</v>
      </c>
      <c r="P194" s="30">
        <f t="shared" si="25"/>
        <v>0.15943866241965485</v>
      </c>
      <c r="Q194" s="31">
        <v>4.2396135330200195</v>
      </c>
      <c r="R194" s="31">
        <v>16.495712280273438</v>
      </c>
      <c r="S194" s="31">
        <v>26.284053802490234</v>
      </c>
      <c r="T194" s="31">
        <v>31.42922019958496</v>
      </c>
      <c r="U194" s="31">
        <v>32.440025329589844</v>
      </c>
      <c r="V194" s="31">
        <v>31.54299545288086</v>
      </c>
      <c r="W194" s="31">
        <v>22.180591583251953</v>
      </c>
      <c r="X194" s="31">
        <v>4.335093021392822</v>
      </c>
      <c r="Y194" s="32">
        <v>7044919</v>
      </c>
      <c r="Z194" s="32">
        <v>14472133</v>
      </c>
      <c r="AA194" s="32">
        <v>11122812</v>
      </c>
      <c r="AB194" s="32">
        <v>41896120</v>
      </c>
      <c r="AC194" s="32">
        <v>41213164</v>
      </c>
      <c r="AD194" s="32">
        <v>29630362</v>
      </c>
      <c r="AE194" s="32">
        <v>20982692</v>
      </c>
      <c r="AF194" s="32">
        <v>31555778</v>
      </c>
      <c r="AG194" s="32">
        <f t="shared" si="30"/>
        <v>197917980</v>
      </c>
    </row>
    <row r="195" spans="1:33" ht="12.75">
      <c r="A195">
        <f t="shared" si="31"/>
        <v>1994.25</v>
      </c>
      <c r="B195" s="28">
        <f t="shared" si="26"/>
        <v>22.031694712617725</v>
      </c>
      <c r="C195" s="28">
        <f t="shared" si="27"/>
        <v>21.859357264705277</v>
      </c>
      <c r="D195" s="14">
        <v>198497.248</v>
      </c>
      <c r="E195">
        <v>227.408</v>
      </c>
      <c r="F195" s="29">
        <f t="shared" si="28"/>
        <v>0.002507412007128565</v>
      </c>
      <c r="G195" s="29">
        <f t="shared" si="29"/>
        <v>-0.4676625520875539</v>
      </c>
      <c r="I195" s="30">
        <f t="shared" si="33"/>
        <v>0.035692117001037714</v>
      </c>
      <c r="J195" s="30">
        <f t="shared" si="34"/>
        <v>0.07292955517448786</v>
      </c>
      <c r="K195" s="30">
        <f t="shared" si="35"/>
        <v>0.055770863886233826</v>
      </c>
      <c r="L195" s="30">
        <f t="shared" si="36"/>
        <v>0.2106247639261981</v>
      </c>
      <c r="M195" s="30">
        <f t="shared" si="37"/>
        <v>0.2087221481277161</v>
      </c>
      <c r="N195" s="30">
        <f t="shared" si="25"/>
        <v>0.15087953259684486</v>
      </c>
      <c r="O195" s="30">
        <f t="shared" si="25"/>
        <v>0.10587165420046529</v>
      </c>
      <c r="P195" s="30">
        <f t="shared" si="25"/>
        <v>0.1595093650870162</v>
      </c>
      <c r="Q195" s="31">
        <v>4.2307586669921875</v>
      </c>
      <c r="R195" s="31">
        <v>16.48735237121582</v>
      </c>
      <c r="S195" s="31">
        <v>26.272716522216797</v>
      </c>
      <c r="T195" s="31">
        <v>31.45068359375</v>
      </c>
      <c r="U195" s="31">
        <v>32.455039978027344</v>
      </c>
      <c r="V195" s="31">
        <v>31.578495025634766</v>
      </c>
      <c r="W195" s="31">
        <v>22.22665786743164</v>
      </c>
      <c r="X195" s="31">
        <v>4.327964782714844</v>
      </c>
      <c r="Y195" s="32">
        <v>7084787</v>
      </c>
      <c r="Z195" s="32">
        <v>14476316</v>
      </c>
      <c r="AA195" s="32">
        <v>11070363</v>
      </c>
      <c r="AB195" s="32">
        <v>41808436</v>
      </c>
      <c r="AC195" s="32">
        <v>41430772</v>
      </c>
      <c r="AD195" s="32">
        <v>29949172</v>
      </c>
      <c r="AE195" s="32">
        <v>21015232</v>
      </c>
      <c r="AF195" s="32">
        <v>31662170</v>
      </c>
      <c r="AG195" s="32">
        <f t="shared" si="30"/>
        <v>198497248</v>
      </c>
    </row>
    <row r="196" spans="1:33" ht="12.75">
      <c r="A196">
        <f t="shared" si="31"/>
        <v>1994.5</v>
      </c>
      <c r="B196" s="28">
        <f t="shared" si="26"/>
        <v>22.169056449724827</v>
      </c>
      <c r="C196" s="28">
        <f t="shared" si="27"/>
        <v>21.995089975982946</v>
      </c>
      <c r="D196" s="14">
        <v>199115.896</v>
      </c>
      <c r="E196">
        <v>229.539</v>
      </c>
      <c r="F196" s="29">
        <f t="shared" si="28"/>
        <v>0.0016290258294332947</v>
      </c>
      <c r="G196" s="29">
        <f t="shared" si="29"/>
        <v>-0.4660335262581206</v>
      </c>
      <c r="I196" s="30">
        <f t="shared" si="33"/>
        <v>0.035827641807161394</v>
      </c>
      <c r="J196" s="30">
        <f t="shared" si="34"/>
        <v>0.07275780734251373</v>
      </c>
      <c r="K196" s="30">
        <f t="shared" si="35"/>
        <v>0.05531631186291626</v>
      </c>
      <c r="L196" s="30">
        <f t="shared" si="36"/>
        <v>0.20958752584976942</v>
      </c>
      <c r="M196" s="30">
        <f t="shared" si="37"/>
        <v>0.20914681769053736</v>
      </c>
      <c r="N196" s="30">
        <f t="shared" si="25"/>
        <v>0.15206000429016475</v>
      </c>
      <c r="O196" s="30">
        <f t="shared" si="25"/>
        <v>0.1057438528162513</v>
      </c>
      <c r="P196" s="30">
        <f t="shared" si="25"/>
        <v>0.15956003834068577</v>
      </c>
      <c r="Q196" s="31">
        <v>4.221904277801514</v>
      </c>
      <c r="R196" s="31">
        <v>16.478992462158203</v>
      </c>
      <c r="S196" s="31">
        <v>26.261377334594727</v>
      </c>
      <c r="T196" s="31">
        <v>31.472145080566406</v>
      </c>
      <c r="U196" s="31">
        <v>32.470054626464844</v>
      </c>
      <c r="V196" s="31">
        <v>31.613994598388672</v>
      </c>
      <c r="W196" s="31">
        <v>22.27272605895996</v>
      </c>
      <c r="X196" s="31">
        <v>4.320837020874023</v>
      </c>
      <c r="Y196" s="32">
        <v>7133853</v>
      </c>
      <c r="Z196" s="32">
        <v>14487236</v>
      </c>
      <c r="AA196" s="32">
        <v>11014357</v>
      </c>
      <c r="AB196" s="32">
        <v>41732208</v>
      </c>
      <c r="AC196" s="32">
        <v>41644456</v>
      </c>
      <c r="AD196" s="32">
        <v>30277564</v>
      </c>
      <c r="AE196" s="32">
        <v>21055282</v>
      </c>
      <c r="AF196" s="32">
        <v>31770940</v>
      </c>
      <c r="AG196" s="32">
        <f t="shared" si="30"/>
        <v>199115896</v>
      </c>
    </row>
    <row r="197" spans="1:33" ht="12.75">
      <c r="A197">
        <f t="shared" si="31"/>
        <v>1994.75</v>
      </c>
      <c r="B197" s="28">
        <f t="shared" si="26"/>
        <v>22.208611661470652</v>
      </c>
      <c r="C197" s="28">
        <f t="shared" si="27"/>
        <v>22.033000902302497</v>
      </c>
      <c r="D197" s="14">
        <v>199734.544</v>
      </c>
      <c r="E197">
        <v>230.663</v>
      </c>
      <c r="F197" s="29">
        <f t="shared" si="28"/>
        <v>0.0016442854262756982</v>
      </c>
      <c r="G197" s="29">
        <f t="shared" si="29"/>
        <v>-0.4643892408318449</v>
      </c>
      <c r="I197" s="30">
        <f t="shared" si="33"/>
        <v>0.035962327077483404</v>
      </c>
      <c r="J197" s="30">
        <f t="shared" si="34"/>
        <v>0.0725871184305505</v>
      </c>
      <c r="K197" s="30">
        <f t="shared" si="35"/>
        <v>0.05486458066061923</v>
      </c>
      <c r="L197" s="30">
        <f t="shared" si="36"/>
        <v>0.20855669312765449</v>
      </c>
      <c r="M197" s="30">
        <f t="shared" si="37"/>
        <v>0.20956887657850512</v>
      </c>
      <c r="N197" s="30">
        <f t="shared" si="25"/>
        <v>0.15323317332629252</v>
      </c>
      <c r="O197" s="30">
        <f t="shared" si="25"/>
        <v>0.10561684312354101</v>
      </c>
      <c r="P197" s="30">
        <f t="shared" si="25"/>
        <v>0.15961038767535374</v>
      </c>
      <c r="Q197" s="31">
        <v>4.21304988861084</v>
      </c>
      <c r="R197" s="31">
        <v>16.470630645751953</v>
      </c>
      <c r="S197" s="31">
        <v>26.250038146972656</v>
      </c>
      <c r="T197" s="31">
        <v>31.493606567382812</v>
      </c>
      <c r="U197" s="31">
        <v>32.485069274902344</v>
      </c>
      <c r="V197" s="31">
        <v>31.64949607849121</v>
      </c>
      <c r="W197" s="31">
        <v>22.31879425048828</v>
      </c>
      <c r="X197" s="31">
        <v>4.313709259033203</v>
      </c>
      <c r="Y197" s="32">
        <v>7182919</v>
      </c>
      <c r="Z197" s="32">
        <v>14498155</v>
      </c>
      <c r="AA197" s="32">
        <v>10958352</v>
      </c>
      <c r="AB197" s="32">
        <v>41655976</v>
      </c>
      <c r="AC197" s="32">
        <v>41858144</v>
      </c>
      <c r="AD197" s="32">
        <v>30605958</v>
      </c>
      <c r="AE197" s="32">
        <v>21095332</v>
      </c>
      <c r="AF197" s="32">
        <v>31879708</v>
      </c>
      <c r="AG197" s="32">
        <f t="shared" si="30"/>
        <v>199734544</v>
      </c>
    </row>
    <row r="198" spans="1:33" ht="12.75">
      <c r="A198">
        <f t="shared" si="31"/>
        <v>1995</v>
      </c>
      <c r="B198" s="28">
        <f t="shared" si="26"/>
        <v>22.315687820728357</v>
      </c>
      <c r="C198" s="28">
        <f t="shared" si="27"/>
        <v>22.138418503347868</v>
      </c>
      <c r="D198" s="14">
        <v>200353.1895</v>
      </c>
      <c r="E198">
        <v>232.493</v>
      </c>
      <c r="F198" s="29">
        <f t="shared" si="28"/>
        <v>0.0016585582123346662</v>
      </c>
      <c r="G198" s="29">
        <f t="shared" si="29"/>
        <v>-0.4627306826195102</v>
      </c>
      <c r="I198" s="30">
        <f t="shared" si="33"/>
        <v>0.036096183534926954</v>
      </c>
      <c r="J198" s="30">
        <f t="shared" si="34"/>
        <v>0.07241748452424812</v>
      </c>
      <c r="K198" s="30">
        <f t="shared" si="35"/>
        <v>0.054415634845683354</v>
      </c>
      <c r="L198" s="30">
        <f t="shared" si="36"/>
        <v>0.20753222897906498</v>
      </c>
      <c r="M198" s="30">
        <f t="shared" si="37"/>
        <v>0.20998831166598422</v>
      </c>
      <c r="N198" s="30">
        <f aca="true" t="shared" si="38" ref="N198:N229">AD198/$AG198</f>
        <v>0.15439909929659493</v>
      </c>
      <c r="O198" s="30">
        <f aca="true" t="shared" si="39" ref="O198:O229">AE198/$AG198</f>
        <v>0.10549061910491822</v>
      </c>
      <c r="P198" s="30">
        <f aca="true" t="shared" si="40" ref="P198:P229">AF198/$AG198</f>
        <v>0.1596604380485792</v>
      </c>
      <c r="Q198" s="31">
        <v>4.204195022583008</v>
      </c>
      <c r="R198" s="31">
        <v>16.462270736694336</v>
      </c>
      <c r="S198" s="31">
        <v>26.23870086669922</v>
      </c>
      <c r="T198" s="31">
        <v>31.51506996154785</v>
      </c>
      <c r="U198" s="31">
        <v>32.500083923339844</v>
      </c>
      <c r="V198" s="31">
        <v>31.684995651245117</v>
      </c>
      <c r="W198" s="31">
        <v>22.36486053466797</v>
      </c>
      <c r="X198" s="31">
        <v>4.306581020355225</v>
      </c>
      <c r="Y198" s="32">
        <v>7231985.5</v>
      </c>
      <c r="Z198" s="32">
        <v>14509074</v>
      </c>
      <c r="AA198" s="32">
        <v>10902346</v>
      </c>
      <c r="AB198" s="32">
        <v>41579744</v>
      </c>
      <c r="AC198" s="32">
        <v>42071828</v>
      </c>
      <c r="AD198" s="32">
        <v>30934352</v>
      </c>
      <c r="AE198" s="32">
        <v>21135382</v>
      </c>
      <c r="AF198" s="32">
        <v>31988478</v>
      </c>
      <c r="AG198" s="32">
        <f t="shared" si="30"/>
        <v>200353189.5</v>
      </c>
    </row>
    <row r="199" spans="1:33" ht="12.75">
      <c r="A199">
        <f t="shared" si="31"/>
        <v>1995.25</v>
      </c>
      <c r="B199" s="28">
        <f t="shared" si="26"/>
        <v>22.269289347568414</v>
      </c>
      <c r="C199" s="28">
        <f t="shared" si="27"/>
        <v>22.090346901420073</v>
      </c>
      <c r="D199" s="14">
        <v>200971.8375</v>
      </c>
      <c r="E199">
        <v>232.726</v>
      </c>
      <c r="F199" s="29">
        <f t="shared" si="28"/>
        <v>0.0016731287678520203</v>
      </c>
      <c r="G199" s="29">
        <f t="shared" si="29"/>
        <v>-0.4610575538516582</v>
      </c>
      <c r="I199" s="30">
        <f t="shared" si="33"/>
        <v>0.03622921296124389</v>
      </c>
      <c r="J199" s="30">
        <f t="shared" si="34"/>
        <v>0.07224889905283371</v>
      </c>
      <c r="K199" s="30">
        <f t="shared" si="35"/>
        <v>0.05396945231194396</v>
      </c>
      <c r="L199" s="30">
        <f t="shared" si="36"/>
        <v>0.20651408931860912</v>
      </c>
      <c r="M199" s="30">
        <f t="shared" si="37"/>
        <v>0.21040516186751787</v>
      </c>
      <c r="N199" s="30">
        <f t="shared" si="38"/>
        <v>0.1555578353111291</v>
      </c>
      <c r="O199" s="30">
        <f t="shared" si="39"/>
        <v>0.10536517087873071</v>
      </c>
      <c r="P199" s="30">
        <f t="shared" si="40"/>
        <v>0.15971017829799164</v>
      </c>
      <c r="Q199" s="31">
        <v>4.195340156555176</v>
      </c>
      <c r="R199" s="31">
        <v>16.45391082763672</v>
      </c>
      <c r="S199" s="31">
        <v>26.22736167907715</v>
      </c>
      <c r="T199" s="31">
        <v>31.53653335571289</v>
      </c>
      <c r="U199" s="31">
        <v>32.515098571777344</v>
      </c>
      <c r="V199" s="31">
        <v>31.720495223999023</v>
      </c>
      <c r="W199" s="31">
        <v>22.410926818847656</v>
      </c>
      <c r="X199" s="31">
        <v>4.299452781677246</v>
      </c>
      <c r="Y199" s="32">
        <v>7281051.5</v>
      </c>
      <c r="Z199" s="32">
        <v>14519994</v>
      </c>
      <c r="AA199" s="32">
        <v>10846340</v>
      </c>
      <c r="AB199" s="32">
        <v>41503516</v>
      </c>
      <c r="AC199" s="32">
        <v>42285512</v>
      </c>
      <c r="AD199" s="32">
        <v>31262744</v>
      </c>
      <c r="AE199" s="32">
        <v>21175432</v>
      </c>
      <c r="AF199" s="32">
        <v>32097248</v>
      </c>
      <c r="AG199" s="32">
        <f t="shared" si="30"/>
        <v>200971837.5</v>
      </c>
    </row>
    <row r="200" spans="1:33" ht="12.75">
      <c r="A200">
        <f t="shared" si="31"/>
        <v>1995.5</v>
      </c>
      <c r="B200" s="28">
        <f t="shared" si="26"/>
        <v>22.381040060136865</v>
      </c>
      <c r="C200" s="28">
        <f t="shared" si="27"/>
        <v>22.199891922512652</v>
      </c>
      <c r="D200" s="14">
        <v>201594.914</v>
      </c>
      <c r="E200">
        <v>234.619</v>
      </c>
      <c r="F200" s="29">
        <f t="shared" si="28"/>
        <v>0.0022056914758689693</v>
      </c>
      <c r="G200" s="29">
        <f t="shared" si="29"/>
        <v>-0.45885186237578923</v>
      </c>
      <c r="I200" s="30">
        <f t="shared" si="33"/>
        <v>0.03638610644711007</v>
      </c>
      <c r="J200" s="30">
        <f t="shared" si="34"/>
        <v>0.07207661994885446</v>
      </c>
      <c r="K200" s="30">
        <f t="shared" si="35"/>
        <v>0.05348268855631943</v>
      </c>
      <c r="L200" s="30">
        <f t="shared" si="36"/>
        <v>0.2055508801179379</v>
      </c>
      <c r="M200" s="30">
        <f t="shared" si="37"/>
        <v>0.2107547018770523</v>
      </c>
      <c r="N200" s="30">
        <f t="shared" si="38"/>
        <v>0.15669611585538315</v>
      </c>
      <c r="O200" s="30">
        <f t="shared" si="39"/>
        <v>0.10537255915097143</v>
      </c>
      <c r="P200" s="30">
        <f t="shared" si="40"/>
        <v>0.15968032804637125</v>
      </c>
      <c r="Q200" s="31">
        <v>4.186485767364502</v>
      </c>
      <c r="R200" s="31">
        <v>16.44554901123047</v>
      </c>
      <c r="S200" s="31">
        <v>26.216022491455078</v>
      </c>
      <c r="T200" s="31">
        <v>31.557994842529297</v>
      </c>
      <c r="U200" s="31">
        <v>32.530113220214844</v>
      </c>
      <c r="V200" s="31">
        <v>31.75599479675293</v>
      </c>
      <c r="W200" s="31">
        <v>22.456993103027344</v>
      </c>
      <c r="X200" s="31">
        <v>4.292325019836426</v>
      </c>
      <c r="Y200" s="32">
        <v>7335254</v>
      </c>
      <c r="Z200" s="32">
        <v>14530280</v>
      </c>
      <c r="AA200" s="32">
        <v>10781838</v>
      </c>
      <c r="AB200" s="32">
        <v>41438012</v>
      </c>
      <c r="AC200" s="32">
        <v>42487076</v>
      </c>
      <c r="AD200" s="32">
        <v>31589140</v>
      </c>
      <c r="AE200" s="32">
        <v>21242572</v>
      </c>
      <c r="AF200" s="32">
        <v>32190742</v>
      </c>
      <c r="AG200" s="32">
        <f t="shared" si="30"/>
        <v>201594914</v>
      </c>
    </row>
    <row r="201" spans="1:33" ht="12.75">
      <c r="A201">
        <f t="shared" si="31"/>
        <v>1995.75</v>
      </c>
      <c r="B201" s="28">
        <f t="shared" si="26"/>
        <v>22.28031636310442</v>
      </c>
      <c r="C201" s="28">
        <f t="shared" si="27"/>
        <v>22.096945242864553</v>
      </c>
      <c r="D201" s="14">
        <v>202217.989</v>
      </c>
      <c r="E201">
        <v>234.285</v>
      </c>
      <c r="F201" s="29">
        <f t="shared" si="28"/>
        <v>0.0022229826156552604</v>
      </c>
      <c r="G201" s="29">
        <f t="shared" si="29"/>
        <v>-0.456628879760134</v>
      </c>
      <c r="I201" s="30">
        <f t="shared" si="33"/>
        <v>0.03654203583243032</v>
      </c>
      <c r="J201" s="30">
        <f t="shared" si="34"/>
        <v>0.0719054030351375</v>
      </c>
      <c r="K201" s="30">
        <f t="shared" si="35"/>
        <v>0.0529989248384821</v>
      </c>
      <c r="L201" s="30">
        <f t="shared" si="36"/>
        <v>0.20459360813839367</v>
      </c>
      <c r="M201" s="30">
        <f t="shared" si="37"/>
        <v>0.2111020894387393</v>
      </c>
      <c r="N201" s="30">
        <f t="shared" si="38"/>
        <v>0.15782738300300275</v>
      </c>
      <c r="O201" s="30">
        <f t="shared" si="39"/>
        <v>0.10537989278490946</v>
      </c>
      <c r="P201" s="30">
        <f t="shared" si="40"/>
        <v>0.1596506629289049</v>
      </c>
      <c r="Q201" s="31">
        <v>4.177631378173828</v>
      </c>
      <c r="R201" s="31">
        <v>16.43718719482422</v>
      </c>
      <c r="S201" s="31">
        <v>26.20468521118164</v>
      </c>
      <c r="T201" s="31">
        <v>31.579456329345703</v>
      </c>
      <c r="U201" s="31">
        <v>32.545127868652344</v>
      </c>
      <c r="V201" s="31">
        <v>31.791494369506836</v>
      </c>
      <c r="W201" s="31">
        <v>22.503061294555664</v>
      </c>
      <c r="X201" s="31">
        <v>4.2851972579956055</v>
      </c>
      <c r="Y201" s="32">
        <v>7389457</v>
      </c>
      <c r="Z201" s="32">
        <v>14540566</v>
      </c>
      <c r="AA201" s="32">
        <v>10717336</v>
      </c>
      <c r="AB201" s="32">
        <v>41372508</v>
      </c>
      <c r="AC201" s="32">
        <v>42688640</v>
      </c>
      <c r="AD201" s="32">
        <v>31915536</v>
      </c>
      <c r="AE201" s="32">
        <v>21309710</v>
      </c>
      <c r="AF201" s="32">
        <v>32284236</v>
      </c>
      <c r="AG201" s="32">
        <f t="shared" si="30"/>
        <v>202217989</v>
      </c>
    </row>
    <row r="202" spans="1:33" ht="12.75">
      <c r="A202">
        <f t="shared" si="31"/>
        <v>1996</v>
      </c>
      <c r="B202" s="28">
        <f aca="true" t="shared" si="41" ref="B202:B249">(1000000/52)*E202/D202</f>
        <v>22.095454746437806</v>
      </c>
      <c r="C202" s="28">
        <f t="shared" si="27"/>
        <v>21.90984377773716</v>
      </c>
      <c r="D202" s="14">
        <v>202841.0565</v>
      </c>
      <c r="E202">
        <v>233.057</v>
      </c>
      <c r="F202" s="29">
        <f t="shared" si="28"/>
        <v>0.0022398484607818554</v>
      </c>
      <c r="G202" s="29">
        <f t="shared" si="29"/>
        <v>-0.45438903129935215</v>
      </c>
      <c r="I202" s="30">
        <f t="shared" si="33"/>
        <v>0.036697006160584654</v>
      </c>
      <c r="J202" s="30">
        <f t="shared" si="34"/>
        <v>0.07173524064148226</v>
      </c>
      <c r="K202" s="30">
        <f t="shared" si="35"/>
        <v>0.05251813012519978</v>
      </c>
      <c r="L202" s="30">
        <f t="shared" si="36"/>
        <v>0.2036422246696393</v>
      </c>
      <c r="M202" s="30">
        <f t="shared" si="37"/>
        <v>0.2114473309302646</v>
      </c>
      <c r="N202" s="30">
        <f t="shared" si="38"/>
        <v>0.15895169625090175</v>
      </c>
      <c r="O202" s="30">
        <f t="shared" si="39"/>
        <v>0.10538718526148083</v>
      </c>
      <c r="P202" s="30">
        <f t="shared" si="40"/>
        <v>0.15962118596044683</v>
      </c>
      <c r="Q202" s="31">
        <v>4.168776512145996</v>
      </c>
      <c r="R202" s="31">
        <v>16.4288272857666</v>
      </c>
      <c r="S202" s="31">
        <v>26.19334602355957</v>
      </c>
      <c r="T202" s="31">
        <v>31.600919723510742</v>
      </c>
      <c r="U202" s="31">
        <v>32.560142517089844</v>
      </c>
      <c r="V202" s="31">
        <v>31.826993942260742</v>
      </c>
      <c r="W202" s="31">
        <v>22.54912757873535</v>
      </c>
      <c r="X202" s="31">
        <v>4.278069019317627</v>
      </c>
      <c r="Y202" s="32">
        <v>7443659.5</v>
      </c>
      <c r="Z202" s="32">
        <v>14550852</v>
      </c>
      <c r="AA202" s="32">
        <v>10652833</v>
      </c>
      <c r="AB202" s="32">
        <v>41307004</v>
      </c>
      <c r="AC202" s="32">
        <v>42890200</v>
      </c>
      <c r="AD202" s="32">
        <v>32241930</v>
      </c>
      <c r="AE202" s="32">
        <v>21376848</v>
      </c>
      <c r="AF202" s="32">
        <v>32377730</v>
      </c>
      <c r="AG202" s="32">
        <f t="shared" si="30"/>
        <v>202841056.5</v>
      </c>
    </row>
    <row r="203" spans="1:33" ht="12.75">
      <c r="A203">
        <f t="shared" si="31"/>
        <v>1996.25</v>
      </c>
      <c r="B203" s="28">
        <f t="shared" si="41"/>
        <v>22.257939229477397</v>
      </c>
      <c r="C203" s="28">
        <f aca="true" t="shared" si="42" ref="C203:C249">B203-G203-0.64</f>
        <v>22.07007135867965</v>
      </c>
      <c r="D203" s="14">
        <v>203464.133</v>
      </c>
      <c r="E203">
        <v>235.492</v>
      </c>
      <c r="F203" s="29">
        <f aca="true" t="shared" si="43" ref="F203:F249">(I203-I202)*(Q203+Q202)/2+(J203-J202)*(R203+R202)/2+(K203-K202)*(S203+S202)/2+(L203-L202)*(T203+T202)/2+(M203-M202)*(U203+U202)/2+(N203-N202)*(V203+V202)/2+(O203-O202)*(W203+W202)/2+(P203-P202)*(X203+X202)/2</f>
        <v>0.002256902097096331</v>
      </c>
      <c r="G203" s="29">
        <f aca="true" t="shared" si="44" ref="G203:G249">G202+F203</f>
        <v>-0.4521321292022558</v>
      </c>
      <c r="I203" s="30">
        <f t="shared" si="33"/>
        <v>0.036851025728451114</v>
      </c>
      <c r="J203" s="30">
        <f t="shared" si="34"/>
        <v>0.07156611725762987</v>
      </c>
      <c r="K203" s="30">
        <f t="shared" si="35"/>
        <v>0.05204028269690167</v>
      </c>
      <c r="L203" s="30">
        <f t="shared" si="36"/>
        <v>0.2026966590716016</v>
      </c>
      <c r="M203" s="30">
        <f t="shared" si="37"/>
        <v>0.2117904682492614</v>
      </c>
      <c r="N203" s="30">
        <f t="shared" si="38"/>
        <v>0.1600691262867446</v>
      </c>
      <c r="O203" s="30">
        <f t="shared" si="39"/>
        <v>0.10539443824234122</v>
      </c>
      <c r="P203" s="30">
        <f t="shared" si="40"/>
        <v>0.15959188246706854</v>
      </c>
      <c r="Q203" s="31">
        <v>4.159921646118164</v>
      </c>
      <c r="R203" s="31">
        <v>16.420467376708984</v>
      </c>
      <c r="S203" s="31">
        <v>26.1820068359375</v>
      </c>
      <c r="T203" s="31">
        <v>31.62238311767578</v>
      </c>
      <c r="U203" s="31">
        <v>32.575157165527344</v>
      </c>
      <c r="V203" s="31">
        <v>31.86249351501465</v>
      </c>
      <c r="W203" s="31">
        <v>22.595195770263672</v>
      </c>
      <c r="X203" s="31">
        <v>4.270941257476807</v>
      </c>
      <c r="Y203" s="32">
        <v>7497862</v>
      </c>
      <c r="Z203" s="32">
        <v>14561138</v>
      </c>
      <c r="AA203" s="32">
        <v>10588331</v>
      </c>
      <c r="AB203" s="32">
        <v>41241500</v>
      </c>
      <c r="AC203" s="32">
        <v>43091764</v>
      </c>
      <c r="AD203" s="32">
        <v>32568326</v>
      </c>
      <c r="AE203" s="32">
        <v>21443988</v>
      </c>
      <c r="AF203" s="32">
        <v>32471224</v>
      </c>
      <c r="AG203" s="32">
        <f aca="true" t="shared" si="45" ref="AG203:AG249">SUM(Y203:AF203)</f>
        <v>203464133</v>
      </c>
    </row>
    <row r="204" spans="1:33" ht="12.75">
      <c r="A204">
        <f aca="true" t="shared" si="46" ref="A204:A239">A203+0.25</f>
        <v>1996.5</v>
      </c>
      <c r="B204" s="28">
        <f t="shared" si="41"/>
        <v>22.36348669312363</v>
      </c>
      <c r="C204" s="28">
        <f t="shared" si="42"/>
        <v>22.174372193952486</v>
      </c>
      <c r="D204" s="14">
        <v>204136.8415</v>
      </c>
      <c r="E204">
        <v>237.391</v>
      </c>
      <c r="F204" s="29">
        <f t="shared" si="43"/>
        <v>0.0012466283733984038</v>
      </c>
      <c r="G204" s="29">
        <f t="shared" si="44"/>
        <v>-0.4508855008288574</v>
      </c>
      <c r="I204" s="30">
        <f t="shared" si="33"/>
        <v>0.036961973373140486</v>
      </c>
      <c r="J204" s="30">
        <f t="shared" si="34"/>
        <v>0.07156665544861975</v>
      </c>
      <c r="K204" s="30">
        <f t="shared" si="35"/>
        <v>0.05188032656025982</v>
      </c>
      <c r="L204" s="30">
        <f t="shared" si="36"/>
        <v>0.20143985621527313</v>
      </c>
      <c r="M204" s="30">
        <f t="shared" si="37"/>
        <v>0.2118828511413017</v>
      </c>
      <c r="N204" s="30">
        <f t="shared" si="38"/>
        <v>0.16121093947659615</v>
      </c>
      <c r="O204" s="30">
        <f t="shared" si="39"/>
        <v>0.1056672173503772</v>
      </c>
      <c r="P204" s="30">
        <f t="shared" si="40"/>
        <v>0.15939018043443176</v>
      </c>
      <c r="Q204" s="31">
        <v>4.15106725692749</v>
      </c>
      <c r="R204" s="31">
        <v>16.412105560302734</v>
      </c>
      <c r="S204" s="31">
        <v>26.170669555664062</v>
      </c>
      <c r="T204" s="31">
        <v>31.643844604492188</v>
      </c>
      <c r="U204" s="31">
        <v>32.590171813964844</v>
      </c>
      <c r="V204" s="31">
        <v>31.897993087768555</v>
      </c>
      <c r="W204" s="31">
        <v>22.64126205444336</v>
      </c>
      <c r="X204" s="31">
        <v>4.263813018798828</v>
      </c>
      <c r="Y204" s="32">
        <v>7545300.5</v>
      </c>
      <c r="Z204" s="32">
        <v>14609391</v>
      </c>
      <c r="AA204" s="32">
        <v>10590686</v>
      </c>
      <c r="AB204" s="32">
        <v>41121296</v>
      </c>
      <c r="AC204" s="32">
        <v>43253096</v>
      </c>
      <c r="AD204" s="32">
        <v>32909092</v>
      </c>
      <c r="AE204" s="32">
        <v>21570572</v>
      </c>
      <c r="AF204" s="32">
        <v>32537408</v>
      </c>
      <c r="AG204" s="32">
        <f t="shared" si="45"/>
        <v>204136841.5</v>
      </c>
    </row>
    <row r="205" spans="1:33" ht="12.75">
      <c r="A205">
        <f t="shared" si="46"/>
        <v>1996.75</v>
      </c>
      <c r="B205" s="28">
        <f t="shared" si="41"/>
        <v>22.519420482348455</v>
      </c>
      <c r="C205" s="28">
        <f t="shared" si="42"/>
        <v>22.329037850767364</v>
      </c>
      <c r="D205" s="14">
        <v>204809.547</v>
      </c>
      <c r="E205">
        <v>239.834</v>
      </c>
      <c r="F205" s="29">
        <f t="shared" si="43"/>
        <v>0.0012681324099481006</v>
      </c>
      <c r="G205" s="29">
        <f t="shared" si="44"/>
        <v>-0.4496173684189093</v>
      </c>
      <c r="I205" s="30">
        <f t="shared" si="33"/>
        <v>0.03707219273328113</v>
      </c>
      <c r="J205" s="30">
        <f t="shared" si="34"/>
        <v>0.07156719115247104</v>
      </c>
      <c r="K205" s="30">
        <f t="shared" si="35"/>
        <v>0.051721426833681736</v>
      </c>
      <c r="L205" s="30">
        <f t="shared" si="36"/>
        <v>0.20019133190114424</v>
      </c>
      <c r="M205" s="30">
        <f t="shared" si="37"/>
        <v>0.2119746107343326</v>
      </c>
      <c r="N205" s="30">
        <f t="shared" si="38"/>
        <v>0.16234524457983396</v>
      </c>
      <c r="O205" s="30">
        <f t="shared" si="39"/>
        <v>0.1059382060934884</v>
      </c>
      <c r="P205" s="30">
        <f t="shared" si="40"/>
        <v>0.15918979597176688</v>
      </c>
      <c r="Q205" s="31">
        <v>4.142212867736816</v>
      </c>
      <c r="R205" s="31">
        <v>16.403745651245117</v>
      </c>
      <c r="S205" s="31">
        <v>26.159330368041992</v>
      </c>
      <c r="T205" s="31">
        <v>31.665306091308594</v>
      </c>
      <c r="U205" s="31">
        <v>32.605186462402344</v>
      </c>
      <c r="V205" s="31">
        <v>31.93349266052246</v>
      </c>
      <c r="W205" s="31">
        <v>22.687328338623047</v>
      </c>
      <c r="X205" s="31">
        <v>4.256685256958008</v>
      </c>
      <c r="Y205" s="32">
        <v>7592739</v>
      </c>
      <c r="Z205" s="32">
        <v>14657644</v>
      </c>
      <c r="AA205" s="32">
        <v>10593042</v>
      </c>
      <c r="AB205" s="32">
        <v>41001096</v>
      </c>
      <c r="AC205" s="32">
        <v>43414424</v>
      </c>
      <c r="AD205" s="32">
        <v>33249856</v>
      </c>
      <c r="AE205" s="32">
        <v>21697156</v>
      </c>
      <c r="AF205" s="32">
        <v>32603590</v>
      </c>
      <c r="AG205" s="32">
        <f t="shared" si="45"/>
        <v>204809547</v>
      </c>
    </row>
    <row r="206" spans="1:33" ht="12.75">
      <c r="A206">
        <f t="shared" si="46"/>
        <v>1997</v>
      </c>
      <c r="B206" s="28">
        <f t="shared" si="41"/>
        <v>22.588419399064595</v>
      </c>
      <c r="C206" s="28">
        <f t="shared" si="42"/>
        <v>22.396747491996756</v>
      </c>
      <c r="D206" s="14">
        <v>205482.2495</v>
      </c>
      <c r="E206">
        <v>241.359</v>
      </c>
      <c r="F206" s="29">
        <f t="shared" si="43"/>
        <v>0.001289275486749312</v>
      </c>
      <c r="G206" s="29">
        <f t="shared" si="44"/>
        <v>-0.44832809293216</v>
      </c>
      <c r="I206" s="30">
        <f t="shared" si="33"/>
        <v>0.037181690966450125</v>
      </c>
      <c r="J206" s="30">
        <f t="shared" si="34"/>
        <v>0.07156771952703389</v>
      </c>
      <c r="K206" s="30">
        <f t="shared" si="35"/>
        <v>0.051563568268216765</v>
      </c>
      <c r="L206" s="30">
        <f t="shared" si="36"/>
        <v>0.19895096583512922</v>
      </c>
      <c r="M206" s="30">
        <f t="shared" si="37"/>
        <v>0.21206577262042287</v>
      </c>
      <c r="N206" s="30">
        <f t="shared" si="38"/>
        <v>0.16347214458541345</v>
      </c>
      <c r="O206" s="30">
        <f t="shared" si="39"/>
        <v>0.10620741233417343</v>
      </c>
      <c r="P206" s="30">
        <f t="shared" si="40"/>
        <v>0.15899072586316026</v>
      </c>
      <c r="Q206" s="31">
        <v>4.133358001708984</v>
      </c>
      <c r="R206" s="31">
        <v>16.3953857421875</v>
      </c>
      <c r="S206" s="31">
        <v>26.147991180419922</v>
      </c>
      <c r="T206" s="31">
        <v>31.686769485473633</v>
      </c>
      <c r="U206" s="31">
        <v>32.620201110839844</v>
      </c>
      <c r="V206" s="31">
        <v>31.968992233276367</v>
      </c>
      <c r="W206" s="31">
        <v>22.733396530151367</v>
      </c>
      <c r="X206" s="31">
        <v>4.2495574951171875</v>
      </c>
      <c r="Y206" s="32">
        <v>7640177.5</v>
      </c>
      <c r="Z206" s="32">
        <v>14705896</v>
      </c>
      <c r="AA206" s="32">
        <v>10595398</v>
      </c>
      <c r="AB206" s="32">
        <v>40880892</v>
      </c>
      <c r="AC206" s="32">
        <v>43575752</v>
      </c>
      <c r="AD206" s="32">
        <v>33590624</v>
      </c>
      <c r="AE206" s="32">
        <v>21823738</v>
      </c>
      <c r="AF206" s="32">
        <v>32669772</v>
      </c>
      <c r="AG206" s="32">
        <f t="shared" si="45"/>
        <v>205482249.5</v>
      </c>
    </row>
    <row r="207" spans="1:33" ht="12.75">
      <c r="A207">
        <f t="shared" si="46"/>
        <v>1997.25</v>
      </c>
      <c r="B207" s="28">
        <f t="shared" si="41"/>
        <v>22.64138930225192</v>
      </c>
      <c r="C207" s="28">
        <f t="shared" si="42"/>
        <v>22.44840758023969</v>
      </c>
      <c r="D207" s="14">
        <v>206154.956</v>
      </c>
      <c r="E207">
        <v>242.71699999999998</v>
      </c>
      <c r="F207" s="29">
        <f t="shared" si="43"/>
        <v>0.0013098149443908714</v>
      </c>
      <c r="G207" s="29">
        <f t="shared" si="44"/>
        <v>-0.44701827798776916</v>
      </c>
      <c r="I207" s="30">
        <f t="shared" si="33"/>
        <v>0.03729047387053843</v>
      </c>
      <c r="J207" s="30">
        <f t="shared" si="34"/>
        <v>0.07156824791541756</v>
      </c>
      <c r="K207" s="30">
        <f t="shared" si="35"/>
        <v>0.05140673406852271</v>
      </c>
      <c r="L207" s="30">
        <f t="shared" si="36"/>
        <v>0.19771869078907808</v>
      </c>
      <c r="M207" s="30">
        <f t="shared" si="37"/>
        <v>0.2121563548537732</v>
      </c>
      <c r="N207" s="30">
        <f t="shared" si="38"/>
        <v>0.1645916676385893</v>
      </c>
      <c r="O207" s="30">
        <f t="shared" si="39"/>
        <v>0.10647486932111397</v>
      </c>
      <c r="P207" s="30">
        <f t="shared" si="40"/>
        <v>0.15879296154296674</v>
      </c>
      <c r="Q207" s="31">
        <v>4.124503135681152</v>
      </c>
      <c r="R207" s="31">
        <v>16.387025833129883</v>
      </c>
      <c r="S207" s="31">
        <v>26.136653900146484</v>
      </c>
      <c r="T207" s="31">
        <v>31.708232879638672</v>
      </c>
      <c r="U207" s="31">
        <v>32.635215759277344</v>
      </c>
      <c r="V207" s="31">
        <v>32.004493713378906</v>
      </c>
      <c r="W207" s="31">
        <v>22.779462814331055</v>
      </c>
      <c r="X207" s="31">
        <v>4.242429733276367</v>
      </c>
      <c r="Y207" s="32">
        <v>7687616</v>
      </c>
      <c r="Z207" s="32">
        <v>14754149</v>
      </c>
      <c r="AA207" s="32">
        <v>10597753</v>
      </c>
      <c r="AB207" s="32">
        <v>40760688</v>
      </c>
      <c r="AC207" s="32">
        <v>43737084</v>
      </c>
      <c r="AD207" s="32">
        <v>33931388</v>
      </c>
      <c r="AE207" s="32">
        <v>21950322</v>
      </c>
      <c r="AF207" s="32">
        <v>32735956</v>
      </c>
      <c r="AG207" s="32">
        <f t="shared" si="45"/>
        <v>206154956</v>
      </c>
    </row>
    <row r="208" spans="1:33" ht="12.75">
      <c r="A208">
        <f t="shared" si="46"/>
        <v>1997.5</v>
      </c>
      <c r="B208" s="28">
        <f t="shared" si="41"/>
        <v>22.700359547432736</v>
      </c>
      <c r="C208" s="28">
        <f t="shared" si="42"/>
        <v>22.511596448541795</v>
      </c>
      <c r="D208" s="14">
        <v>206817.2935</v>
      </c>
      <c r="E208">
        <v>244.131</v>
      </c>
      <c r="F208" s="29">
        <f t="shared" si="43"/>
        <v>-0.00421862312129087</v>
      </c>
      <c r="G208" s="29">
        <f t="shared" si="44"/>
        <v>-0.45123690110906</v>
      </c>
      <c r="I208" s="30">
        <f t="shared" si="33"/>
        <v>0.03738325441339363</v>
      </c>
      <c r="J208" s="30">
        <f t="shared" si="34"/>
        <v>0.07166475176796568</v>
      </c>
      <c r="K208" s="30">
        <f t="shared" si="35"/>
        <v>0.051417276669854496</v>
      </c>
      <c r="L208" s="30">
        <f t="shared" si="36"/>
        <v>0.19635702272643848</v>
      </c>
      <c r="M208" s="30">
        <f t="shared" si="37"/>
        <v>0.21206723701758529</v>
      </c>
      <c r="N208" s="30">
        <f t="shared" si="38"/>
        <v>0.16532377646649746</v>
      </c>
      <c r="O208" s="30">
        <f t="shared" si="39"/>
        <v>0.10722899243432948</v>
      </c>
      <c r="P208" s="30">
        <f t="shared" si="40"/>
        <v>0.15855768850393548</v>
      </c>
      <c r="Q208" s="31">
        <v>4.11564826965332</v>
      </c>
      <c r="R208" s="31">
        <v>16.378665924072266</v>
      </c>
      <c r="S208" s="31">
        <v>26.125314712524414</v>
      </c>
      <c r="T208" s="31">
        <v>31.729694366455078</v>
      </c>
      <c r="U208" s="31">
        <v>32.650230407714844</v>
      </c>
      <c r="V208" s="31">
        <v>32.03999328613281</v>
      </c>
      <c r="W208" s="31">
        <v>22.825531005859375</v>
      </c>
      <c r="X208" s="31">
        <v>4.235301494598389</v>
      </c>
      <c r="Y208" s="32">
        <v>7731503.5</v>
      </c>
      <c r="Z208" s="32">
        <v>14821510</v>
      </c>
      <c r="AA208" s="32">
        <v>10633982</v>
      </c>
      <c r="AB208" s="32">
        <v>40610028</v>
      </c>
      <c r="AC208" s="32">
        <v>43859172</v>
      </c>
      <c r="AD208" s="32">
        <v>34191816</v>
      </c>
      <c r="AE208" s="32">
        <v>22176810</v>
      </c>
      <c r="AF208" s="32">
        <v>32792472</v>
      </c>
      <c r="AG208" s="32">
        <f t="shared" si="45"/>
        <v>206817293.5</v>
      </c>
    </row>
    <row r="209" spans="1:33" ht="12.75">
      <c r="A209">
        <f t="shared" si="46"/>
        <v>1997.75</v>
      </c>
      <c r="B209" s="28">
        <f t="shared" si="41"/>
        <v>22.73402100975531</v>
      </c>
      <c r="C209" s="28">
        <f t="shared" si="42"/>
        <v>22.549419470802537</v>
      </c>
      <c r="D209" s="14">
        <v>207479.625</v>
      </c>
      <c r="E209">
        <v>245.27599999999998</v>
      </c>
      <c r="F209" s="29">
        <f t="shared" si="43"/>
        <v>-0.004161559938168207</v>
      </c>
      <c r="G209" s="29">
        <f t="shared" si="44"/>
        <v>-0.4553984610472282</v>
      </c>
      <c r="I209" s="30">
        <f t="shared" si="33"/>
        <v>0.037475443673083565</v>
      </c>
      <c r="J209" s="30">
        <f t="shared" si="34"/>
        <v>0.07176063673722179</v>
      </c>
      <c r="K209" s="30">
        <f t="shared" si="35"/>
        <v>0.05142774862832917</v>
      </c>
      <c r="L209" s="30">
        <f t="shared" si="36"/>
        <v>0.19500405401253257</v>
      </c>
      <c r="M209" s="30">
        <f t="shared" si="37"/>
        <v>0.21197867501447432</v>
      </c>
      <c r="N209" s="30">
        <f t="shared" si="38"/>
        <v>0.1660512351514034</v>
      </c>
      <c r="O209" s="30">
        <f t="shared" si="39"/>
        <v>0.10797829425419483</v>
      </c>
      <c r="P209" s="30">
        <f t="shared" si="40"/>
        <v>0.15832391252876035</v>
      </c>
      <c r="Q209" s="31">
        <v>4.1067938804626465</v>
      </c>
      <c r="R209" s="31">
        <v>16.370304107666016</v>
      </c>
      <c r="S209" s="31">
        <v>26.113975524902344</v>
      </c>
      <c r="T209" s="31">
        <v>31.751155853271484</v>
      </c>
      <c r="U209" s="31">
        <v>32.66524887084961</v>
      </c>
      <c r="V209" s="31">
        <v>32.07549285888672</v>
      </c>
      <c r="W209" s="31">
        <v>22.871597290039062</v>
      </c>
      <c r="X209" s="31">
        <v>4.22817325592041</v>
      </c>
      <c r="Y209" s="32">
        <v>7775391</v>
      </c>
      <c r="Z209" s="32">
        <v>14888870</v>
      </c>
      <c r="AA209" s="32">
        <v>10670210</v>
      </c>
      <c r="AB209" s="32">
        <v>40459368</v>
      </c>
      <c r="AC209" s="32">
        <v>43981256</v>
      </c>
      <c r="AD209" s="32">
        <v>34452248</v>
      </c>
      <c r="AE209" s="32">
        <v>22403296</v>
      </c>
      <c r="AF209" s="32">
        <v>32848986</v>
      </c>
      <c r="AG209" s="32">
        <f t="shared" si="45"/>
        <v>207479625</v>
      </c>
    </row>
    <row r="210" spans="1:33" ht="12.75">
      <c r="A210">
        <f t="shared" si="46"/>
        <v>1998</v>
      </c>
      <c r="B210" s="28">
        <f t="shared" si="41"/>
        <v>22.817545177465355</v>
      </c>
      <c r="C210" s="28">
        <f t="shared" si="42"/>
        <v>22.637049135570066</v>
      </c>
      <c r="D210" s="14">
        <v>208141.955</v>
      </c>
      <c r="E210">
        <v>246.963</v>
      </c>
      <c r="F210" s="29">
        <f t="shared" si="43"/>
        <v>-0.004105497057484923</v>
      </c>
      <c r="G210" s="29">
        <f t="shared" si="44"/>
        <v>-0.4595039581047131</v>
      </c>
      <c r="I210" s="30">
        <f t="shared" si="33"/>
        <v>0.037567044087771735</v>
      </c>
      <c r="J210" s="30">
        <f t="shared" si="34"/>
        <v>0.07185591679486243</v>
      </c>
      <c r="K210" s="30">
        <f t="shared" si="35"/>
        <v>0.05143815431156107</v>
      </c>
      <c r="L210" s="30">
        <f t="shared" si="36"/>
        <v>0.19365967807883808</v>
      </c>
      <c r="M210" s="30">
        <f t="shared" si="37"/>
        <v>0.2118906973848689</v>
      </c>
      <c r="N210" s="30">
        <f t="shared" si="38"/>
        <v>0.16677404610713875</v>
      </c>
      <c r="O210" s="30">
        <f t="shared" si="39"/>
        <v>0.10872283773831182</v>
      </c>
      <c r="P210" s="30">
        <f t="shared" si="40"/>
        <v>0.15809162549664724</v>
      </c>
      <c r="Q210" s="31">
        <v>4.0979390144348145</v>
      </c>
      <c r="R210" s="31">
        <v>16.3619441986084</v>
      </c>
      <c r="S210" s="31">
        <v>26.102638244628906</v>
      </c>
      <c r="T210" s="31">
        <v>31.772619247436523</v>
      </c>
      <c r="U210" s="31">
        <v>32.68026351928711</v>
      </c>
      <c r="V210" s="31">
        <v>32.110992431640625</v>
      </c>
      <c r="W210" s="31">
        <v>22.91766357421875</v>
      </c>
      <c r="X210" s="31">
        <v>4.22104549407959</v>
      </c>
      <c r="Y210" s="32">
        <v>7819278</v>
      </c>
      <c r="Z210" s="32">
        <v>14956231</v>
      </c>
      <c r="AA210" s="32">
        <v>10706438</v>
      </c>
      <c r="AB210" s="32">
        <v>40308704</v>
      </c>
      <c r="AC210" s="32">
        <v>44103344</v>
      </c>
      <c r="AD210" s="32">
        <v>34712676</v>
      </c>
      <c r="AE210" s="32">
        <v>22629784</v>
      </c>
      <c r="AF210" s="32">
        <v>32905500</v>
      </c>
      <c r="AG210" s="32">
        <f t="shared" si="45"/>
        <v>208141955</v>
      </c>
    </row>
    <row r="211" spans="1:33" ht="12.75">
      <c r="A211">
        <f t="shared" si="46"/>
        <v>1998.25</v>
      </c>
      <c r="B211" s="28">
        <f t="shared" si="41"/>
        <v>22.835884799785756</v>
      </c>
      <c r="C211" s="28">
        <f t="shared" si="42"/>
        <v>22.659438773600332</v>
      </c>
      <c r="D211" s="14">
        <v>208804.2925</v>
      </c>
      <c r="E211">
        <v>247.948</v>
      </c>
      <c r="F211" s="29">
        <f t="shared" si="43"/>
        <v>-0.004050015709863634</v>
      </c>
      <c r="G211" s="29">
        <f t="shared" si="44"/>
        <v>-0.46355397381457675</v>
      </c>
      <c r="I211" s="30">
        <f t="shared" si="33"/>
        <v>0.037658064428919724</v>
      </c>
      <c r="J211" s="30">
        <f t="shared" si="34"/>
        <v>0.0719505898088757</v>
      </c>
      <c r="K211" s="30">
        <f t="shared" si="35"/>
        <v>0.051448496922064</v>
      </c>
      <c r="L211" s="30">
        <f t="shared" si="36"/>
        <v>0.19232384315087775</v>
      </c>
      <c r="M211" s="30">
        <f t="shared" si="37"/>
        <v>0.21180327027999196</v>
      </c>
      <c r="N211" s="30">
        <f t="shared" si="38"/>
        <v>0.1674922655146086</v>
      </c>
      <c r="O211" s="30">
        <f t="shared" si="39"/>
        <v>0.10946265388677294</v>
      </c>
      <c r="P211" s="30">
        <f t="shared" si="40"/>
        <v>0.15786081600788932</v>
      </c>
      <c r="Q211" s="31">
        <v>4.089084625244141</v>
      </c>
      <c r="R211" s="31">
        <v>16.35358428955078</v>
      </c>
      <c r="S211" s="31">
        <v>26.091299057006836</v>
      </c>
      <c r="T211" s="31">
        <v>31.794082641601562</v>
      </c>
      <c r="U211" s="31">
        <v>32.69527816772461</v>
      </c>
      <c r="V211" s="31">
        <v>32.14649200439453</v>
      </c>
      <c r="W211" s="31">
        <v>22.963729858398438</v>
      </c>
      <c r="X211" s="31">
        <v>4.2139177322387695</v>
      </c>
      <c r="Y211" s="32">
        <v>7863165.5</v>
      </c>
      <c r="Z211" s="32">
        <v>15023592</v>
      </c>
      <c r="AA211" s="32">
        <v>10742667</v>
      </c>
      <c r="AB211" s="32">
        <v>40158044</v>
      </c>
      <c r="AC211" s="32">
        <v>44225432</v>
      </c>
      <c r="AD211" s="32">
        <v>34973104</v>
      </c>
      <c r="AE211" s="32">
        <v>22856272</v>
      </c>
      <c r="AF211" s="32">
        <v>32962016</v>
      </c>
      <c r="AG211" s="32">
        <f t="shared" si="45"/>
        <v>208804292.5</v>
      </c>
    </row>
    <row r="212" spans="1:33" ht="12.75">
      <c r="A212">
        <f t="shared" si="46"/>
        <v>1998.5</v>
      </c>
      <c r="B212" s="28">
        <f t="shared" si="41"/>
        <v>22.798775971765465</v>
      </c>
      <c r="C212" s="28">
        <f t="shared" si="42"/>
        <v>22.622105410731415</v>
      </c>
      <c r="D212" s="14">
        <v>209450.347</v>
      </c>
      <c r="E212">
        <v>248.311</v>
      </c>
      <c r="F212" s="29">
        <f t="shared" si="43"/>
        <v>0.00022453484862565605</v>
      </c>
      <c r="G212" s="29">
        <f t="shared" si="44"/>
        <v>-0.4633294389659511</v>
      </c>
      <c r="I212" s="30">
        <f t="shared" si="33"/>
        <v>0.03765851483645429</v>
      </c>
      <c r="J212" s="30">
        <f t="shared" si="34"/>
        <v>0.07203469565032518</v>
      </c>
      <c r="K212" s="30">
        <f t="shared" si="35"/>
        <v>0.051577789937965586</v>
      </c>
      <c r="L212" s="30">
        <f t="shared" si="36"/>
        <v>0.19102314497478487</v>
      </c>
      <c r="M212" s="30">
        <f t="shared" si="37"/>
        <v>0.21150696876143155</v>
      </c>
      <c r="N212" s="30">
        <f t="shared" si="38"/>
        <v>0.16856415138810918</v>
      </c>
      <c r="O212" s="30">
        <f t="shared" si="39"/>
        <v>0.11003498600076322</v>
      </c>
      <c r="P212" s="30">
        <f t="shared" si="40"/>
        <v>0.15759974845016608</v>
      </c>
      <c r="Q212" s="31">
        <v>4.080229759216309</v>
      </c>
      <c r="R212" s="31">
        <v>16.34522247314453</v>
      </c>
      <c r="S212" s="31">
        <v>26.079959869384766</v>
      </c>
      <c r="T212" s="31">
        <v>31.81554412841797</v>
      </c>
      <c r="U212" s="31">
        <v>32.71029281616211</v>
      </c>
      <c r="V212" s="31">
        <v>32.18199157714844</v>
      </c>
      <c r="W212" s="31">
        <v>23.009798049926758</v>
      </c>
      <c r="X212" s="31">
        <v>4.206789970397949</v>
      </c>
      <c r="Y212" s="32">
        <v>7887589</v>
      </c>
      <c r="Z212" s="32">
        <v>15087692</v>
      </c>
      <c r="AA212" s="32">
        <v>10802986</v>
      </c>
      <c r="AB212" s="32">
        <v>40009864</v>
      </c>
      <c r="AC212" s="32">
        <v>44300208</v>
      </c>
      <c r="AD212" s="32">
        <v>35305820</v>
      </c>
      <c r="AE212" s="32">
        <v>23046866</v>
      </c>
      <c r="AF212" s="32">
        <v>33009322</v>
      </c>
      <c r="AG212" s="32">
        <f t="shared" si="45"/>
        <v>209450347</v>
      </c>
    </row>
    <row r="213" spans="1:33" ht="12.75">
      <c r="A213">
        <f t="shared" si="46"/>
        <v>1998.75</v>
      </c>
      <c r="B213" s="28">
        <f t="shared" si="41"/>
        <v>22.994664134398086</v>
      </c>
      <c r="C213" s="28">
        <f t="shared" si="42"/>
        <v>22.817738834418705</v>
      </c>
      <c r="D213" s="14">
        <v>210096.4</v>
      </c>
      <c r="E213">
        <v>251.217</v>
      </c>
      <c r="F213" s="29">
        <f t="shared" si="43"/>
        <v>0.00025473894533112676</v>
      </c>
      <c r="G213" s="29">
        <f t="shared" si="44"/>
        <v>-0.46307470002061996</v>
      </c>
      <c r="I213" s="30">
        <f t="shared" si="33"/>
        <v>0.0376589603629572</v>
      </c>
      <c r="J213" s="30">
        <f t="shared" si="34"/>
        <v>0.07211828474928651</v>
      </c>
      <c r="K213" s="30">
        <f t="shared" si="35"/>
        <v>0.05170628340133386</v>
      </c>
      <c r="L213" s="30">
        <f t="shared" si="36"/>
        <v>0.1897304475469356</v>
      </c>
      <c r="M213" s="30">
        <f t="shared" si="37"/>
        <v>0.21121249102792813</v>
      </c>
      <c r="N213" s="30">
        <f t="shared" si="38"/>
        <v>0.16962944629227344</v>
      </c>
      <c r="O213" s="30">
        <f t="shared" si="39"/>
        <v>0.11060379901797461</v>
      </c>
      <c r="P213" s="30">
        <f t="shared" si="40"/>
        <v>0.15734028760131064</v>
      </c>
      <c r="Q213" s="31">
        <v>4.071374893188477</v>
      </c>
      <c r="R213" s="31">
        <v>16.336862564086914</v>
      </c>
      <c r="S213" s="31">
        <v>26.068622589111328</v>
      </c>
      <c r="T213" s="31">
        <v>31.837007522583008</v>
      </c>
      <c r="U213" s="31">
        <v>32.72530746459961</v>
      </c>
      <c r="V213" s="31">
        <v>32.217491149902344</v>
      </c>
      <c r="W213" s="31">
        <v>23.055866241455078</v>
      </c>
      <c r="X213" s="31">
        <v>4.199661731719971</v>
      </c>
      <c r="Y213" s="32">
        <v>7912012</v>
      </c>
      <c r="Z213" s="32">
        <v>15151792</v>
      </c>
      <c r="AA213" s="32">
        <v>10863304</v>
      </c>
      <c r="AB213" s="32">
        <v>39861684</v>
      </c>
      <c r="AC213" s="32">
        <v>44374984</v>
      </c>
      <c r="AD213" s="32">
        <v>35638536</v>
      </c>
      <c r="AE213" s="32">
        <v>23237460</v>
      </c>
      <c r="AF213" s="32">
        <v>33056628</v>
      </c>
      <c r="AG213" s="32">
        <f t="shared" si="45"/>
        <v>210096400</v>
      </c>
    </row>
    <row r="214" spans="1:33" ht="12.75">
      <c r="A214">
        <f t="shared" si="46"/>
        <v>1999</v>
      </c>
      <c r="B214" s="28">
        <f t="shared" si="41"/>
        <v>22.918787259187827</v>
      </c>
      <c r="C214" s="28">
        <f t="shared" si="42"/>
        <v>22.741577463598606</v>
      </c>
      <c r="D214" s="14">
        <v>210742.457</v>
      </c>
      <c r="E214">
        <v>251.158</v>
      </c>
      <c r="F214" s="29">
        <f t="shared" si="43"/>
        <v>0.000284495609839269</v>
      </c>
      <c r="G214" s="29">
        <f t="shared" si="44"/>
        <v>-0.46279020441078067</v>
      </c>
      <c r="I214" s="30">
        <f t="shared" si="33"/>
        <v>0.037659402443049245</v>
      </c>
      <c r="J214" s="30">
        <f t="shared" si="34"/>
        <v>0.07220136472073115</v>
      </c>
      <c r="K214" s="30">
        <f t="shared" si="35"/>
        <v>0.051833992805730644</v>
      </c>
      <c r="L214" s="30">
        <f t="shared" si="36"/>
        <v>0.18844567234024417</v>
      </c>
      <c r="M214" s="30">
        <f t="shared" si="37"/>
        <v>0.21091983377606724</v>
      </c>
      <c r="N214" s="30">
        <f t="shared" si="38"/>
        <v>0.1706881874305945</v>
      </c>
      <c r="O214" s="30">
        <f t="shared" si="39"/>
        <v>0.1111691319039713</v>
      </c>
      <c r="P214" s="30">
        <f t="shared" si="40"/>
        <v>0.15708241457961175</v>
      </c>
      <c r="Q214" s="31">
        <v>4.062520503997803</v>
      </c>
      <c r="R214" s="31">
        <v>16.328502655029297</v>
      </c>
      <c r="S214" s="31">
        <v>26.057283401489258</v>
      </c>
      <c r="T214" s="31">
        <v>31.858470916748047</v>
      </c>
      <c r="U214" s="31">
        <v>32.74032211303711</v>
      </c>
      <c r="V214" s="31">
        <v>32.25299072265625</v>
      </c>
      <c r="W214" s="31">
        <v>23.101932525634766</v>
      </c>
      <c r="X214" s="31">
        <v>4.19253396987915</v>
      </c>
      <c r="Y214" s="32">
        <v>7936435</v>
      </c>
      <c r="Z214" s="32">
        <v>15215893</v>
      </c>
      <c r="AA214" s="32">
        <v>10923623</v>
      </c>
      <c r="AB214" s="32">
        <v>39713504</v>
      </c>
      <c r="AC214" s="32">
        <v>44449764</v>
      </c>
      <c r="AD214" s="32">
        <v>35971248</v>
      </c>
      <c r="AE214" s="32">
        <v>23428056</v>
      </c>
      <c r="AF214" s="32">
        <v>33103934</v>
      </c>
      <c r="AG214" s="32">
        <f t="shared" si="45"/>
        <v>210742457</v>
      </c>
    </row>
    <row r="215" spans="1:33" ht="12.75">
      <c r="A215">
        <f t="shared" si="46"/>
        <v>1999.25</v>
      </c>
      <c r="B215" s="28">
        <f t="shared" si="41"/>
        <v>23.039968354120393</v>
      </c>
      <c r="C215" s="28">
        <f t="shared" si="42"/>
        <v>22.862444650664866</v>
      </c>
      <c r="D215" s="14">
        <v>211388.5115</v>
      </c>
      <c r="E215">
        <v>253.26</v>
      </c>
      <c r="F215" s="29">
        <f t="shared" si="43"/>
        <v>0.0003139078663067778</v>
      </c>
      <c r="G215" s="29">
        <f t="shared" si="44"/>
        <v>-0.4624762965444739</v>
      </c>
      <c r="I215" s="30">
        <f t="shared" si="33"/>
        <v>0.03765984463162275</v>
      </c>
      <c r="J215" s="30">
        <f t="shared" si="34"/>
        <v>0.0722839329894236</v>
      </c>
      <c r="K215" s="30">
        <f t="shared" si="35"/>
        <v>0.05196092219988029</v>
      </c>
      <c r="L215" s="30">
        <f t="shared" si="36"/>
        <v>0.18716875254594903</v>
      </c>
      <c r="M215" s="30">
        <f t="shared" si="37"/>
        <v>0.21062894896253623</v>
      </c>
      <c r="N215" s="30">
        <f t="shared" si="38"/>
        <v>0.17174047795875605</v>
      </c>
      <c r="O215" s="30">
        <f t="shared" si="39"/>
        <v>0.11173100104827599</v>
      </c>
      <c r="P215" s="30">
        <f t="shared" si="40"/>
        <v>0.15682611966355609</v>
      </c>
      <c r="Q215" s="31">
        <v>4.053666114807129</v>
      </c>
      <c r="R215" s="31">
        <v>16.320140838623047</v>
      </c>
      <c r="S215" s="31">
        <v>26.045944213867188</v>
      </c>
      <c r="T215" s="31">
        <v>31.879932403564453</v>
      </c>
      <c r="U215" s="31">
        <v>32.75533676147461</v>
      </c>
      <c r="V215" s="31">
        <v>32.288490295410156</v>
      </c>
      <c r="W215" s="31">
        <v>23.147998809814453</v>
      </c>
      <c r="X215" s="31">
        <v>4.185405731201172</v>
      </c>
      <c r="Y215" s="32">
        <v>7960858.5</v>
      </c>
      <c r="Z215" s="32">
        <v>15279993</v>
      </c>
      <c r="AA215" s="32">
        <v>10983942</v>
      </c>
      <c r="AB215" s="32">
        <v>39565324</v>
      </c>
      <c r="AC215" s="32">
        <v>44524540</v>
      </c>
      <c r="AD215" s="32">
        <v>36303964</v>
      </c>
      <c r="AE215" s="32">
        <v>23618650</v>
      </c>
      <c r="AF215" s="32">
        <v>33151240</v>
      </c>
      <c r="AG215" s="32">
        <f t="shared" si="45"/>
        <v>211388511.5</v>
      </c>
    </row>
    <row r="216" spans="1:33" ht="12.75">
      <c r="A216">
        <f t="shared" si="46"/>
        <v>1999.5</v>
      </c>
      <c r="B216" s="28">
        <f t="shared" si="41"/>
        <v>23.045746594784056</v>
      </c>
      <c r="C216" s="28">
        <f t="shared" si="42"/>
        <v>22.869699471971746</v>
      </c>
      <c r="D216" s="14">
        <v>212008.92</v>
      </c>
      <c r="E216">
        <v>254.067</v>
      </c>
      <c r="F216" s="29">
        <f t="shared" si="43"/>
        <v>-0.0014765806432179124</v>
      </c>
      <c r="G216" s="29">
        <f t="shared" si="44"/>
        <v>-0.46395287718769185</v>
      </c>
      <c r="I216" s="30">
        <f t="shared" si="33"/>
        <v>0.03762742152547167</v>
      </c>
      <c r="J216" s="30">
        <f t="shared" si="34"/>
        <v>0.07235505468354822</v>
      </c>
      <c r="K216" s="30">
        <f t="shared" si="35"/>
        <v>0.052119571195400644</v>
      </c>
      <c r="L216" s="30">
        <f t="shared" si="36"/>
        <v>0.18610456578902435</v>
      </c>
      <c r="M216" s="30">
        <f t="shared" si="37"/>
        <v>0.2100500299704371</v>
      </c>
      <c r="N216" s="30">
        <f t="shared" si="38"/>
        <v>0.17288612196128353</v>
      </c>
      <c r="O216" s="30">
        <f t="shared" si="39"/>
        <v>0.11215235660839176</v>
      </c>
      <c r="P216" s="30">
        <f t="shared" si="40"/>
        <v>0.15670487826644275</v>
      </c>
      <c r="Q216" s="31">
        <v>4.044811248779297</v>
      </c>
      <c r="R216" s="31">
        <v>16.31178092956543</v>
      </c>
      <c r="S216" s="31">
        <v>26.03460693359375</v>
      </c>
      <c r="T216" s="31">
        <v>31.901395797729492</v>
      </c>
      <c r="U216" s="31">
        <v>32.77035140991211</v>
      </c>
      <c r="V216" s="31">
        <v>32.32398986816406</v>
      </c>
      <c r="W216" s="31">
        <v>23.19406509399414</v>
      </c>
      <c r="X216" s="31">
        <v>4.178277969360352</v>
      </c>
      <c r="Y216" s="32">
        <v>7977349</v>
      </c>
      <c r="Z216" s="32">
        <v>15339917</v>
      </c>
      <c r="AA216" s="32">
        <v>11049814</v>
      </c>
      <c r="AB216" s="32">
        <v>39455828</v>
      </c>
      <c r="AC216" s="32">
        <v>44532480</v>
      </c>
      <c r="AD216" s="32">
        <v>36653400</v>
      </c>
      <c r="AE216" s="32">
        <v>23777300</v>
      </c>
      <c r="AF216" s="32">
        <v>33222832</v>
      </c>
      <c r="AG216" s="32">
        <f t="shared" si="45"/>
        <v>212008920</v>
      </c>
    </row>
    <row r="217" spans="1:33" ht="12.75">
      <c r="A217">
        <f t="shared" si="46"/>
        <v>1999.75</v>
      </c>
      <c r="B217" s="28">
        <f t="shared" si="41"/>
        <v>23.09996997512191</v>
      </c>
      <c r="C217" s="28">
        <f t="shared" si="42"/>
        <v>22.92536392889676</v>
      </c>
      <c r="D217" s="14">
        <v>212629.314</v>
      </c>
      <c r="E217">
        <v>255.41</v>
      </c>
      <c r="F217" s="29">
        <f t="shared" si="43"/>
        <v>-0.0014410765871605918</v>
      </c>
      <c r="G217" s="29">
        <f t="shared" si="44"/>
        <v>-0.46539395377485243</v>
      </c>
      <c r="I217" s="30">
        <f t="shared" si="33"/>
        <v>0.03759518783943403</v>
      </c>
      <c r="J217" s="30">
        <f t="shared" si="34"/>
        <v>0.07242577098282883</v>
      </c>
      <c r="K217" s="30">
        <f t="shared" si="35"/>
        <v>0.05227729324283104</v>
      </c>
      <c r="L217" s="30">
        <f t="shared" si="36"/>
        <v>0.18504658299372587</v>
      </c>
      <c r="M217" s="30">
        <f t="shared" si="37"/>
        <v>0.20947448478341044</v>
      </c>
      <c r="N217" s="30">
        <f t="shared" si="38"/>
        <v>0.17402507351361723</v>
      </c>
      <c r="O217" s="30">
        <f t="shared" si="39"/>
        <v>0.11257126098803102</v>
      </c>
      <c r="P217" s="30">
        <f t="shared" si="40"/>
        <v>0.15658434565612153</v>
      </c>
      <c r="Q217" s="31">
        <v>4.035956382751465</v>
      </c>
      <c r="R217" s="31">
        <v>16.303421020507812</v>
      </c>
      <c r="S217" s="31">
        <v>26.023269653320312</v>
      </c>
      <c r="T217" s="31">
        <v>31.92285919189453</v>
      </c>
      <c r="U217" s="31">
        <v>32.78536605834961</v>
      </c>
      <c r="V217" s="31">
        <v>32.35948944091797</v>
      </c>
      <c r="W217" s="31">
        <v>23.24013328552246</v>
      </c>
      <c r="X217" s="31">
        <v>4.171150207519531</v>
      </c>
      <c r="Y217" s="32">
        <v>7993839</v>
      </c>
      <c r="Z217" s="32">
        <v>15399842</v>
      </c>
      <c r="AA217" s="32">
        <v>11115685</v>
      </c>
      <c r="AB217" s="32">
        <v>39346328</v>
      </c>
      <c r="AC217" s="32">
        <v>44540416</v>
      </c>
      <c r="AD217" s="32">
        <v>37002832</v>
      </c>
      <c r="AE217" s="32">
        <v>23935950</v>
      </c>
      <c r="AF217" s="32">
        <v>33294422</v>
      </c>
      <c r="AG217" s="32">
        <f t="shared" si="45"/>
        <v>212629314</v>
      </c>
    </row>
    <row r="218" spans="1:33" ht="12.75">
      <c r="A218">
        <f t="shared" si="46"/>
        <v>2000</v>
      </c>
      <c r="B218" s="28">
        <f t="shared" si="41"/>
        <v>23.189137312924068</v>
      </c>
      <c r="C218" s="28">
        <f t="shared" si="42"/>
        <v>23.015936640027046</v>
      </c>
      <c r="D218" s="14">
        <v>213249.715</v>
      </c>
      <c r="E218">
        <v>257.144</v>
      </c>
      <c r="F218" s="29">
        <f t="shared" si="43"/>
        <v>-0.0014053733281262678</v>
      </c>
      <c r="G218" s="29">
        <f t="shared" si="44"/>
        <v>-0.4667993271029787</v>
      </c>
      <c r="I218" s="30">
        <f t="shared" si="33"/>
        <v>0.03756314047125456</v>
      </c>
      <c r="J218" s="30">
        <f t="shared" si="34"/>
        <v>0.07249606875207312</v>
      </c>
      <c r="K218" s="30">
        <f t="shared" si="35"/>
        <v>0.05243409586737314</v>
      </c>
      <c r="L218" s="30">
        <f t="shared" si="36"/>
        <v>0.18399476876205909</v>
      </c>
      <c r="M218" s="30">
        <f t="shared" si="37"/>
        <v>0.208902281534116</v>
      </c>
      <c r="N218" s="30">
        <f t="shared" si="38"/>
        <v>0.17515741111306996</v>
      </c>
      <c r="O218" s="30">
        <f t="shared" si="39"/>
        <v>0.11298772427433255</v>
      </c>
      <c r="P218" s="30">
        <f t="shared" si="40"/>
        <v>0.15646450922572158</v>
      </c>
      <c r="Q218" s="31">
        <v>4.027101993560791</v>
      </c>
      <c r="R218" s="31">
        <v>16.295059204101562</v>
      </c>
      <c r="S218" s="31">
        <v>26.011930465698242</v>
      </c>
      <c r="T218" s="31">
        <v>31.944320678710938</v>
      </c>
      <c r="U218" s="31">
        <v>32.80038070678711</v>
      </c>
      <c r="V218" s="31">
        <v>32.394989013671875</v>
      </c>
      <c r="W218" s="31">
        <v>23.28619956970215</v>
      </c>
      <c r="X218" s="31">
        <v>4.164021968841553</v>
      </c>
      <c r="Y218" s="32">
        <v>8010329</v>
      </c>
      <c r="Z218" s="32">
        <v>15459766</v>
      </c>
      <c r="AA218" s="32">
        <v>11181556</v>
      </c>
      <c r="AB218" s="32">
        <v>39236832</v>
      </c>
      <c r="AC218" s="32">
        <v>44548352</v>
      </c>
      <c r="AD218" s="32">
        <v>37352268</v>
      </c>
      <c r="AE218" s="32">
        <v>24094600</v>
      </c>
      <c r="AF218" s="32">
        <v>33366012</v>
      </c>
      <c r="AG218" s="32">
        <f t="shared" si="45"/>
        <v>213249715</v>
      </c>
    </row>
    <row r="219" spans="1:33" ht="12.75">
      <c r="A219">
        <f t="shared" si="46"/>
        <v>2000.25</v>
      </c>
      <c r="B219" s="28">
        <f t="shared" si="41"/>
        <v>23.15738634210438</v>
      </c>
      <c r="C219" s="28">
        <f t="shared" si="42"/>
        <v>22.9855695440783</v>
      </c>
      <c r="D219" s="14">
        <v>213870.1235</v>
      </c>
      <c r="E219">
        <v>257.539</v>
      </c>
      <c r="F219" s="29">
        <f t="shared" si="43"/>
        <v>-0.001383874870939294</v>
      </c>
      <c r="G219" s="29">
        <f t="shared" si="44"/>
        <v>-0.468183201973918</v>
      </c>
      <c r="I219" s="30">
        <f t="shared" si="33"/>
        <v>0.037531280052774646</v>
      </c>
      <c r="J219" s="30">
        <f t="shared" si="34"/>
        <v>0.07256595613271809</v>
      </c>
      <c r="K219" s="30">
        <f t="shared" si="35"/>
        <v>0.052589991607687084</v>
      </c>
      <c r="L219" s="30">
        <f t="shared" si="36"/>
        <v>0.1829490503847771</v>
      </c>
      <c r="M219" s="30">
        <f t="shared" si="37"/>
        <v>0.20833340941143658</v>
      </c>
      <c r="N219" s="30">
        <f t="shared" si="38"/>
        <v>0.17628317309126162</v>
      </c>
      <c r="O219" s="30">
        <f t="shared" si="39"/>
        <v>0.11340176740488019</v>
      </c>
      <c r="P219" s="30">
        <f t="shared" si="40"/>
        <v>0.1563453719144647</v>
      </c>
      <c r="Q219" s="31">
        <v>4.027101993560791</v>
      </c>
      <c r="R219" s="31">
        <v>16.295059204101562</v>
      </c>
      <c r="S219" s="31">
        <v>26.011930465698242</v>
      </c>
      <c r="T219" s="31">
        <v>31.944320678710938</v>
      </c>
      <c r="U219" s="31">
        <v>32.80038070678711</v>
      </c>
      <c r="V219" s="31">
        <v>32.394989013671875</v>
      </c>
      <c r="W219" s="31">
        <v>23.28619956970215</v>
      </c>
      <c r="X219" s="31">
        <v>4.164021968841553</v>
      </c>
      <c r="Y219" s="32">
        <v>8026819.5</v>
      </c>
      <c r="Z219" s="32">
        <v>15519690</v>
      </c>
      <c r="AA219" s="32">
        <v>11247428</v>
      </c>
      <c r="AB219" s="32">
        <v>39127336</v>
      </c>
      <c r="AC219" s="32">
        <v>44556292</v>
      </c>
      <c r="AD219" s="32">
        <v>37701704</v>
      </c>
      <c r="AE219" s="32">
        <v>24253250</v>
      </c>
      <c r="AF219" s="32">
        <v>33437604</v>
      </c>
      <c r="AG219" s="32">
        <f t="shared" si="45"/>
        <v>213870123.5</v>
      </c>
    </row>
    <row r="220" spans="1:33" ht="12.75">
      <c r="A220">
        <f t="shared" si="46"/>
        <v>2000.5</v>
      </c>
      <c r="B220" s="28">
        <f t="shared" si="41"/>
        <v>23.04106255015404</v>
      </c>
      <c r="C220" s="28">
        <f t="shared" si="42"/>
        <v>22.86722552404111</v>
      </c>
      <c r="D220" s="14">
        <v>214559.249</v>
      </c>
      <c r="E220">
        <v>257.07099999999997</v>
      </c>
      <c r="F220" s="29">
        <f t="shared" si="43"/>
        <v>0.002020228086849811</v>
      </c>
      <c r="G220" s="29">
        <f t="shared" si="44"/>
        <v>-0.4661629738870682</v>
      </c>
      <c r="I220" s="30">
        <f t="shared" si="33"/>
        <v>0.03743521212641828</v>
      </c>
      <c r="J220" s="30">
        <f t="shared" si="34"/>
        <v>0.07267423834057138</v>
      </c>
      <c r="K220" s="30">
        <f t="shared" si="35"/>
        <v>0.052894154192346186</v>
      </c>
      <c r="L220" s="30">
        <f t="shared" si="36"/>
        <v>0.18218922830029108</v>
      </c>
      <c r="M220" s="30">
        <f t="shared" si="37"/>
        <v>0.2076084075033279</v>
      </c>
      <c r="N220" s="30">
        <f t="shared" si="38"/>
        <v>0.17731251473573156</v>
      </c>
      <c r="O220" s="30">
        <f t="shared" si="39"/>
        <v>0.11376042801119238</v>
      </c>
      <c r="P220" s="30">
        <f t="shared" si="40"/>
        <v>0.15612581679012122</v>
      </c>
      <c r="Q220" s="31">
        <v>4.027101993560791</v>
      </c>
      <c r="R220" s="31">
        <v>16.295059204101562</v>
      </c>
      <c r="S220" s="31">
        <v>26.011930465698242</v>
      </c>
      <c r="T220" s="31">
        <v>31.944320678710938</v>
      </c>
      <c r="U220" s="31">
        <v>32.80038070678711</v>
      </c>
      <c r="V220" s="31">
        <v>32.394989013671875</v>
      </c>
      <c r="W220" s="31">
        <v>23.28619956970215</v>
      </c>
      <c r="X220" s="31">
        <v>4.164021968841553</v>
      </c>
      <c r="Y220" s="32">
        <v>8032071</v>
      </c>
      <c r="Z220" s="32">
        <v>15592930</v>
      </c>
      <c r="AA220" s="32">
        <v>11348930</v>
      </c>
      <c r="AB220" s="32">
        <v>39090384</v>
      </c>
      <c r="AC220" s="32">
        <v>44544304</v>
      </c>
      <c r="AD220" s="32">
        <v>38044040</v>
      </c>
      <c r="AE220" s="32">
        <v>24408352</v>
      </c>
      <c r="AF220" s="32">
        <v>33498238</v>
      </c>
      <c r="AG220" s="32">
        <f t="shared" si="45"/>
        <v>214559249</v>
      </c>
    </row>
    <row r="221" spans="1:33" ht="12.75">
      <c r="A221">
        <f t="shared" si="46"/>
        <v>2000.75</v>
      </c>
      <c r="B221" s="28">
        <f t="shared" si="41"/>
        <v>22.881348846456085</v>
      </c>
      <c r="C221" s="28">
        <f t="shared" si="42"/>
        <v>22.70550448765478</v>
      </c>
      <c r="D221" s="14">
        <v>215248.3715</v>
      </c>
      <c r="E221">
        <v>256.109</v>
      </c>
      <c r="F221" s="29">
        <f t="shared" si="43"/>
        <v>0.0020073326883743342</v>
      </c>
      <c r="G221" s="29">
        <f t="shared" si="44"/>
        <v>-0.46415564119869385</v>
      </c>
      <c r="I221" s="30">
        <f t="shared" si="33"/>
        <v>0.03733975985040147</v>
      </c>
      <c r="J221" s="30">
        <f t="shared" si="34"/>
        <v>0.07278182357816351</v>
      </c>
      <c r="K221" s="30">
        <f t="shared" si="35"/>
        <v>0.053196369943268075</v>
      </c>
      <c r="L221" s="30">
        <f t="shared" si="36"/>
        <v>0.18143427394060446</v>
      </c>
      <c r="M221" s="30">
        <f t="shared" si="37"/>
        <v>0.20688803213547194</v>
      </c>
      <c r="N221" s="30">
        <f t="shared" si="38"/>
        <v>0.17833528649948463</v>
      </c>
      <c r="O221" s="30">
        <f t="shared" si="39"/>
        <v>0.11411678438645005</v>
      </c>
      <c r="P221" s="30">
        <f t="shared" si="40"/>
        <v>0.15590766966615588</v>
      </c>
      <c r="Q221" s="31">
        <v>4.027101993560791</v>
      </c>
      <c r="R221" s="31">
        <v>16.295059204101562</v>
      </c>
      <c r="S221" s="31">
        <v>26.011930465698242</v>
      </c>
      <c r="T221" s="31">
        <v>31.944320678710938</v>
      </c>
      <c r="U221" s="31">
        <v>32.80038070678711</v>
      </c>
      <c r="V221" s="31">
        <v>32.394989013671875</v>
      </c>
      <c r="W221" s="31">
        <v>23.28619956970215</v>
      </c>
      <c r="X221" s="31">
        <v>4.164021968841553</v>
      </c>
      <c r="Y221" s="32">
        <v>8037322.5</v>
      </c>
      <c r="Z221" s="32">
        <v>15666169</v>
      </c>
      <c r="AA221" s="32">
        <v>11450432</v>
      </c>
      <c r="AB221" s="32">
        <v>39053432</v>
      </c>
      <c r="AC221" s="32">
        <v>44532312</v>
      </c>
      <c r="AD221" s="32">
        <v>38386380</v>
      </c>
      <c r="AE221" s="32">
        <v>24563452</v>
      </c>
      <c r="AF221" s="32">
        <v>33558872</v>
      </c>
      <c r="AG221" s="32">
        <f t="shared" si="45"/>
        <v>215248371.5</v>
      </c>
    </row>
    <row r="222" spans="1:33" ht="12.75">
      <c r="A222">
        <f t="shared" si="46"/>
        <v>2001</v>
      </c>
      <c r="B222" s="28">
        <f t="shared" si="41"/>
        <v>22.81901379820449</v>
      </c>
      <c r="C222" s="28">
        <f t="shared" si="42"/>
        <v>22.641174594128053</v>
      </c>
      <c r="D222" s="14">
        <v>215937.499</v>
      </c>
      <c r="E222">
        <v>256.229</v>
      </c>
      <c r="F222" s="29">
        <f t="shared" si="43"/>
        <v>0.001994845275129933</v>
      </c>
      <c r="G222" s="29">
        <f t="shared" si="44"/>
        <v>-0.4621607959235639</v>
      </c>
      <c r="I222" s="30">
        <f t="shared" si="33"/>
        <v>0.0372449159467203</v>
      </c>
      <c r="J222" s="30">
        <f t="shared" si="34"/>
        <v>0.07288872045331969</v>
      </c>
      <c r="K222" s="30">
        <f t="shared" si="35"/>
        <v>0.05349666016091073</v>
      </c>
      <c r="L222" s="30">
        <f t="shared" si="36"/>
        <v>0.18068415250099754</v>
      </c>
      <c r="M222" s="30">
        <f t="shared" si="37"/>
        <v>0.20617224986939392</v>
      </c>
      <c r="N222" s="30">
        <f t="shared" si="38"/>
        <v>0.17935152615618652</v>
      </c>
      <c r="O222" s="30">
        <f t="shared" si="39"/>
        <v>0.11447087288901128</v>
      </c>
      <c r="P222" s="30">
        <f t="shared" si="40"/>
        <v>0.15569090202346003</v>
      </c>
      <c r="Q222" s="31">
        <v>4.027101993560791</v>
      </c>
      <c r="R222" s="31">
        <v>16.295059204101562</v>
      </c>
      <c r="S222" s="31">
        <v>26.011930465698242</v>
      </c>
      <c r="T222" s="31">
        <v>31.944320678710938</v>
      </c>
      <c r="U222" s="31">
        <v>32.80038070678711</v>
      </c>
      <c r="V222" s="31">
        <v>32.394989013671875</v>
      </c>
      <c r="W222" s="31">
        <v>23.28619956970215</v>
      </c>
      <c r="X222" s="31">
        <v>4.164021968841553</v>
      </c>
      <c r="Y222" s="32">
        <v>8042574</v>
      </c>
      <c r="Z222" s="32">
        <v>15739408</v>
      </c>
      <c r="AA222" s="32">
        <v>11551935</v>
      </c>
      <c r="AB222" s="32">
        <v>39016484</v>
      </c>
      <c r="AC222" s="32">
        <v>44520320</v>
      </c>
      <c r="AD222" s="32">
        <v>38728720</v>
      </c>
      <c r="AE222" s="32">
        <v>24718554</v>
      </c>
      <c r="AF222" s="32">
        <v>33619504</v>
      </c>
      <c r="AG222" s="32">
        <f t="shared" si="45"/>
        <v>215937499</v>
      </c>
    </row>
    <row r="223" spans="1:33" ht="12.75">
      <c r="A223">
        <f t="shared" si="46"/>
        <v>2001.25</v>
      </c>
      <c r="B223" s="28">
        <f t="shared" si="41"/>
        <v>22.57997161269128</v>
      </c>
      <c r="C223" s="28">
        <f t="shared" si="42"/>
        <v>22.40015080558062</v>
      </c>
      <c r="D223" s="14">
        <v>216626.6265</v>
      </c>
      <c r="E223">
        <v>254.354</v>
      </c>
      <c r="F223" s="29">
        <f t="shared" si="43"/>
        <v>0.001981603034227217</v>
      </c>
      <c r="G223" s="29">
        <f t="shared" si="44"/>
        <v>-0.4601791928893367</v>
      </c>
      <c r="I223" s="30">
        <f t="shared" si="33"/>
        <v>0.03715067547340493</v>
      </c>
      <c r="J223" s="30">
        <f t="shared" si="34"/>
        <v>0.07299494182909227</v>
      </c>
      <c r="K223" s="30">
        <f t="shared" si="35"/>
        <v>0.05379503521004146</v>
      </c>
      <c r="L223" s="30">
        <f t="shared" si="36"/>
        <v>0.17993878513359945</v>
      </c>
      <c r="M223" s="30">
        <f t="shared" si="37"/>
        <v>0.20546104012749328</v>
      </c>
      <c r="N223" s="30">
        <f t="shared" si="38"/>
        <v>0.18036128167282336</v>
      </c>
      <c r="O223" s="30">
        <f t="shared" si="39"/>
        <v>0.11482270855563548</v>
      </c>
      <c r="P223" s="30">
        <f t="shared" si="40"/>
        <v>0.15547553199790978</v>
      </c>
      <c r="Q223" s="31">
        <v>4.027101993560791</v>
      </c>
      <c r="R223" s="31">
        <v>16.295059204101562</v>
      </c>
      <c r="S223" s="31">
        <v>26.011930465698242</v>
      </c>
      <c r="T223" s="31">
        <v>31.944320678710938</v>
      </c>
      <c r="U223" s="31">
        <v>32.80038070678711</v>
      </c>
      <c r="V223" s="31">
        <v>32.394989013671875</v>
      </c>
      <c r="W223" s="31">
        <v>23.28619956970215</v>
      </c>
      <c r="X223" s="31">
        <v>4.164021968841553</v>
      </c>
      <c r="Y223" s="32">
        <v>8047825.5</v>
      </c>
      <c r="Z223" s="32">
        <v>15812648</v>
      </c>
      <c r="AA223" s="32">
        <v>11653437</v>
      </c>
      <c r="AB223" s="32">
        <v>38979532</v>
      </c>
      <c r="AC223" s="32">
        <v>44508332</v>
      </c>
      <c r="AD223" s="32">
        <v>39071056</v>
      </c>
      <c r="AE223" s="32">
        <v>24873656</v>
      </c>
      <c r="AF223" s="32">
        <v>33680140</v>
      </c>
      <c r="AG223" s="32">
        <f t="shared" si="45"/>
        <v>216626626.5</v>
      </c>
    </row>
    <row r="224" spans="1:33" ht="12.75">
      <c r="A224">
        <f t="shared" si="46"/>
        <v>2001.5</v>
      </c>
      <c r="B224" s="28">
        <f t="shared" si="41"/>
        <v>22.382023939585967</v>
      </c>
      <c r="C224" s="28">
        <f t="shared" si="42"/>
        <v>22.209300052885503</v>
      </c>
      <c r="D224" s="14">
        <v>217299.2115</v>
      </c>
      <c r="E224">
        <v>252.907</v>
      </c>
      <c r="F224" s="29">
        <f t="shared" si="43"/>
        <v>-0.007096920410201037</v>
      </c>
      <c r="G224" s="29">
        <f t="shared" si="44"/>
        <v>-0.4672761132995377</v>
      </c>
      <c r="I224" s="30">
        <f t="shared" si="33"/>
        <v>0.037065962846349304</v>
      </c>
      <c r="J224" s="30">
        <f t="shared" si="34"/>
        <v>0.07303812052718839</v>
      </c>
      <c r="K224" s="30">
        <f t="shared" si="35"/>
        <v>0.05398519819295341</v>
      </c>
      <c r="L224" s="30">
        <f t="shared" si="36"/>
        <v>0.1794562609353969</v>
      </c>
      <c r="M224" s="30">
        <f t="shared" si="37"/>
        <v>0.20444469951516597</v>
      </c>
      <c r="N224" s="30">
        <f t="shared" si="38"/>
        <v>0.18049151549728473</v>
      </c>
      <c r="O224" s="30">
        <f t="shared" si="39"/>
        <v>0.11623705316574515</v>
      </c>
      <c r="P224" s="30">
        <f t="shared" si="40"/>
        <v>0.15528118931991614</v>
      </c>
      <c r="Q224" s="31">
        <v>4.027101993560791</v>
      </c>
      <c r="R224" s="31">
        <v>16.295059204101562</v>
      </c>
      <c r="S224" s="31">
        <v>26.011930465698242</v>
      </c>
      <c r="T224" s="31">
        <v>31.944320678710938</v>
      </c>
      <c r="U224" s="31">
        <v>32.80038070678711</v>
      </c>
      <c r="V224" s="31">
        <v>32.394989013671875</v>
      </c>
      <c r="W224" s="31">
        <v>23.28619956970215</v>
      </c>
      <c r="X224" s="31">
        <v>4.164021968841553</v>
      </c>
      <c r="Y224" s="32">
        <v>8054404.5</v>
      </c>
      <c r="Z224" s="32">
        <v>15871126</v>
      </c>
      <c r="AA224" s="32">
        <v>11730941</v>
      </c>
      <c r="AB224" s="32">
        <v>38995704</v>
      </c>
      <c r="AC224" s="32">
        <v>44425672</v>
      </c>
      <c r="AD224" s="32">
        <v>39220664</v>
      </c>
      <c r="AE224" s="32">
        <v>25258220</v>
      </c>
      <c r="AF224" s="32">
        <v>33742480</v>
      </c>
      <c r="AG224" s="32">
        <f t="shared" si="45"/>
        <v>217299211.5</v>
      </c>
    </row>
    <row r="225" spans="1:33" ht="12.75">
      <c r="A225">
        <f t="shared" si="46"/>
        <v>2001.75</v>
      </c>
      <c r="B225" s="28">
        <f t="shared" si="41"/>
        <v>22.17382879298661</v>
      </c>
      <c r="C225" s="28">
        <f t="shared" si="42"/>
        <v>22.008157642772442</v>
      </c>
      <c r="D225" s="14">
        <v>217971.7935</v>
      </c>
      <c r="E225">
        <v>251.33</v>
      </c>
      <c r="F225" s="29">
        <f t="shared" si="43"/>
        <v>-0.007052736486296281</v>
      </c>
      <c r="G225" s="29">
        <f t="shared" si="44"/>
        <v>-0.474328849785834</v>
      </c>
      <c r="I225" s="30">
        <f t="shared" si="33"/>
        <v>0.036981773515571865</v>
      </c>
      <c r="J225" s="30">
        <f t="shared" si="34"/>
        <v>0.07308103376228815</v>
      </c>
      <c r="K225" s="30">
        <f t="shared" si="35"/>
        <v>0.05417419295584224</v>
      </c>
      <c r="L225" s="30">
        <f t="shared" si="36"/>
        <v>0.1789766986525254</v>
      </c>
      <c r="M225" s="30">
        <f t="shared" si="37"/>
        <v>0.20343463384862226</v>
      </c>
      <c r="N225" s="30">
        <f t="shared" si="38"/>
        <v>0.18062096644628473</v>
      </c>
      <c r="O225" s="30">
        <f t="shared" si="39"/>
        <v>0.11764267104587549</v>
      </c>
      <c r="P225" s="30">
        <f t="shared" si="40"/>
        <v>0.15508802977298988</v>
      </c>
      <c r="Q225" s="31">
        <v>4.027101993560791</v>
      </c>
      <c r="R225" s="31">
        <v>16.295059204101562</v>
      </c>
      <c r="S225" s="31">
        <v>26.011930465698242</v>
      </c>
      <c r="T225" s="31">
        <v>31.944320678710938</v>
      </c>
      <c r="U225" s="31">
        <v>32.80038070678711</v>
      </c>
      <c r="V225" s="31">
        <v>32.394989013671875</v>
      </c>
      <c r="W225" s="31">
        <v>23.28619956970215</v>
      </c>
      <c r="X225" s="31">
        <v>4.164021968841553</v>
      </c>
      <c r="Y225" s="32">
        <v>8060983.5</v>
      </c>
      <c r="Z225" s="32">
        <v>15929604</v>
      </c>
      <c r="AA225" s="32">
        <v>11808446</v>
      </c>
      <c r="AB225" s="32">
        <v>39011872</v>
      </c>
      <c r="AC225" s="32">
        <v>44343012</v>
      </c>
      <c r="AD225" s="32">
        <v>39370276</v>
      </c>
      <c r="AE225" s="32">
        <v>25642784</v>
      </c>
      <c r="AF225" s="32">
        <v>33804816</v>
      </c>
      <c r="AG225" s="32">
        <f t="shared" si="45"/>
        <v>217971793.5</v>
      </c>
    </row>
    <row r="226" spans="1:33" ht="12.75">
      <c r="A226">
        <f t="shared" si="46"/>
        <v>2002</v>
      </c>
      <c r="B226" s="28">
        <f t="shared" si="41"/>
        <v>21.96506707613978</v>
      </c>
      <c r="C226" s="28">
        <f t="shared" si="42"/>
        <v>21.806405177763004</v>
      </c>
      <c r="D226" s="14">
        <v>218644.3795</v>
      </c>
      <c r="E226">
        <v>249.732</v>
      </c>
      <c r="F226" s="29">
        <f t="shared" si="43"/>
        <v>-0.0070092518373915105</v>
      </c>
      <c r="G226" s="29">
        <f t="shared" si="44"/>
        <v>-0.4813381016232255</v>
      </c>
      <c r="I226" s="30">
        <f aca="true" t="shared" si="47" ref="I226:I249">Y226/$AG226</f>
        <v>0.036898101467090307</v>
      </c>
      <c r="J226" s="30">
        <f aca="true" t="shared" si="48" ref="J226:J249">Z226/$AG226</f>
        <v>0.0731236862185154</v>
      </c>
      <c r="K226" s="30">
        <f aca="true" t="shared" si="49" ref="K226:K249">AA226/$AG226</f>
        <v>0.05436201939963428</v>
      </c>
      <c r="L226" s="30">
        <f aca="true" t="shared" si="50" ref="L226:L249">AB226/$AG226</f>
        <v>0.17850010180572695</v>
      </c>
      <c r="M226" s="30">
        <f aca="true" t="shared" si="51" ref="M226:M249">AC226/$AG226</f>
        <v>0.2024307786974236</v>
      </c>
      <c r="N226" s="30">
        <f t="shared" si="38"/>
        <v>0.18074961766853925</v>
      </c>
      <c r="O226" s="30">
        <f t="shared" si="39"/>
        <v>0.11903963897686197</v>
      </c>
      <c r="P226" s="30">
        <f t="shared" si="40"/>
        <v>0.15489605576620824</v>
      </c>
      <c r="Q226" s="31">
        <v>4.027101993560791</v>
      </c>
      <c r="R226" s="31">
        <v>16.295059204101562</v>
      </c>
      <c r="S226" s="31">
        <v>26.011930465698242</v>
      </c>
      <c r="T226" s="31">
        <v>31.944320678710938</v>
      </c>
      <c r="U226" s="31">
        <v>32.80038070678711</v>
      </c>
      <c r="V226" s="31">
        <v>32.394989013671875</v>
      </c>
      <c r="W226" s="31">
        <v>23.28619956970215</v>
      </c>
      <c r="X226" s="31">
        <v>4.164021968841553</v>
      </c>
      <c r="Y226" s="32">
        <v>8067562.5</v>
      </c>
      <c r="Z226" s="32">
        <v>15988083</v>
      </c>
      <c r="AA226" s="32">
        <v>11885950</v>
      </c>
      <c r="AB226" s="32">
        <v>39028044</v>
      </c>
      <c r="AC226" s="32">
        <v>44260352</v>
      </c>
      <c r="AD226" s="32">
        <v>39519888</v>
      </c>
      <c r="AE226" s="32">
        <v>26027348</v>
      </c>
      <c r="AF226" s="32">
        <v>33867152</v>
      </c>
      <c r="AG226" s="32">
        <f t="shared" si="45"/>
        <v>218644379.5</v>
      </c>
    </row>
    <row r="227" spans="1:33" ht="12.75">
      <c r="A227">
        <f t="shared" si="46"/>
        <v>2002.25</v>
      </c>
      <c r="B227" s="28">
        <f t="shared" si="41"/>
        <v>21.985040321366967</v>
      </c>
      <c r="C227" s="28">
        <f t="shared" si="42"/>
        <v>21.833345161965752</v>
      </c>
      <c r="D227" s="14">
        <v>219316.9645</v>
      </c>
      <c r="E227">
        <v>250.728</v>
      </c>
      <c r="F227" s="29">
        <f t="shared" si="43"/>
        <v>-0.006966738975562088</v>
      </c>
      <c r="G227" s="29">
        <f t="shared" si="44"/>
        <v>-0.4883048405987876</v>
      </c>
      <c r="I227" s="30">
        <f t="shared" si="47"/>
        <v>0.03681494278569591</v>
      </c>
      <c r="J227" s="30">
        <f t="shared" si="48"/>
        <v>0.07316607284157446</v>
      </c>
      <c r="K227" s="30">
        <f t="shared" si="49"/>
        <v>0.05454869406602607</v>
      </c>
      <c r="L227" s="30">
        <f t="shared" si="50"/>
        <v>0.17802642895871376</v>
      </c>
      <c r="M227" s="30">
        <f t="shared" si="51"/>
        <v>0.2014330815708513</v>
      </c>
      <c r="N227" s="30">
        <f t="shared" si="38"/>
        <v>0.1808774623998592</v>
      </c>
      <c r="O227" s="30">
        <f t="shared" si="39"/>
        <v>0.12042803920897784</v>
      </c>
      <c r="P227" s="30">
        <f t="shared" si="40"/>
        <v>0.15470527816830149</v>
      </c>
      <c r="Q227" s="31">
        <v>4.027101993560791</v>
      </c>
      <c r="R227" s="31">
        <v>16.295059204101562</v>
      </c>
      <c r="S227" s="31">
        <v>26.011930465698242</v>
      </c>
      <c r="T227" s="31">
        <v>31.944320678710938</v>
      </c>
      <c r="U227" s="31">
        <v>32.80038070678711</v>
      </c>
      <c r="V227" s="31">
        <v>32.394989013671875</v>
      </c>
      <c r="W227" s="31">
        <v>23.28619956970215</v>
      </c>
      <c r="X227" s="31">
        <v>4.164021968841553</v>
      </c>
      <c r="Y227" s="32">
        <v>8074141.5</v>
      </c>
      <c r="Z227" s="32">
        <v>16046561</v>
      </c>
      <c r="AA227" s="32">
        <v>11963454</v>
      </c>
      <c r="AB227" s="32">
        <v>39044216</v>
      </c>
      <c r="AC227" s="32">
        <v>44177692</v>
      </c>
      <c r="AD227" s="32">
        <v>39669496</v>
      </c>
      <c r="AE227" s="32">
        <v>26411912</v>
      </c>
      <c r="AF227" s="32">
        <v>33929492</v>
      </c>
      <c r="AG227" s="32">
        <f t="shared" si="45"/>
        <v>219316964.5</v>
      </c>
    </row>
    <row r="228" spans="1:33" ht="12.75">
      <c r="A228">
        <f t="shared" si="46"/>
        <v>2002.5</v>
      </c>
      <c r="B228" s="28">
        <f t="shared" si="41"/>
        <v>21.8918016310702</v>
      </c>
      <c r="C228" s="28">
        <f t="shared" si="42"/>
        <v>21.747829284800634</v>
      </c>
      <c r="D228" s="14">
        <v>219941.8375</v>
      </c>
      <c r="E228">
        <v>250.376</v>
      </c>
      <c r="F228" s="29">
        <f t="shared" si="43"/>
        <v>-0.007722813131644905</v>
      </c>
      <c r="G228" s="29">
        <f t="shared" si="44"/>
        <v>-0.4960276537304325</v>
      </c>
      <c r="I228" s="30">
        <f t="shared" si="47"/>
        <v>0.0367611891939386</v>
      </c>
      <c r="J228" s="30">
        <f t="shared" si="48"/>
        <v>0.07316928503882304</v>
      </c>
      <c r="K228" s="30">
        <f t="shared" si="49"/>
        <v>0.054633266397076455</v>
      </c>
      <c r="L228" s="30">
        <f t="shared" si="50"/>
        <v>0.17758989578324316</v>
      </c>
      <c r="M228" s="30">
        <f t="shared" si="51"/>
        <v>0.200394452010523</v>
      </c>
      <c r="N228" s="30">
        <f t="shared" si="38"/>
        <v>0.18129713042885712</v>
      </c>
      <c r="O228" s="30">
        <f t="shared" si="39"/>
        <v>0.12149512936573516</v>
      </c>
      <c r="P228" s="30">
        <f t="shared" si="40"/>
        <v>0.15465965178180346</v>
      </c>
      <c r="Q228" s="31">
        <v>4.027101993560791</v>
      </c>
      <c r="R228" s="31">
        <v>16.295059204101562</v>
      </c>
      <c r="S228" s="31">
        <v>26.011930465698242</v>
      </c>
      <c r="T228" s="31">
        <v>31.944320678710938</v>
      </c>
      <c r="U228" s="31">
        <v>32.80038070678711</v>
      </c>
      <c r="V228" s="31">
        <v>32.394989013671875</v>
      </c>
      <c r="W228" s="31">
        <v>23.28619956970215</v>
      </c>
      <c r="X228" s="31">
        <v>4.164021968841553</v>
      </c>
      <c r="Y228" s="32">
        <v>8085323.5</v>
      </c>
      <c r="Z228" s="32">
        <v>16092987</v>
      </c>
      <c r="AA228" s="32">
        <v>12016141</v>
      </c>
      <c r="AB228" s="32">
        <v>39059448</v>
      </c>
      <c r="AC228" s="32">
        <v>44075124</v>
      </c>
      <c r="AD228" s="32">
        <v>39874824</v>
      </c>
      <c r="AE228" s="32">
        <v>26721862</v>
      </c>
      <c r="AF228" s="32">
        <v>34016128</v>
      </c>
      <c r="AG228" s="32">
        <f t="shared" si="45"/>
        <v>219941837.5</v>
      </c>
    </row>
    <row r="229" spans="1:33" ht="12.75">
      <c r="A229">
        <f t="shared" si="46"/>
        <v>2002.75</v>
      </c>
      <c r="B229" s="28">
        <f t="shared" si="41"/>
        <v>21.865091806196887</v>
      </c>
      <c r="C229" s="28">
        <f t="shared" si="42"/>
        <v>21.72879816972513</v>
      </c>
      <c r="D229" s="14">
        <v>220566.718</v>
      </c>
      <c r="E229">
        <v>250.781</v>
      </c>
      <c r="F229" s="29">
        <f t="shared" si="43"/>
        <v>-0.007678709797813945</v>
      </c>
      <c r="G229" s="29">
        <f t="shared" si="44"/>
        <v>-0.5037063635282465</v>
      </c>
      <c r="I229" s="30">
        <f t="shared" si="47"/>
        <v>0.036707736658619546</v>
      </c>
      <c r="J229" s="30">
        <f t="shared" si="48"/>
        <v>0.07317247654743632</v>
      </c>
      <c r="K229" s="30">
        <f t="shared" si="49"/>
        <v>0.054717357674968894</v>
      </c>
      <c r="L229" s="30">
        <f t="shared" si="50"/>
        <v>0.1771558300105821</v>
      </c>
      <c r="M229" s="30">
        <f t="shared" si="51"/>
        <v>0.19936171875214645</v>
      </c>
      <c r="N229" s="30">
        <f t="shared" si="38"/>
        <v>0.18171443254643704</v>
      </c>
      <c r="O229" s="30">
        <f t="shared" si="39"/>
        <v>0.12255616914969011</v>
      </c>
      <c r="P229" s="30">
        <f t="shared" si="40"/>
        <v>0.1546142786601195</v>
      </c>
      <c r="Q229" s="31">
        <v>4.027101993560791</v>
      </c>
      <c r="R229" s="31">
        <v>16.295059204101562</v>
      </c>
      <c r="S229" s="31">
        <v>26.011930465698242</v>
      </c>
      <c r="T229" s="31">
        <v>31.944320678710938</v>
      </c>
      <c r="U229" s="31">
        <v>32.80038070678711</v>
      </c>
      <c r="V229" s="31">
        <v>32.394989013671875</v>
      </c>
      <c r="W229" s="31">
        <v>23.28619956970215</v>
      </c>
      <c r="X229" s="31">
        <v>4.164021968841553</v>
      </c>
      <c r="Y229" s="32">
        <v>8096505</v>
      </c>
      <c r="Z229" s="32">
        <v>16139413</v>
      </c>
      <c r="AA229" s="32">
        <v>12068828</v>
      </c>
      <c r="AB229" s="32">
        <v>39074680</v>
      </c>
      <c r="AC229" s="32">
        <v>43972560</v>
      </c>
      <c r="AD229" s="32">
        <v>40080156</v>
      </c>
      <c r="AE229" s="32">
        <v>27031812</v>
      </c>
      <c r="AF229" s="32">
        <v>34102764</v>
      </c>
      <c r="AG229" s="32">
        <f t="shared" si="45"/>
        <v>220566718</v>
      </c>
    </row>
    <row r="230" spans="1:33" ht="12.75">
      <c r="A230">
        <f t="shared" si="46"/>
        <v>2003</v>
      </c>
      <c r="B230" s="28">
        <f t="shared" si="41"/>
        <v>21.67569186312679</v>
      </c>
      <c r="C230" s="28">
        <f t="shared" si="42"/>
        <v>21.54703388723642</v>
      </c>
      <c r="D230" s="14">
        <v>221191.591</v>
      </c>
      <c r="E230">
        <v>249.313</v>
      </c>
      <c r="F230" s="29">
        <f t="shared" si="43"/>
        <v>-0.00763566058138305</v>
      </c>
      <c r="G230" s="29">
        <f t="shared" si="44"/>
        <v>-0.5113420241096296</v>
      </c>
      <c r="I230" s="30">
        <f t="shared" si="47"/>
        <v>0.03665458964034487</v>
      </c>
      <c r="J230" s="30">
        <f t="shared" si="48"/>
        <v>0.0731756525048007</v>
      </c>
      <c r="K230" s="30">
        <f t="shared" si="49"/>
        <v>0.05480097568446895</v>
      </c>
      <c r="L230" s="30">
        <f t="shared" si="50"/>
        <v>0.1767242046737663</v>
      </c>
      <c r="M230" s="30">
        <f t="shared" si="51"/>
        <v>0.19833480921071725</v>
      </c>
      <c r="N230" s="30">
        <f aca="true" t="shared" si="52" ref="N230:N249">AD230/$AG230</f>
        <v>0.1821293830288512</v>
      </c>
      <c r="O230" s="30">
        <f aca="true" t="shared" si="53" ref="O230:O249">AE230/$AG230</f>
        <v>0.12361121811362169</v>
      </c>
      <c r="P230" s="30">
        <f aca="true" t="shared" si="54" ref="P230:P249">AF230/$AG230</f>
        <v>0.15456916714342905</v>
      </c>
      <c r="Q230" s="31">
        <v>4.027101993560791</v>
      </c>
      <c r="R230" s="31">
        <v>16.295059204101562</v>
      </c>
      <c r="S230" s="31">
        <v>26.011930465698242</v>
      </c>
      <c r="T230" s="31">
        <v>31.944320678710938</v>
      </c>
      <c r="U230" s="31">
        <v>32.80038070678711</v>
      </c>
      <c r="V230" s="31">
        <v>32.394989013671875</v>
      </c>
      <c r="W230" s="31">
        <v>23.28619956970215</v>
      </c>
      <c r="X230" s="31">
        <v>4.164021968841553</v>
      </c>
      <c r="Y230" s="32">
        <v>8107687</v>
      </c>
      <c r="Z230" s="32">
        <v>16185839</v>
      </c>
      <c r="AA230" s="32">
        <v>12121515</v>
      </c>
      <c r="AB230" s="32">
        <v>39089908</v>
      </c>
      <c r="AC230" s="32">
        <v>43869992</v>
      </c>
      <c r="AD230" s="32">
        <v>40285488</v>
      </c>
      <c r="AE230" s="32">
        <v>27341762</v>
      </c>
      <c r="AF230" s="32">
        <v>34189400</v>
      </c>
      <c r="AG230" s="32">
        <f t="shared" si="45"/>
        <v>221191591</v>
      </c>
    </row>
    <row r="231" spans="1:33" ht="12.75">
      <c r="A231">
        <f t="shared" si="46"/>
        <v>2003.25</v>
      </c>
      <c r="B231" s="28">
        <f t="shared" si="41"/>
        <v>21.520477189854372</v>
      </c>
      <c r="C231" s="28">
        <f t="shared" si="42"/>
        <v>21.39941186225755</v>
      </c>
      <c r="D231" s="14">
        <v>221816.464</v>
      </c>
      <c r="E231">
        <v>248.227</v>
      </c>
      <c r="F231" s="29">
        <f t="shared" si="43"/>
        <v>-0.007592648293552192</v>
      </c>
      <c r="G231" s="29">
        <f t="shared" si="44"/>
        <v>-0.5189346724031818</v>
      </c>
      <c r="I231" s="30">
        <f t="shared" si="47"/>
        <v>0.03660174206004835</v>
      </c>
      <c r="J231" s="30">
        <f t="shared" si="48"/>
        <v>0.0731788105683625</v>
      </c>
      <c r="K231" s="30">
        <f t="shared" si="49"/>
        <v>0.054884122578024684</v>
      </c>
      <c r="L231" s="30">
        <f t="shared" si="50"/>
        <v>0.17629502920937373</v>
      </c>
      <c r="M231" s="30">
        <f t="shared" si="51"/>
        <v>0.19731368542598351</v>
      </c>
      <c r="N231" s="30">
        <f t="shared" si="52"/>
        <v>0.18254197758738053</v>
      </c>
      <c r="O231" s="30">
        <f t="shared" si="53"/>
        <v>0.12466032277928657</v>
      </c>
      <c r="P231" s="30">
        <f t="shared" si="54"/>
        <v>0.15452430979154008</v>
      </c>
      <c r="Q231" s="31">
        <v>4.027101993560791</v>
      </c>
      <c r="R231" s="31">
        <v>16.295059204101562</v>
      </c>
      <c r="S231" s="31">
        <v>26.011930465698242</v>
      </c>
      <c r="T231" s="31">
        <v>31.944320678710938</v>
      </c>
      <c r="U231" s="31">
        <v>32.80038070678711</v>
      </c>
      <c r="V231" s="31">
        <v>32.394989013671875</v>
      </c>
      <c r="W231" s="31">
        <v>23.28619956970215</v>
      </c>
      <c r="X231" s="31">
        <v>4.164021968841553</v>
      </c>
      <c r="Y231" s="32">
        <v>8118869</v>
      </c>
      <c r="Z231" s="32">
        <v>16232265</v>
      </c>
      <c r="AA231" s="32">
        <v>12174202</v>
      </c>
      <c r="AB231" s="32">
        <v>39105140</v>
      </c>
      <c r="AC231" s="32">
        <v>43767424</v>
      </c>
      <c r="AD231" s="32">
        <v>40490816</v>
      </c>
      <c r="AE231" s="32">
        <v>27651712</v>
      </c>
      <c r="AF231" s="32">
        <v>34276036</v>
      </c>
      <c r="AG231" s="32">
        <f t="shared" si="45"/>
        <v>221816464</v>
      </c>
    </row>
    <row r="232" spans="1:33" ht="12.75">
      <c r="A232">
        <f t="shared" si="46"/>
        <v>2003.5</v>
      </c>
      <c r="B232" s="28">
        <f t="shared" si="41"/>
        <v>21.513357586739154</v>
      </c>
      <c r="C232" s="28">
        <f t="shared" si="42"/>
        <v>21.39892443395115</v>
      </c>
      <c r="D232" s="14">
        <v>222488.784</v>
      </c>
      <c r="E232">
        <v>248.897</v>
      </c>
      <c r="F232" s="29">
        <f t="shared" si="43"/>
        <v>-0.00663217480881498</v>
      </c>
      <c r="G232" s="29">
        <f t="shared" si="44"/>
        <v>-0.5255668472119968</v>
      </c>
      <c r="I232" s="30">
        <f t="shared" si="47"/>
        <v>0.03659799318243386</v>
      </c>
      <c r="J232" s="30">
        <f t="shared" si="48"/>
        <v>0.07317389536364224</v>
      </c>
      <c r="K232" s="30">
        <f t="shared" si="49"/>
        <v>0.05488235308077372</v>
      </c>
      <c r="L232" s="30">
        <f t="shared" si="50"/>
        <v>0.17595704060299958</v>
      </c>
      <c r="M232" s="30">
        <f t="shared" si="51"/>
        <v>0.19639573381820452</v>
      </c>
      <c r="N232" s="30">
        <f t="shared" si="52"/>
        <v>0.18289313855929026</v>
      </c>
      <c r="O232" s="30">
        <f t="shared" si="53"/>
        <v>0.12566586727356108</v>
      </c>
      <c r="P232" s="30">
        <f t="shared" si="54"/>
        <v>0.15443397811909476</v>
      </c>
      <c r="Q232" s="31">
        <v>4.027101993560791</v>
      </c>
      <c r="R232" s="31">
        <v>16.295059204101562</v>
      </c>
      <c r="S232" s="31">
        <v>26.011930465698242</v>
      </c>
      <c r="T232" s="31">
        <v>31.944320678710938</v>
      </c>
      <c r="U232" s="31">
        <v>32.80038070678711</v>
      </c>
      <c r="V232" s="31">
        <v>32.394989013671875</v>
      </c>
      <c r="W232" s="31">
        <v>23.28619956970215</v>
      </c>
      <c r="X232" s="31">
        <v>4.164021968841553</v>
      </c>
      <c r="Y232" s="32">
        <v>8142643</v>
      </c>
      <c r="Z232" s="32">
        <v>16280371</v>
      </c>
      <c r="AA232" s="32">
        <v>12210708</v>
      </c>
      <c r="AB232" s="32">
        <v>39148468</v>
      </c>
      <c r="AC232" s="32">
        <v>43695848</v>
      </c>
      <c r="AD232" s="32">
        <v>40691672</v>
      </c>
      <c r="AE232" s="32">
        <v>27959246</v>
      </c>
      <c r="AF232" s="32">
        <v>34359828</v>
      </c>
      <c r="AG232" s="32">
        <f t="shared" si="45"/>
        <v>222488784</v>
      </c>
    </row>
    <row r="233" spans="1:33" ht="12.75">
      <c r="A233">
        <f t="shared" si="46"/>
        <v>2003.75</v>
      </c>
      <c r="B233" s="28">
        <f t="shared" si="41"/>
        <v>21.540061286503928</v>
      </c>
      <c r="C233" s="28">
        <f t="shared" si="42"/>
        <v>21.432219803464392</v>
      </c>
      <c r="D233" s="14">
        <v>223161.1035</v>
      </c>
      <c r="E233">
        <v>249.959</v>
      </c>
      <c r="F233" s="29">
        <f t="shared" si="43"/>
        <v>-0.00659166974846918</v>
      </c>
      <c r="G233" s="29">
        <f t="shared" si="44"/>
        <v>-0.5321585169604659</v>
      </c>
      <c r="I233" s="30">
        <f t="shared" si="47"/>
        <v>0.03659426473484883</v>
      </c>
      <c r="J233" s="30">
        <f t="shared" si="48"/>
        <v>0.07316900993904613</v>
      </c>
      <c r="K233" s="30">
        <f t="shared" si="49"/>
        <v>0.05488059436845364</v>
      </c>
      <c r="L233" s="30">
        <f t="shared" si="50"/>
        <v>0.1756211068386297</v>
      </c>
      <c r="M233" s="30">
        <f t="shared" si="51"/>
        <v>0.19548331369494237</v>
      </c>
      <c r="N233" s="30">
        <f t="shared" si="52"/>
        <v>0.18324218404844014</v>
      </c>
      <c r="O233" s="30">
        <f t="shared" si="53"/>
        <v>0.12666535322092992</v>
      </c>
      <c r="P233" s="30">
        <f t="shared" si="54"/>
        <v>0.15434417315470927</v>
      </c>
      <c r="Q233" s="31">
        <v>4.027101993560791</v>
      </c>
      <c r="R233" s="31">
        <v>16.295059204101562</v>
      </c>
      <c r="S233" s="31">
        <v>26.011930465698242</v>
      </c>
      <c r="T233" s="31">
        <v>31.944320678710938</v>
      </c>
      <c r="U233" s="31">
        <v>32.80038070678711</v>
      </c>
      <c r="V233" s="31">
        <v>32.394989013671875</v>
      </c>
      <c r="W233" s="31">
        <v>23.28619956970215</v>
      </c>
      <c r="X233" s="31">
        <v>4.164021968841553</v>
      </c>
      <c r="Y233" s="32">
        <v>8166416.5</v>
      </c>
      <c r="Z233" s="32">
        <v>16328477</v>
      </c>
      <c r="AA233" s="32">
        <v>12247214</v>
      </c>
      <c r="AB233" s="32">
        <v>39191800</v>
      </c>
      <c r="AC233" s="32">
        <v>43624272</v>
      </c>
      <c r="AD233" s="32">
        <v>40892528</v>
      </c>
      <c r="AE233" s="32">
        <v>28266780</v>
      </c>
      <c r="AF233" s="32">
        <v>34443616</v>
      </c>
      <c r="AG233" s="32">
        <f t="shared" si="45"/>
        <v>223161103.5</v>
      </c>
    </row>
    <row r="234" spans="1:33" ht="12.75">
      <c r="A234">
        <f t="shared" si="46"/>
        <v>2004</v>
      </c>
      <c r="B234" s="28">
        <f t="shared" si="41"/>
        <v>21.571416031540018</v>
      </c>
      <c r="C234" s="28">
        <f t="shared" si="42"/>
        <v>21.470127100023472</v>
      </c>
      <c r="D234" s="14">
        <v>223833.421</v>
      </c>
      <c r="E234">
        <v>251.077</v>
      </c>
      <c r="F234" s="29">
        <f t="shared" si="43"/>
        <v>-0.006552551522987735</v>
      </c>
      <c r="G234" s="29">
        <f t="shared" si="44"/>
        <v>-0.5387110684834536</v>
      </c>
      <c r="I234" s="30">
        <f t="shared" si="47"/>
        <v>0.03659055901218612</v>
      </c>
      <c r="J234" s="30">
        <f t="shared" si="48"/>
        <v>0.07316415451649644</v>
      </c>
      <c r="K234" s="30">
        <f t="shared" si="49"/>
        <v>0.054878846711635614</v>
      </c>
      <c r="L234" s="30">
        <f t="shared" si="50"/>
        <v>0.17528717483167985</v>
      </c>
      <c r="M234" s="30">
        <f t="shared" si="51"/>
        <v>0.19457639438035484</v>
      </c>
      <c r="N234" s="30">
        <f t="shared" si="52"/>
        <v>0.18358911647961634</v>
      </c>
      <c r="O234" s="30">
        <f t="shared" si="53"/>
        <v>0.12765882714181453</v>
      </c>
      <c r="P234" s="30">
        <f t="shared" si="54"/>
        <v>0.15425492692621626</v>
      </c>
      <c r="Q234" s="31">
        <v>4.027101993560791</v>
      </c>
      <c r="R234" s="31">
        <v>16.295059204101562</v>
      </c>
      <c r="S234" s="31">
        <v>26.011930465698242</v>
      </c>
      <c r="T234" s="31">
        <v>31.944320678710938</v>
      </c>
      <c r="U234" s="31">
        <v>32.80038070678711</v>
      </c>
      <c r="V234" s="31">
        <v>32.394989013671875</v>
      </c>
      <c r="W234" s="31">
        <v>23.28619956970215</v>
      </c>
      <c r="X234" s="31">
        <v>4.164021968841553</v>
      </c>
      <c r="Y234" s="32">
        <v>8190190</v>
      </c>
      <c r="Z234" s="32">
        <v>16376583</v>
      </c>
      <c r="AA234" s="32">
        <v>12283720</v>
      </c>
      <c r="AB234" s="32">
        <v>39235128</v>
      </c>
      <c r="AC234" s="32">
        <v>43552700</v>
      </c>
      <c r="AD234" s="32">
        <v>41093380</v>
      </c>
      <c r="AE234" s="32">
        <v>28574312</v>
      </c>
      <c r="AF234" s="32">
        <v>34527408</v>
      </c>
      <c r="AG234" s="32">
        <f t="shared" si="45"/>
        <v>223833421</v>
      </c>
    </row>
    <row r="235" spans="1:33" ht="12.75">
      <c r="A235">
        <f t="shared" si="46"/>
        <v>2004.25</v>
      </c>
      <c r="B235" s="28">
        <f t="shared" si="41"/>
        <v>21.516667516379393</v>
      </c>
      <c r="C235" s="28">
        <f t="shared" si="42"/>
        <v>21.421891952562767</v>
      </c>
      <c r="D235" s="14">
        <v>224505.741</v>
      </c>
      <c r="E235">
        <v>251.192</v>
      </c>
      <c r="F235" s="29">
        <f t="shared" si="43"/>
        <v>-0.006513367699923102</v>
      </c>
      <c r="G235" s="29">
        <f t="shared" si="44"/>
        <v>-0.5452244361833767</v>
      </c>
      <c r="I235" s="30">
        <f t="shared" si="47"/>
        <v>0.036586877303952776</v>
      </c>
      <c r="J235" s="30">
        <f t="shared" si="48"/>
        <v>0.07315932735991816</v>
      </c>
      <c r="K235" s="30">
        <f t="shared" si="49"/>
        <v>0.05487710891099217</v>
      </c>
      <c r="L235" s="30">
        <f t="shared" si="50"/>
        <v>0.17495524089960798</v>
      </c>
      <c r="M235" s="30">
        <f t="shared" si="51"/>
        <v>0.19367488691525264</v>
      </c>
      <c r="N235" s="30">
        <f t="shared" si="52"/>
        <v>0.18393398679279208</v>
      </c>
      <c r="O235" s="30">
        <f t="shared" si="53"/>
        <v>0.12864635831294843</v>
      </c>
      <c r="P235" s="30">
        <f t="shared" si="54"/>
        <v>0.15416621350453572</v>
      </c>
      <c r="Q235" s="31">
        <v>4.027101993560791</v>
      </c>
      <c r="R235" s="31">
        <v>16.295059204101562</v>
      </c>
      <c r="S235" s="31">
        <v>26.011930465698242</v>
      </c>
      <c r="T235" s="31">
        <v>31.944320678710938</v>
      </c>
      <c r="U235" s="31">
        <v>32.80038070678711</v>
      </c>
      <c r="V235" s="31">
        <v>32.394989013671875</v>
      </c>
      <c r="W235" s="31">
        <v>23.28619956970215</v>
      </c>
      <c r="X235" s="31">
        <v>4.164021968841553</v>
      </c>
      <c r="Y235" s="32">
        <v>8213964</v>
      </c>
      <c r="Z235" s="32">
        <v>16424689</v>
      </c>
      <c r="AA235" s="32">
        <v>12320226</v>
      </c>
      <c r="AB235" s="32">
        <v>39278456</v>
      </c>
      <c r="AC235" s="32">
        <v>43481124</v>
      </c>
      <c r="AD235" s="32">
        <v>41294236</v>
      </c>
      <c r="AE235" s="32">
        <v>28881846</v>
      </c>
      <c r="AF235" s="32">
        <v>34611200</v>
      </c>
      <c r="AG235" s="32">
        <f t="shared" si="45"/>
        <v>224505741</v>
      </c>
    </row>
    <row r="236" spans="1:33" ht="12.75">
      <c r="A236">
        <f t="shared" si="46"/>
        <v>2004.5</v>
      </c>
      <c r="B236" s="28">
        <f t="shared" si="41"/>
        <v>21.564547703441907</v>
      </c>
      <c r="C236" s="28">
        <f t="shared" si="42"/>
        <v>21.478921793218042</v>
      </c>
      <c r="D236" s="14">
        <v>225217.408</v>
      </c>
      <c r="E236">
        <v>252.549</v>
      </c>
      <c r="F236" s="29">
        <f t="shared" si="43"/>
        <v>-0.0091496535927604</v>
      </c>
      <c r="G236" s="29">
        <f t="shared" si="44"/>
        <v>-0.5543740897761371</v>
      </c>
      <c r="I236" s="30">
        <f t="shared" si="47"/>
        <v>0.03661476736292072</v>
      </c>
      <c r="J236" s="30">
        <f t="shared" si="48"/>
        <v>0.07311267874994815</v>
      </c>
      <c r="K236" s="30">
        <f t="shared" si="49"/>
        <v>0.054766099608072924</v>
      </c>
      <c r="L236" s="30">
        <f t="shared" si="50"/>
        <v>0.17455313223389907</v>
      </c>
      <c r="M236" s="30">
        <f t="shared" si="51"/>
        <v>0.1928102289499753</v>
      </c>
      <c r="N236" s="30">
        <f t="shared" si="52"/>
        <v>0.18430946510138327</v>
      </c>
      <c r="O236" s="30">
        <f t="shared" si="53"/>
        <v>0.12964920544685427</v>
      </c>
      <c r="P236" s="30">
        <f t="shared" si="54"/>
        <v>0.15418442254694628</v>
      </c>
      <c r="Q236" s="31">
        <v>4.027101993560791</v>
      </c>
      <c r="R236" s="31">
        <v>16.295059204101562</v>
      </c>
      <c r="S236" s="31">
        <v>26.011930465698242</v>
      </c>
      <c r="T236" s="31">
        <v>31.944320678710938</v>
      </c>
      <c r="U236" s="31">
        <v>32.80038070678711</v>
      </c>
      <c r="V236" s="31">
        <v>32.394989013671875</v>
      </c>
      <c r="W236" s="31">
        <v>23.28619956970215</v>
      </c>
      <c r="X236" s="31">
        <v>4.164021968841553</v>
      </c>
      <c r="Y236" s="32">
        <v>8246283</v>
      </c>
      <c r="Z236" s="32">
        <v>16466248</v>
      </c>
      <c r="AA236" s="32">
        <v>12334279</v>
      </c>
      <c r="AB236" s="32">
        <v>39312404</v>
      </c>
      <c r="AC236" s="32">
        <v>43424220</v>
      </c>
      <c r="AD236" s="32">
        <v>41509700</v>
      </c>
      <c r="AE236" s="32">
        <v>29199258</v>
      </c>
      <c r="AF236" s="32">
        <v>34725016</v>
      </c>
      <c r="AG236" s="32">
        <f t="shared" si="45"/>
        <v>225217408</v>
      </c>
    </row>
    <row r="237" spans="1:33" ht="12.75">
      <c r="A237">
        <f t="shared" si="46"/>
        <v>2004.75</v>
      </c>
      <c r="B237" s="28">
        <f t="shared" si="41"/>
        <v>21.53730708493873</v>
      </c>
      <c r="C237" s="28">
        <f t="shared" si="42"/>
        <v>21.460773143718516</v>
      </c>
      <c r="D237" s="14">
        <v>225929.074</v>
      </c>
      <c r="E237">
        <v>253.027</v>
      </c>
      <c r="F237" s="29">
        <f t="shared" si="43"/>
        <v>-0.009091969003650575</v>
      </c>
      <c r="G237" s="29">
        <f t="shared" si="44"/>
        <v>-0.5634660587797877</v>
      </c>
      <c r="I237" s="30">
        <f t="shared" si="47"/>
        <v>0.03664248187906971</v>
      </c>
      <c r="J237" s="30">
        <f t="shared" si="48"/>
        <v>0.07306631991949827</v>
      </c>
      <c r="K237" s="30">
        <f t="shared" si="49"/>
        <v>0.05465578989625744</v>
      </c>
      <c r="L237" s="30">
        <f t="shared" si="50"/>
        <v>0.17415355758949377</v>
      </c>
      <c r="M237" s="30">
        <f t="shared" si="51"/>
        <v>0.1919510368107825</v>
      </c>
      <c r="N237" s="30">
        <f t="shared" si="52"/>
        <v>0.18468256104125846</v>
      </c>
      <c r="O237" s="30">
        <f t="shared" si="53"/>
        <v>0.13064573530717874</v>
      </c>
      <c r="P237" s="30">
        <f t="shared" si="54"/>
        <v>0.1542025175564611</v>
      </c>
      <c r="Q237" s="31">
        <v>4.027101993560791</v>
      </c>
      <c r="R237" s="31">
        <v>16.295059204101562</v>
      </c>
      <c r="S237" s="31">
        <v>26.011930465698242</v>
      </c>
      <c r="T237" s="31">
        <v>31.944320678710938</v>
      </c>
      <c r="U237" s="31">
        <v>32.80038070678711</v>
      </c>
      <c r="V237" s="31">
        <v>32.394989013671875</v>
      </c>
      <c r="W237" s="31">
        <v>23.28619956970215</v>
      </c>
      <c r="X237" s="31">
        <v>4.164021968841553</v>
      </c>
      <c r="Y237" s="32">
        <v>8278602</v>
      </c>
      <c r="Z237" s="32">
        <v>16507806</v>
      </c>
      <c r="AA237" s="32">
        <v>12348332</v>
      </c>
      <c r="AB237" s="32">
        <v>39346352</v>
      </c>
      <c r="AC237" s="32">
        <v>43367320</v>
      </c>
      <c r="AD237" s="32">
        <v>41725160</v>
      </c>
      <c r="AE237" s="32">
        <v>29516670</v>
      </c>
      <c r="AF237" s="32">
        <v>34838832</v>
      </c>
      <c r="AG237" s="32">
        <f t="shared" si="45"/>
        <v>225929074</v>
      </c>
    </row>
    <row r="238" spans="1:33" ht="12.75">
      <c r="A238">
        <f t="shared" si="46"/>
        <v>2005</v>
      </c>
      <c r="B238" s="28">
        <f t="shared" si="41"/>
        <v>21.569632999166554</v>
      </c>
      <c r="C238" s="28">
        <f t="shared" si="42"/>
        <v>21.502134325609983</v>
      </c>
      <c r="D238" s="14">
        <v>226640.745</v>
      </c>
      <c r="E238">
        <v>254.205</v>
      </c>
      <c r="F238" s="29">
        <f t="shared" si="43"/>
        <v>-0.00903526766364083</v>
      </c>
      <c r="G238" s="29">
        <f t="shared" si="44"/>
        <v>-0.5725013264434285</v>
      </c>
      <c r="I238" s="30">
        <f t="shared" si="47"/>
        <v>0.03667002153562458</v>
      </c>
      <c r="J238" s="30">
        <f t="shared" si="48"/>
        <v>0.07302025502960643</v>
      </c>
      <c r="K238" s="30">
        <f t="shared" si="49"/>
        <v>0.05454617173977257</v>
      </c>
      <c r="L238" s="30">
        <f t="shared" si="50"/>
        <v>0.1737564884901874</v>
      </c>
      <c r="M238" s="30">
        <f t="shared" si="51"/>
        <v>0.19109721864001109</v>
      </c>
      <c r="N238" s="30">
        <f t="shared" si="52"/>
        <v>0.18505332745883799</v>
      </c>
      <c r="O238" s="30">
        <f t="shared" si="53"/>
        <v>0.13163600393212616</v>
      </c>
      <c r="P238" s="30">
        <f t="shared" si="54"/>
        <v>0.15422051317383376</v>
      </c>
      <c r="Q238" s="31">
        <v>4.027101993560791</v>
      </c>
      <c r="R238" s="31">
        <v>16.295059204101562</v>
      </c>
      <c r="S238" s="31">
        <v>26.011930465698242</v>
      </c>
      <c r="T238" s="31">
        <v>31.944320678710938</v>
      </c>
      <c r="U238" s="31">
        <v>32.80038070678711</v>
      </c>
      <c r="V238" s="31">
        <v>32.394989013671875</v>
      </c>
      <c r="W238" s="31">
        <v>23.28619956970215</v>
      </c>
      <c r="X238" s="31">
        <v>4.164021968841553</v>
      </c>
      <c r="Y238" s="32">
        <v>8310921</v>
      </c>
      <c r="Z238" s="32">
        <v>16549365</v>
      </c>
      <c r="AA238" s="32">
        <v>12362385</v>
      </c>
      <c r="AB238" s="32">
        <v>39380300</v>
      </c>
      <c r="AC238" s="32">
        <v>43310416</v>
      </c>
      <c r="AD238" s="32">
        <v>41940624</v>
      </c>
      <c r="AE238" s="32">
        <v>29834082</v>
      </c>
      <c r="AF238" s="32">
        <v>34952652</v>
      </c>
      <c r="AG238" s="32">
        <f t="shared" si="45"/>
        <v>226640745</v>
      </c>
    </row>
    <row r="239" spans="1:33" ht="12.75">
      <c r="A239">
        <f t="shared" si="46"/>
        <v>2005.25</v>
      </c>
      <c r="B239" s="28">
        <f t="shared" si="41"/>
        <v>21.61436019019197</v>
      </c>
      <c r="C239" s="28">
        <f t="shared" si="42"/>
        <v>21.5558398652073</v>
      </c>
      <c r="D239" s="14">
        <v>227352.412</v>
      </c>
      <c r="E239">
        <v>255.532</v>
      </c>
      <c r="F239" s="29">
        <f t="shared" si="43"/>
        <v>-0.008978348571902176</v>
      </c>
      <c r="G239" s="29">
        <f t="shared" si="44"/>
        <v>-0.5814796750153307</v>
      </c>
      <c r="I239" s="30">
        <f t="shared" si="47"/>
        <v>0.03669738942554082</v>
      </c>
      <c r="J239" s="30">
        <f t="shared" si="48"/>
        <v>0.07297447981330411</v>
      </c>
      <c r="K239" s="30">
        <f t="shared" si="49"/>
        <v>0.05443724080657653</v>
      </c>
      <c r="L239" s="30">
        <f t="shared" si="50"/>
        <v>0.17336190829591902</v>
      </c>
      <c r="M239" s="30">
        <f t="shared" si="51"/>
        <v>0.19024874915336284</v>
      </c>
      <c r="N239" s="30">
        <f t="shared" si="52"/>
        <v>0.1854217759519525</v>
      </c>
      <c r="O239" s="30">
        <f t="shared" si="53"/>
        <v>0.13262007530406142</v>
      </c>
      <c r="P239" s="30">
        <f t="shared" si="54"/>
        <v>0.1542383812492827</v>
      </c>
      <c r="Q239" s="31">
        <v>4.027101993560791</v>
      </c>
      <c r="R239" s="31">
        <v>16.295059204101562</v>
      </c>
      <c r="S239" s="31">
        <v>26.011930465698242</v>
      </c>
      <c r="T239" s="31">
        <v>31.944320678710938</v>
      </c>
      <c r="U239" s="31">
        <v>32.80038070678711</v>
      </c>
      <c r="V239" s="31">
        <v>32.394989013671875</v>
      </c>
      <c r="W239" s="31">
        <v>23.28619956970215</v>
      </c>
      <c r="X239" s="31">
        <v>4.164021968841553</v>
      </c>
      <c r="Y239" s="32">
        <v>8343240</v>
      </c>
      <c r="Z239" s="32">
        <v>16590924</v>
      </c>
      <c r="AA239" s="32">
        <v>12376438</v>
      </c>
      <c r="AB239" s="32">
        <v>39414248</v>
      </c>
      <c r="AC239" s="32">
        <v>43253512</v>
      </c>
      <c r="AD239" s="32">
        <v>42156088</v>
      </c>
      <c r="AE239" s="32">
        <v>30151494</v>
      </c>
      <c r="AF239" s="32">
        <v>35066468</v>
      </c>
      <c r="AG239" s="32">
        <f t="shared" si="45"/>
        <v>227352412</v>
      </c>
    </row>
    <row r="240" spans="1:33" ht="12.75">
      <c r="A240">
        <f>A239+0.25</f>
        <v>2005.5</v>
      </c>
      <c r="B240" s="28">
        <f t="shared" si="41"/>
        <v>21.62052292766387</v>
      </c>
      <c r="C240" s="28">
        <f t="shared" si="42"/>
        <v>21.569197071887597</v>
      </c>
      <c r="D240" s="14">
        <v>228050.771</v>
      </c>
      <c r="E240">
        <v>256.39</v>
      </c>
      <c r="F240" s="29">
        <f t="shared" si="43"/>
        <v>-0.007194469208398087</v>
      </c>
      <c r="G240" s="29">
        <f t="shared" si="44"/>
        <v>-0.5886741442237288</v>
      </c>
      <c r="I240" s="30">
        <f t="shared" si="47"/>
        <v>0.03669837187263884</v>
      </c>
      <c r="J240" s="30">
        <f t="shared" si="48"/>
        <v>0.07288895769617898</v>
      </c>
      <c r="K240" s="30">
        <f t="shared" si="49"/>
        <v>0.05430815228421219</v>
      </c>
      <c r="L240" s="30">
        <f t="shared" si="50"/>
        <v>0.17312304548183263</v>
      </c>
      <c r="M240" s="30">
        <f t="shared" si="51"/>
        <v>0.18945100606566245</v>
      </c>
      <c r="N240" s="30">
        <f t="shared" si="52"/>
        <v>0.1857141539767037</v>
      </c>
      <c r="O240" s="30">
        <f t="shared" si="53"/>
        <v>0.13355561073722483</v>
      </c>
      <c r="P240" s="30">
        <f t="shared" si="54"/>
        <v>0.15426070188554636</v>
      </c>
      <c r="Q240" s="31">
        <v>4.027101993560791</v>
      </c>
      <c r="R240" s="31">
        <v>16.295059204101562</v>
      </c>
      <c r="S240" s="31">
        <v>26.011930465698242</v>
      </c>
      <c r="T240" s="31">
        <v>31.944320678710938</v>
      </c>
      <c r="U240" s="31">
        <v>32.80038070678711</v>
      </c>
      <c r="V240" s="31">
        <v>32.394989013671875</v>
      </c>
      <c r="W240" s="31">
        <v>23.28619956970215</v>
      </c>
      <c r="X240" s="31">
        <v>4.164021968841553</v>
      </c>
      <c r="Y240" s="32">
        <v>8369092</v>
      </c>
      <c r="Z240" s="32">
        <v>16622383</v>
      </c>
      <c r="AA240" s="32">
        <v>12385016</v>
      </c>
      <c r="AB240" s="32">
        <v>39480844</v>
      </c>
      <c r="AC240" s="32">
        <v>43204448</v>
      </c>
      <c r="AD240" s="32">
        <v>42352256</v>
      </c>
      <c r="AE240" s="32">
        <v>30457460</v>
      </c>
      <c r="AF240" s="32">
        <v>35179272</v>
      </c>
      <c r="AG240" s="32">
        <f t="shared" si="45"/>
        <v>228050771</v>
      </c>
    </row>
    <row r="241" spans="1:33" ht="12.75">
      <c r="A241">
        <f aca="true" t="shared" si="55" ref="A241:A249">A240+0.25</f>
        <v>2005.75</v>
      </c>
      <c r="B241" s="28">
        <f t="shared" si="41"/>
        <v>21.5944500773762</v>
      </c>
      <c r="C241" s="28">
        <f t="shared" si="42"/>
        <v>21.55027440237831</v>
      </c>
      <c r="D241" s="14">
        <v>228749.124</v>
      </c>
      <c r="E241">
        <v>256.865</v>
      </c>
      <c r="F241" s="29">
        <f t="shared" si="43"/>
        <v>-0.007150180778381699</v>
      </c>
      <c r="G241" s="29">
        <f t="shared" si="44"/>
        <v>-0.5958243250021105</v>
      </c>
      <c r="I241" s="30">
        <f t="shared" si="47"/>
        <v>0.036699349283628294</v>
      </c>
      <c r="J241" s="30">
        <f t="shared" si="48"/>
        <v>0.07280395967767728</v>
      </c>
      <c r="K241" s="30">
        <f t="shared" si="49"/>
        <v>0.05417985338383197</v>
      </c>
      <c r="L241" s="30">
        <f t="shared" si="50"/>
        <v>0.17288564567355458</v>
      </c>
      <c r="M241" s="30">
        <f t="shared" si="51"/>
        <v>0.18865813886133176</v>
      </c>
      <c r="N241" s="30">
        <f t="shared" si="52"/>
        <v>0.18600475165098337</v>
      </c>
      <c r="O241" s="30">
        <f t="shared" si="53"/>
        <v>0.13448542867425364</v>
      </c>
      <c r="P241" s="30">
        <f t="shared" si="54"/>
        <v>0.1542828727947391</v>
      </c>
      <c r="Q241" s="31">
        <v>4.027101993560791</v>
      </c>
      <c r="R241" s="31">
        <v>16.295059204101562</v>
      </c>
      <c r="S241" s="31">
        <v>26.011930465698242</v>
      </c>
      <c r="T241" s="31">
        <v>31.944320678710938</v>
      </c>
      <c r="U241" s="31">
        <v>32.80038070678711</v>
      </c>
      <c r="V241" s="31">
        <v>32.394989013671875</v>
      </c>
      <c r="W241" s="31">
        <v>23.28619956970215</v>
      </c>
      <c r="X241" s="31">
        <v>4.164021968841553</v>
      </c>
      <c r="Y241" s="32">
        <v>8394944</v>
      </c>
      <c r="Z241" s="32">
        <v>16653842</v>
      </c>
      <c r="AA241" s="32">
        <v>12393594</v>
      </c>
      <c r="AB241" s="32">
        <v>39547440</v>
      </c>
      <c r="AC241" s="32">
        <v>43155384</v>
      </c>
      <c r="AD241" s="32">
        <v>42548424</v>
      </c>
      <c r="AE241" s="32">
        <v>30763424</v>
      </c>
      <c r="AF241" s="32">
        <v>35292072</v>
      </c>
      <c r="AG241" s="32">
        <f t="shared" si="45"/>
        <v>228749124</v>
      </c>
    </row>
    <row r="242" spans="1:33" ht="12.75">
      <c r="A242">
        <f t="shared" si="55"/>
        <v>2006</v>
      </c>
      <c r="B242" s="28">
        <f t="shared" si="41"/>
        <v>21.70163026705145</v>
      </c>
      <c r="C242" s="28">
        <f t="shared" si="42"/>
        <v>21.66456088432217</v>
      </c>
      <c r="D242" s="14">
        <v>229447.491</v>
      </c>
      <c r="E242">
        <v>258.928</v>
      </c>
      <c r="F242" s="29">
        <f t="shared" si="43"/>
        <v>-0.007106292268611245</v>
      </c>
      <c r="G242" s="29">
        <f t="shared" si="44"/>
        <v>-0.6029306172707217</v>
      </c>
      <c r="I242" s="30">
        <f t="shared" si="47"/>
        <v>0.03670032286384862</v>
      </c>
      <c r="J242" s="30">
        <f t="shared" si="48"/>
        <v>0.07271947026868993</v>
      </c>
      <c r="K242" s="30">
        <f t="shared" si="49"/>
        <v>0.054052332173900305</v>
      </c>
      <c r="L242" s="30">
        <f t="shared" si="50"/>
        <v>0.17264969787793408</v>
      </c>
      <c r="M242" s="30">
        <f t="shared" si="51"/>
        <v>0.18787010401434287</v>
      </c>
      <c r="N242" s="30">
        <f t="shared" si="52"/>
        <v>0.18629358644850033</v>
      </c>
      <c r="O242" s="30">
        <f t="shared" si="53"/>
        <v>0.13540958702398712</v>
      </c>
      <c r="P242" s="30">
        <f t="shared" si="54"/>
        <v>0.15430489932879676</v>
      </c>
      <c r="Q242" s="31">
        <v>4.027101993560791</v>
      </c>
      <c r="R242" s="31">
        <v>16.295059204101562</v>
      </c>
      <c r="S242" s="31">
        <v>26.011930465698242</v>
      </c>
      <c r="T242" s="31">
        <v>31.944320678710938</v>
      </c>
      <c r="U242" s="31">
        <v>32.80038070678711</v>
      </c>
      <c r="V242" s="31">
        <v>32.394989013671875</v>
      </c>
      <c r="W242" s="31">
        <v>23.28619956970215</v>
      </c>
      <c r="X242" s="31">
        <v>4.164021968841553</v>
      </c>
      <c r="Y242" s="32">
        <v>8420797</v>
      </c>
      <c r="Z242" s="32">
        <v>16685300</v>
      </c>
      <c r="AA242" s="32">
        <v>12402172</v>
      </c>
      <c r="AB242" s="32">
        <v>39614040</v>
      </c>
      <c r="AC242" s="32">
        <v>43106324</v>
      </c>
      <c r="AD242" s="32">
        <v>42744596</v>
      </c>
      <c r="AE242" s="32">
        <v>31069390</v>
      </c>
      <c r="AF242" s="32">
        <v>35404872</v>
      </c>
      <c r="AG242" s="32">
        <f t="shared" si="45"/>
        <v>229447491</v>
      </c>
    </row>
    <row r="243" spans="1:33" ht="12.75">
      <c r="A243">
        <f t="shared" si="55"/>
        <v>2006.25</v>
      </c>
      <c r="B243" s="28">
        <f t="shared" si="41"/>
        <v>21.69176298755433</v>
      </c>
      <c r="C243" s="28">
        <f t="shared" si="42"/>
        <v>21.66175748971078</v>
      </c>
      <c r="D243" s="14">
        <v>230145.85</v>
      </c>
      <c r="E243">
        <v>259.598</v>
      </c>
      <c r="F243" s="29">
        <f t="shared" si="43"/>
        <v>-0.007063884885729595</v>
      </c>
      <c r="G243" s="29">
        <f t="shared" si="44"/>
        <v>-0.6099945021564513</v>
      </c>
      <c r="I243" s="30">
        <f t="shared" si="47"/>
        <v>0.036701287466187206</v>
      </c>
      <c r="J243" s="30">
        <f t="shared" si="48"/>
        <v>0.07263550048806007</v>
      </c>
      <c r="K243" s="30">
        <f t="shared" si="49"/>
        <v>0.05392558675292211</v>
      </c>
      <c r="L243" s="30">
        <f t="shared" si="50"/>
        <v>0.17241517064070458</v>
      </c>
      <c r="M243" s="30">
        <f t="shared" si="51"/>
        <v>0.18708684080117022</v>
      </c>
      <c r="N243" s="30">
        <f t="shared" si="52"/>
        <v>0.18658065743961927</v>
      </c>
      <c r="O243" s="30">
        <f t="shared" si="53"/>
        <v>0.13632814148071756</v>
      </c>
      <c r="P243" s="30">
        <f t="shared" si="54"/>
        <v>0.154326814930619</v>
      </c>
      <c r="Q243" s="31">
        <v>4.027101993560791</v>
      </c>
      <c r="R243" s="31">
        <v>16.295059204101562</v>
      </c>
      <c r="S243" s="31">
        <v>26.011930465698242</v>
      </c>
      <c r="T243" s="31">
        <v>31.944320678710938</v>
      </c>
      <c r="U243" s="31">
        <v>32.80038070678711</v>
      </c>
      <c r="V243" s="31">
        <v>32.394989013671875</v>
      </c>
      <c r="W243" s="31">
        <v>23.28619956970215</v>
      </c>
      <c r="X243" s="31">
        <v>4.164021968841553</v>
      </c>
      <c r="Y243" s="32">
        <v>8446649</v>
      </c>
      <c r="Z243" s="32">
        <v>16716759</v>
      </c>
      <c r="AA243" s="32">
        <v>12410750</v>
      </c>
      <c r="AB243" s="32">
        <v>39680636</v>
      </c>
      <c r="AC243" s="32">
        <v>43057260</v>
      </c>
      <c r="AD243" s="32">
        <v>42940764</v>
      </c>
      <c r="AE243" s="32">
        <v>31375356</v>
      </c>
      <c r="AF243" s="32">
        <v>35517676</v>
      </c>
      <c r="AG243" s="32">
        <f t="shared" si="45"/>
        <v>230145850</v>
      </c>
    </row>
    <row r="244" spans="1:33" ht="12.75">
      <c r="A244">
        <f t="shared" si="55"/>
        <v>2006.5</v>
      </c>
      <c r="B244" s="28">
        <f t="shared" si="41"/>
        <v>21.758366610601758</v>
      </c>
      <c r="C244" s="28">
        <f t="shared" si="42"/>
        <v>21.742120393342105</v>
      </c>
      <c r="D244" s="14">
        <v>230651.328</v>
      </c>
      <c r="E244">
        <v>260.96700000000004</v>
      </c>
      <c r="F244" s="29">
        <f t="shared" si="43"/>
        <v>-0.01375928058389767</v>
      </c>
      <c r="G244" s="29">
        <f t="shared" si="44"/>
        <v>-0.623753782740349</v>
      </c>
      <c r="I244" s="30">
        <f t="shared" si="47"/>
        <v>0.036685043495609096</v>
      </c>
      <c r="J244" s="30">
        <f t="shared" si="48"/>
        <v>0.07250648910202676</v>
      </c>
      <c r="K244" s="30">
        <f t="shared" si="49"/>
        <v>0.05375716718179919</v>
      </c>
      <c r="L244" s="30">
        <f t="shared" si="50"/>
        <v>0.17222348704621376</v>
      </c>
      <c r="M244" s="30">
        <f t="shared" si="51"/>
        <v>0.1861364006540643</v>
      </c>
      <c r="N244" s="30">
        <f t="shared" si="52"/>
        <v>0.18681335318390188</v>
      </c>
      <c r="O244" s="30">
        <f t="shared" si="53"/>
        <v>0.1372410134139787</v>
      </c>
      <c r="P244" s="30">
        <f t="shared" si="54"/>
        <v>0.15463704592240632</v>
      </c>
      <c r="Q244" s="31">
        <v>4.027101993560791</v>
      </c>
      <c r="R244" s="31">
        <v>16.295059204101562</v>
      </c>
      <c r="S244" s="31">
        <v>26.011930465698242</v>
      </c>
      <c r="T244" s="31">
        <v>31.944320678710938</v>
      </c>
      <c r="U244" s="31">
        <v>32.80038070678711</v>
      </c>
      <c r="V244" s="31">
        <v>32.394989013671875</v>
      </c>
      <c r="W244" s="31">
        <v>23.28619956970215</v>
      </c>
      <c r="X244" s="31">
        <v>4.164021968841553</v>
      </c>
      <c r="Y244" s="32">
        <v>8461454</v>
      </c>
      <c r="Z244" s="32">
        <v>16723718</v>
      </c>
      <c r="AA244" s="32">
        <v>12399162</v>
      </c>
      <c r="AB244" s="32">
        <v>39723576</v>
      </c>
      <c r="AC244" s="32">
        <v>42932608</v>
      </c>
      <c r="AD244" s="32">
        <v>43088748</v>
      </c>
      <c r="AE244" s="32">
        <v>31654822</v>
      </c>
      <c r="AF244" s="32">
        <v>35667240</v>
      </c>
      <c r="AG244" s="32">
        <f t="shared" si="45"/>
        <v>230651328</v>
      </c>
    </row>
    <row r="245" spans="1:33" ht="12.75">
      <c r="A245">
        <f t="shared" si="55"/>
        <v>2006.75</v>
      </c>
      <c r="B245" s="28">
        <f t="shared" si="41"/>
        <v>21.8036305843972</v>
      </c>
      <c r="C245" s="28">
        <f t="shared" si="42"/>
        <v>21.801082800637513</v>
      </c>
      <c r="D245" s="14">
        <v>231156.81</v>
      </c>
      <c r="E245">
        <v>262.083</v>
      </c>
      <c r="F245" s="29">
        <f t="shared" si="43"/>
        <v>-0.013698433499962779</v>
      </c>
      <c r="G245" s="29">
        <f t="shared" si="44"/>
        <v>-0.6374522162403118</v>
      </c>
      <c r="I245" s="30">
        <f t="shared" si="47"/>
        <v>0.03666886993292562</v>
      </c>
      <c r="J245" s="30">
        <f t="shared" si="48"/>
        <v>0.07237803636414605</v>
      </c>
      <c r="K245" s="30">
        <f t="shared" si="49"/>
        <v>0.053589487586370485</v>
      </c>
      <c r="L245" s="30">
        <f t="shared" si="50"/>
        <v>0.17203265610041946</v>
      </c>
      <c r="M245" s="30">
        <f t="shared" si="51"/>
        <v>0.18519013132254247</v>
      </c>
      <c r="N245" s="30">
        <f t="shared" si="52"/>
        <v>0.1870450280050153</v>
      </c>
      <c r="O245" s="30">
        <f t="shared" si="53"/>
        <v>0.13814989054399912</v>
      </c>
      <c r="P245" s="30">
        <f t="shared" si="54"/>
        <v>0.1549459001445815</v>
      </c>
      <c r="Q245" s="31">
        <v>4.027101993560791</v>
      </c>
      <c r="R245" s="31">
        <v>16.295059204101562</v>
      </c>
      <c r="S245" s="31">
        <v>26.011930465698242</v>
      </c>
      <c r="T245" s="31">
        <v>31.944320678710938</v>
      </c>
      <c r="U245" s="31">
        <v>32.80038070678711</v>
      </c>
      <c r="V245" s="31">
        <v>32.394989013671875</v>
      </c>
      <c r="W245" s="31">
        <v>23.28619956970215</v>
      </c>
      <c r="X245" s="31">
        <v>4.164021968841553</v>
      </c>
      <c r="Y245" s="32">
        <v>8476259</v>
      </c>
      <c r="Z245" s="32">
        <v>16730676</v>
      </c>
      <c r="AA245" s="32">
        <v>12387575</v>
      </c>
      <c r="AB245" s="32">
        <v>39766520</v>
      </c>
      <c r="AC245" s="32">
        <v>42807960</v>
      </c>
      <c r="AD245" s="32">
        <v>43236732</v>
      </c>
      <c r="AE245" s="32">
        <v>31934288</v>
      </c>
      <c r="AF245" s="32">
        <v>35816800</v>
      </c>
      <c r="AG245" s="32">
        <f t="shared" si="45"/>
        <v>231156810</v>
      </c>
    </row>
    <row r="246" spans="1:33" ht="12.75">
      <c r="A246">
        <f t="shared" si="55"/>
        <v>2007</v>
      </c>
      <c r="B246" s="28">
        <f t="shared" si="41"/>
        <v>21.712972180055747</v>
      </c>
      <c r="C246" s="28">
        <f t="shared" si="42"/>
        <v>21.724063564223744</v>
      </c>
      <c r="D246" s="14">
        <v>231662.293</v>
      </c>
      <c r="E246">
        <v>261.564</v>
      </c>
      <c r="F246" s="29">
        <f t="shared" si="43"/>
        <v>-0.013639167927687514</v>
      </c>
      <c r="G246" s="29">
        <f t="shared" si="44"/>
        <v>-0.6510913841679993</v>
      </c>
      <c r="I246" s="30">
        <f t="shared" si="47"/>
        <v>0.03665276679273825</v>
      </c>
      <c r="J246" s="30">
        <f t="shared" si="48"/>
        <v>0.07225014819308553</v>
      </c>
      <c r="K246" s="30">
        <f t="shared" si="49"/>
        <v>0.053422539506677504</v>
      </c>
      <c r="L246" s="30">
        <f t="shared" si="50"/>
        <v>0.17184263992414164</v>
      </c>
      <c r="M246" s="30">
        <f t="shared" si="51"/>
        <v>0.18424799067321673</v>
      </c>
      <c r="N246" s="30">
        <f t="shared" si="52"/>
        <v>0.18727569099905267</v>
      </c>
      <c r="O246" s="30">
        <f t="shared" si="53"/>
        <v>0.13905480077415966</v>
      </c>
      <c r="P246" s="30">
        <f t="shared" si="54"/>
        <v>0.15525342313692803</v>
      </c>
      <c r="Q246" s="31">
        <v>4.027101993560791</v>
      </c>
      <c r="R246" s="31">
        <v>16.295059204101562</v>
      </c>
      <c r="S246" s="31">
        <v>26.011930465698242</v>
      </c>
      <c r="T246" s="31">
        <v>31.944320678710938</v>
      </c>
      <c r="U246" s="31">
        <v>32.80038070678711</v>
      </c>
      <c r="V246" s="31">
        <v>32.394989013671875</v>
      </c>
      <c r="W246" s="31">
        <v>23.28619956970215</v>
      </c>
      <c r="X246" s="31">
        <v>4.164021968841553</v>
      </c>
      <c r="Y246" s="32">
        <v>8491064</v>
      </c>
      <c r="Z246" s="32">
        <v>16737635</v>
      </c>
      <c r="AA246" s="32">
        <v>12375988</v>
      </c>
      <c r="AB246" s="32">
        <v>39809460</v>
      </c>
      <c r="AC246" s="32">
        <v>42683312</v>
      </c>
      <c r="AD246" s="32">
        <v>43384716</v>
      </c>
      <c r="AE246" s="32">
        <v>32213754</v>
      </c>
      <c r="AF246" s="32">
        <v>35966364</v>
      </c>
      <c r="AG246" s="32">
        <f t="shared" si="45"/>
        <v>231662293</v>
      </c>
    </row>
    <row r="247" spans="1:33" ht="12.75">
      <c r="A247">
        <f t="shared" si="55"/>
        <v>2007.25</v>
      </c>
      <c r="B247" s="28">
        <f t="shared" si="41"/>
        <v>21.7438912708981</v>
      </c>
      <c r="C247" s="28">
        <f t="shared" si="42"/>
        <v>21.768562588041704</v>
      </c>
      <c r="D247" s="14">
        <v>232167.771</v>
      </c>
      <c r="E247">
        <v>262.508</v>
      </c>
      <c r="F247" s="29">
        <f t="shared" si="43"/>
        <v>-0.013579932975603658</v>
      </c>
      <c r="G247" s="29">
        <f t="shared" si="44"/>
        <v>-0.664671317143603</v>
      </c>
      <c r="I247" s="30">
        <f t="shared" si="47"/>
        <v>0.03663673456209389</v>
      </c>
      <c r="J247" s="30">
        <f t="shared" si="48"/>
        <v>0.07212281845958714</v>
      </c>
      <c r="K247" s="30">
        <f t="shared" si="49"/>
        <v>0.05325631523593342</v>
      </c>
      <c r="L247" s="30">
        <f t="shared" si="50"/>
        <v>0.17165345486303524</v>
      </c>
      <c r="M247" s="30">
        <f t="shared" si="51"/>
        <v>0.18330993925939876</v>
      </c>
      <c r="N247" s="30">
        <f t="shared" si="52"/>
        <v>0.18750535361775084</v>
      </c>
      <c r="O247" s="30">
        <f t="shared" si="53"/>
        <v>0.13995577362027567</v>
      </c>
      <c r="P247" s="30">
        <f t="shared" si="54"/>
        <v>0.15555961038192506</v>
      </c>
      <c r="Q247" s="31">
        <v>4.027101993560791</v>
      </c>
      <c r="R247" s="31">
        <v>16.295059204101562</v>
      </c>
      <c r="S247" s="31">
        <v>26.011930465698242</v>
      </c>
      <c r="T247" s="31">
        <v>31.944320678710938</v>
      </c>
      <c r="U247" s="31">
        <v>32.80038070678711</v>
      </c>
      <c r="V247" s="31">
        <v>32.394989013671875</v>
      </c>
      <c r="W247" s="31">
        <v>23.28619956970215</v>
      </c>
      <c r="X247" s="31">
        <v>4.164021968841553</v>
      </c>
      <c r="Y247" s="32">
        <v>8505869</v>
      </c>
      <c r="Z247" s="32">
        <v>16744594</v>
      </c>
      <c r="AA247" s="32">
        <v>12364400</v>
      </c>
      <c r="AB247" s="32">
        <v>39852400</v>
      </c>
      <c r="AC247" s="32">
        <v>42558660</v>
      </c>
      <c r="AD247" s="32">
        <v>43532700</v>
      </c>
      <c r="AE247" s="32">
        <v>32493220</v>
      </c>
      <c r="AF247" s="32">
        <v>36115928</v>
      </c>
      <c r="AG247" s="32">
        <f t="shared" si="45"/>
        <v>232167771</v>
      </c>
    </row>
    <row r="248" spans="1:33" ht="12.75">
      <c r="A248">
        <f t="shared" si="55"/>
        <v>2007.5</v>
      </c>
      <c r="B248" s="28">
        <f t="shared" si="41"/>
        <v>21.677477975859745</v>
      </c>
      <c r="C248" s="28">
        <f t="shared" si="42"/>
        <v>21.715670221711033</v>
      </c>
      <c r="D248" s="14">
        <v>232673.249</v>
      </c>
      <c r="E248">
        <v>262.276</v>
      </c>
      <c r="F248" s="29">
        <f t="shared" si="43"/>
        <v>-0.01352092870768595</v>
      </c>
      <c r="G248" s="29">
        <f t="shared" si="44"/>
        <v>-0.6781922458512889</v>
      </c>
      <c r="I248" s="30">
        <f t="shared" si="47"/>
        <v>0.036620771990853146</v>
      </c>
      <c r="J248" s="30">
        <f t="shared" si="48"/>
        <v>0.07199604196870951</v>
      </c>
      <c r="K248" s="30">
        <f t="shared" si="49"/>
        <v>0.053090813203025326</v>
      </c>
      <c r="L248" s="30">
        <f t="shared" si="50"/>
        <v>0.17146509180348446</v>
      </c>
      <c r="M248" s="30">
        <f t="shared" si="51"/>
        <v>0.18237596364161313</v>
      </c>
      <c r="N248" s="30">
        <f t="shared" si="52"/>
        <v>0.1877340183615178</v>
      </c>
      <c r="O248" s="30">
        <f t="shared" si="53"/>
        <v>0.14085283177525923</v>
      </c>
      <c r="P248" s="30">
        <f t="shared" si="54"/>
        <v>0.1558644672555374</v>
      </c>
      <c r="Q248" s="31">
        <v>4.027101993560791</v>
      </c>
      <c r="R248" s="31">
        <v>16.295059204101562</v>
      </c>
      <c r="S248" s="31">
        <v>26.011930465698242</v>
      </c>
      <c r="T248" s="31">
        <v>31.944320678710938</v>
      </c>
      <c r="U248" s="31">
        <v>32.80038070678711</v>
      </c>
      <c r="V248" s="31">
        <v>32.394989013671875</v>
      </c>
      <c r="W248" s="31">
        <v>23.28619956970215</v>
      </c>
      <c r="X248" s="31">
        <v>4.164021968841553</v>
      </c>
      <c r="Y248" s="32">
        <v>8520674</v>
      </c>
      <c r="Z248" s="32">
        <v>16751553</v>
      </c>
      <c r="AA248" s="32">
        <v>12352812</v>
      </c>
      <c r="AB248" s="32">
        <v>39895340</v>
      </c>
      <c r="AC248" s="32">
        <v>42434008</v>
      </c>
      <c r="AD248" s="32">
        <v>43680684</v>
      </c>
      <c r="AE248" s="32">
        <v>32772686</v>
      </c>
      <c r="AF248" s="32">
        <v>36265492</v>
      </c>
      <c r="AG248" s="32">
        <f t="shared" si="45"/>
        <v>232673249</v>
      </c>
    </row>
    <row r="249" spans="1:33" ht="12.75">
      <c r="A249">
        <f t="shared" si="55"/>
        <v>2007.75</v>
      </c>
      <c r="B249" s="28">
        <f t="shared" si="41"/>
        <v>21.64483587900883</v>
      </c>
      <c r="C249" s="28">
        <f t="shared" si="42"/>
        <v>21.696490276821525</v>
      </c>
      <c r="D249" s="14">
        <v>233178.732</v>
      </c>
      <c r="E249">
        <v>262.45</v>
      </c>
      <c r="F249" s="29">
        <f t="shared" si="43"/>
        <v>-0.013462151961406587</v>
      </c>
      <c r="G249" s="29">
        <f t="shared" si="44"/>
        <v>-0.6916543978126954</v>
      </c>
      <c r="I249" s="30">
        <f t="shared" si="47"/>
        <v>0.036604877841088866</v>
      </c>
      <c r="J249" s="30">
        <f t="shared" si="48"/>
        <v>0.07186981358145476</v>
      </c>
      <c r="K249" s="30">
        <f t="shared" si="49"/>
        <v>0.05292603186468996</v>
      </c>
      <c r="L249" s="30">
        <f t="shared" si="50"/>
        <v>0.17127754172709028</v>
      </c>
      <c r="M249" s="30">
        <f t="shared" si="51"/>
        <v>0.18144605057720273</v>
      </c>
      <c r="N249" s="30">
        <f t="shared" si="52"/>
        <v>0.18796168768942445</v>
      </c>
      <c r="O249" s="30">
        <f t="shared" si="53"/>
        <v>0.14174599765813978</v>
      </c>
      <c r="P249" s="30">
        <f t="shared" si="54"/>
        <v>0.1561679990609092</v>
      </c>
      <c r="Q249" s="31">
        <v>4.027101993560791</v>
      </c>
      <c r="R249" s="31">
        <v>16.295059204101562</v>
      </c>
      <c r="S249" s="31">
        <v>26.011930465698242</v>
      </c>
      <c r="T249" s="31">
        <v>31.944320678710938</v>
      </c>
      <c r="U249" s="31">
        <v>32.80038070678711</v>
      </c>
      <c r="V249" s="31">
        <v>32.394989013671875</v>
      </c>
      <c r="W249" s="31">
        <v>23.28619956970215</v>
      </c>
      <c r="X249" s="31">
        <v>4.164021968841553</v>
      </c>
      <c r="Y249" s="32">
        <v>8535479</v>
      </c>
      <c r="Z249" s="32">
        <v>16758512</v>
      </c>
      <c r="AA249" s="32">
        <v>12341225</v>
      </c>
      <c r="AB249" s="32">
        <v>39938280</v>
      </c>
      <c r="AC249" s="32">
        <v>42309360</v>
      </c>
      <c r="AD249" s="32">
        <v>43828668</v>
      </c>
      <c r="AE249" s="32">
        <v>33052152</v>
      </c>
      <c r="AF249" s="32">
        <v>36415056</v>
      </c>
      <c r="AG249" s="32">
        <f t="shared" si="45"/>
        <v>233178732</v>
      </c>
    </row>
    <row r="251" ht="12.75">
      <c r="C251" s="2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0"/>
  <sheetViews>
    <sheetView workbookViewId="0" topLeftCell="A1">
      <selection activeCell="G17" sqref="G17"/>
    </sheetView>
  </sheetViews>
  <sheetFormatPr defaultColWidth="9.140625" defaultRowHeight="12.75"/>
  <cols>
    <col min="1" max="1" width="11.00390625" style="0" customWidth="1"/>
    <col min="2" max="2" width="14.421875" style="0" customWidth="1"/>
    <col min="3" max="3" width="15.57421875" style="0" customWidth="1"/>
    <col min="4" max="4" width="18.8515625" style="40" customWidth="1"/>
    <col min="5" max="5" width="17.8515625" style="40" customWidth="1"/>
    <col min="6" max="6" width="15.00390625" style="0" customWidth="1"/>
    <col min="7" max="7" width="15.28125" style="0" customWidth="1"/>
  </cols>
  <sheetData>
    <row r="1" spans="1:5" s="6" customFormat="1" ht="12.75">
      <c r="A1" s="6" t="s">
        <v>140</v>
      </c>
      <c r="D1" s="39"/>
      <c r="E1" s="39"/>
    </row>
    <row r="2" spans="1:5" s="6" customFormat="1" ht="12.75">
      <c r="A2" s="6" t="s">
        <v>141</v>
      </c>
      <c r="D2" s="39"/>
      <c r="E2" s="39"/>
    </row>
    <row r="3" spans="1:5" s="6" customFormat="1" ht="12.75">
      <c r="A3" s="6" t="s">
        <v>142</v>
      </c>
      <c r="D3" s="39"/>
      <c r="E3" s="39"/>
    </row>
    <row r="4" spans="1:5" s="6" customFormat="1" ht="12.75">
      <c r="A4" s="6" t="s">
        <v>143</v>
      </c>
      <c r="D4" s="39"/>
      <c r="E4" s="39"/>
    </row>
    <row r="5" spans="4:5" s="6" customFormat="1" ht="12.75">
      <c r="D5" s="39"/>
      <c r="E5" s="39"/>
    </row>
    <row r="6" spans="4:5" s="6" customFormat="1" ht="12.75">
      <c r="D6" s="39" t="s">
        <v>144</v>
      </c>
      <c r="E6" s="39" t="s">
        <v>32</v>
      </c>
    </row>
    <row r="7" spans="4:7" ht="12.75">
      <c r="D7" s="39" t="s">
        <v>145</v>
      </c>
      <c r="E7" s="39" t="s">
        <v>85</v>
      </c>
      <c r="F7" s="6" t="s">
        <v>28</v>
      </c>
      <c r="G7" s="6" t="s">
        <v>146</v>
      </c>
    </row>
    <row r="8" spans="4:7" s="6" customFormat="1" ht="12.75">
      <c r="D8" s="39" t="s">
        <v>147</v>
      </c>
      <c r="E8" s="39"/>
      <c r="F8" s="6" t="s">
        <v>37</v>
      </c>
      <c r="G8" s="6" t="s">
        <v>148</v>
      </c>
    </row>
    <row r="9" spans="4:5" s="6" customFormat="1" ht="12.75">
      <c r="D9" s="39"/>
      <c r="E9" s="39"/>
    </row>
    <row r="10" spans="1:7" s="6" customFormat="1" ht="12.75">
      <c r="A10" s="6" t="s">
        <v>0</v>
      </c>
      <c r="B10" s="6" t="s">
        <v>149</v>
      </c>
      <c r="C10" s="6" t="s">
        <v>90</v>
      </c>
      <c r="D10" s="39" t="s">
        <v>150</v>
      </c>
      <c r="E10" s="39" t="s">
        <v>151</v>
      </c>
      <c r="F10" s="6" t="s">
        <v>152</v>
      </c>
      <c r="G10" s="6" t="str">
        <f>'[2]Tornqvist'!AL5</f>
        <v>dleffhr</v>
      </c>
    </row>
    <row r="11" spans="1:7" ht="12.75">
      <c r="A11">
        <v>1948</v>
      </c>
      <c r="B11">
        <v>1616.1</v>
      </c>
      <c r="C11">
        <f>Tornqvist!B6+Tornqvist!C6</f>
        <v>121.873</v>
      </c>
      <c r="D11" s="40">
        <f>Time_varying_weights!AC6</f>
        <v>109.04507759658307</v>
      </c>
      <c r="E11" s="40">
        <f>D11</f>
        <v>109.04507759658307</v>
      </c>
      <c r="F11" s="3">
        <f>B11/C11</f>
        <v>13.260525300928014</v>
      </c>
      <c r="G11" s="41">
        <f>Tornqvist!AL6</f>
        <v>0</v>
      </c>
    </row>
    <row r="12" spans="1:7" ht="12.75">
      <c r="A12">
        <f>A11+0.25</f>
        <v>1948.25</v>
      </c>
      <c r="B12">
        <v>1644.6</v>
      </c>
      <c r="C12">
        <f>Tornqvist!B7+Tornqvist!C7</f>
        <v>122.135</v>
      </c>
      <c r="D12" s="40">
        <f>Time_varying_weights!AC7</f>
        <v>109.29902240528199</v>
      </c>
      <c r="E12" s="40">
        <f>E11*EXP(G12)</f>
        <v>109.29902236971033</v>
      </c>
      <c r="F12" s="3">
        <f aca="true" t="shared" si="0" ref="F12:F75">B12/C12</f>
        <v>13.465427600605885</v>
      </c>
      <c r="G12" s="41">
        <f>Tornqvist!AL7</f>
        <v>0.0023260980046514185</v>
      </c>
    </row>
    <row r="13" spans="1:7" ht="12.75">
      <c r="A13">
        <f aca="true" t="shared" si="1" ref="A13:A76">A12+0.25</f>
        <v>1948.5</v>
      </c>
      <c r="B13">
        <v>1654.1</v>
      </c>
      <c r="C13">
        <f>Tornqvist!B8+Tornqvist!C8</f>
        <v>123.491</v>
      </c>
      <c r="D13" s="40">
        <f>Time_varying_weights!AC8</f>
        <v>110.5322492293315</v>
      </c>
      <c r="E13" s="40">
        <f aca="true" t="shared" si="2" ref="E13:E76">E12*EXP(G13)</f>
        <v>110.53224915049897</v>
      </c>
      <c r="F13" s="3">
        <f t="shared" si="0"/>
        <v>13.394498384497656</v>
      </c>
      <c r="G13" s="41">
        <f>Tornqvist!AL8</f>
        <v>0.011219875219368314</v>
      </c>
    </row>
    <row r="14" spans="1:7" ht="12.75">
      <c r="A14">
        <f t="shared" si="1"/>
        <v>1948.75</v>
      </c>
      <c r="B14">
        <v>1658</v>
      </c>
      <c r="C14">
        <f>Tornqvist!B9+Tornqvist!C9</f>
        <v>123.027</v>
      </c>
      <c r="D14" s="40">
        <f>Time_varying_weights!AC9</f>
        <v>110.13660644202665</v>
      </c>
      <c r="E14" s="40">
        <f t="shared" si="2"/>
        <v>110.1366063139189</v>
      </c>
      <c r="F14" s="3">
        <f t="shared" si="0"/>
        <v>13.476716493127524</v>
      </c>
      <c r="G14" s="41">
        <f>Tornqvist!AL9</f>
        <v>-0.0035858550105799247</v>
      </c>
    </row>
    <row r="15" spans="1:7" ht="12.75">
      <c r="A15">
        <f t="shared" si="1"/>
        <v>1949</v>
      </c>
      <c r="B15">
        <v>1633.2</v>
      </c>
      <c r="C15">
        <f>Tornqvist!B10+Tornqvist!C10</f>
        <v>121.615</v>
      </c>
      <c r="D15" s="40">
        <f>Time_varying_weights!AC10</f>
        <v>108.89199038096226</v>
      </c>
      <c r="E15" s="40">
        <f t="shared" si="2"/>
        <v>108.8919901985774</v>
      </c>
      <c r="F15" s="3">
        <f t="shared" si="0"/>
        <v>13.429264482177365</v>
      </c>
      <c r="G15" s="41">
        <f>Tornqvist!AL10</f>
        <v>-0.011364995545536027</v>
      </c>
    </row>
    <row r="16" spans="1:7" ht="12.75">
      <c r="A16">
        <f t="shared" si="1"/>
        <v>1949.25</v>
      </c>
      <c r="B16">
        <v>1628.4</v>
      </c>
      <c r="C16">
        <f>Tornqvist!B11+Tornqvist!C11</f>
        <v>120.779</v>
      </c>
      <c r="D16" s="40">
        <f>Time_varying_weights!AC11</f>
        <v>108.19530753841946</v>
      </c>
      <c r="E16" s="40">
        <f t="shared" si="2"/>
        <v>108.19529944020404</v>
      </c>
      <c r="F16" s="3">
        <f t="shared" si="0"/>
        <v>13.482476258289935</v>
      </c>
      <c r="G16" s="41">
        <f>Tornqvist!AL11</f>
        <v>-0.006418553120970426</v>
      </c>
    </row>
    <row r="17" spans="1:7" ht="12.75">
      <c r="A17">
        <f t="shared" si="1"/>
        <v>1949.5</v>
      </c>
      <c r="B17">
        <v>1646.7</v>
      </c>
      <c r="C17">
        <f>Tornqvist!B12+Tornqvist!C12</f>
        <v>119.069</v>
      </c>
      <c r="D17" s="40">
        <f>Time_varying_weights!AC12</f>
        <v>106.71459009575517</v>
      </c>
      <c r="E17" s="40">
        <f t="shared" si="2"/>
        <v>106.71457351279395</v>
      </c>
      <c r="F17" s="3">
        <f t="shared" si="0"/>
        <v>13.829796168608118</v>
      </c>
      <c r="G17" s="41">
        <f>Tornqvist!AL12</f>
        <v>-0.013780189236441077</v>
      </c>
    </row>
    <row r="18" spans="1:7" ht="12.75">
      <c r="A18">
        <f t="shared" si="1"/>
        <v>1949.75</v>
      </c>
      <c r="B18">
        <v>1629.9</v>
      </c>
      <c r="C18">
        <f>Tornqvist!B13+Tornqvist!C13</f>
        <v>117.919</v>
      </c>
      <c r="D18" s="40">
        <f>Time_varying_weights!AC13</f>
        <v>105.73454183355668</v>
      </c>
      <c r="E18" s="40">
        <f t="shared" si="2"/>
        <v>105.73451600774054</v>
      </c>
      <c r="F18" s="3">
        <f t="shared" si="0"/>
        <v>13.822199984735285</v>
      </c>
      <c r="G18" s="41">
        <f>Tornqvist!AL13</f>
        <v>-0.009226346505665832</v>
      </c>
    </row>
    <row r="19" spans="1:7" ht="12.75">
      <c r="A19">
        <f t="shared" si="1"/>
        <v>1950</v>
      </c>
      <c r="B19">
        <v>1696.8</v>
      </c>
      <c r="C19">
        <f>Tornqvist!B14+Tornqvist!C14</f>
        <v>118.274</v>
      </c>
      <c r="D19" s="40">
        <f>Time_varying_weights!AC14</f>
        <v>106.10364173785246</v>
      </c>
      <c r="E19" s="40">
        <f t="shared" si="2"/>
        <v>106.1036053937944</v>
      </c>
      <c r="F19" s="3">
        <f t="shared" si="0"/>
        <v>14.346348309856772</v>
      </c>
      <c r="G19" s="41">
        <f>Tornqvist!AL14</f>
        <v>0.003484639658723814</v>
      </c>
    </row>
    <row r="20" spans="1:7" ht="12.75">
      <c r="A20">
        <f t="shared" si="1"/>
        <v>1950.25</v>
      </c>
      <c r="B20">
        <v>1747.3</v>
      </c>
      <c r="C20">
        <f>Tornqvist!B15+Tornqvist!C15</f>
        <v>120.492</v>
      </c>
      <c r="D20" s="40">
        <f>Time_varying_weights!AC15</f>
        <v>108.26174171354627</v>
      </c>
      <c r="E20" s="40">
        <f t="shared" si="2"/>
        <v>108.07866619953569</v>
      </c>
      <c r="F20" s="3">
        <f t="shared" si="0"/>
        <v>14.501377684825547</v>
      </c>
      <c r="G20" s="41">
        <f>Tornqvist!AL15</f>
        <v>0.018443326578911526</v>
      </c>
    </row>
    <row r="21" spans="1:7" ht="12.75">
      <c r="A21">
        <f t="shared" si="1"/>
        <v>1950.5</v>
      </c>
      <c r="B21">
        <v>1815.8</v>
      </c>
      <c r="C21">
        <f>Tornqvist!B16+Tornqvist!C16</f>
        <v>123.827</v>
      </c>
      <c r="D21" s="40">
        <f>Time_varying_weights!AC16</f>
        <v>111.42570084580494</v>
      </c>
      <c r="E21" s="40">
        <f t="shared" si="2"/>
        <v>111.05479207512867</v>
      </c>
      <c r="F21" s="3">
        <f t="shared" si="0"/>
        <v>14.664007042082906</v>
      </c>
      <c r="G21" s="41">
        <f>Tornqvist!AL16</f>
        <v>0.02716434910650643</v>
      </c>
    </row>
    <row r="22" spans="1:7" ht="12.75">
      <c r="A22">
        <f t="shared" si="1"/>
        <v>1950.75</v>
      </c>
      <c r="B22">
        <v>1848.9</v>
      </c>
      <c r="C22">
        <f>Tornqvist!B17+Tornqvist!C17</f>
        <v>125.444</v>
      </c>
      <c r="D22" s="40">
        <f>Time_varying_weights!AC17</f>
        <v>113.04504541137204</v>
      </c>
      <c r="E22" s="40">
        <f t="shared" si="2"/>
        <v>112.48932950506726</v>
      </c>
      <c r="F22" s="3">
        <f t="shared" si="0"/>
        <v>14.738847613277638</v>
      </c>
      <c r="G22" s="41">
        <f>Tornqvist!AL17</f>
        <v>0.012834666482810796</v>
      </c>
    </row>
    <row r="23" spans="1:7" ht="12.75">
      <c r="A23">
        <f t="shared" si="1"/>
        <v>1951</v>
      </c>
      <c r="B23">
        <v>1871.3</v>
      </c>
      <c r="C23">
        <f>Tornqvist!B18+Tornqvist!C18</f>
        <v>128.084</v>
      </c>
      <c r="D23" s="40">
        <f>Time_varying_weights!AC18</f>
        <v>115.5865893660134</v>
      </c>
      <c r="E23" s="40">
        <f t="shared" si="2"/>
        <v>114.84051364166307</v>
      </c>
      <c r="F23" s="3">
        <f t="shared" si="0"/>
        <v>14.609943474594797</v>
      </c>
      <c r="G23" s="41">
        <f>Tornqvist!AL18</f>
        <v>0.020685959612760742</v>
      </c>
    </row>
    <row r="24" spans="1:7" ht="12.75">
      <c r="A24">
        <f t="shared" si="1"/>
        <v>1951.25</v>
      </c>
      <c r="B24">
        <v>1903.1</v>
      </c>
      <c r="C24">
        <f>Tornqvist!B19+Tornqvist!C19</f>
        <v>129.497</v>
      </c>
      <c r="D24" s="40">
        <f>Time_varying_weights!AC19</f>
        <v>117.14092530465051</v>
      </c>
      <c r="E24" s="40">
        <f t="shared" si="2"/>
        <v>116.21009330544705</v>
      </c>
      <c r="F24" s="3">
        <f t="shared" si="0"/>
        <v>14.696093345791793</v>
      </c>
      <c r="G24" s="41">
        <f>Tornqvist!AL19</f>
        <v>0.011855374223276292</v>
      </c>
    </row>
    <row r="25" spans="1:7" ht="12.75">
      <c r="A25">
        <f t="shared" si="1"/>
        <v>1951.5</v>
      </c>
      <c r="B25">
        <v>1941.1</v>
      </c>
      <c r="C25">
        <f>Tornqvist!B20+Tornqvist!C20</f>
        <v>128.925</v>
      </c>
      <c r="D25" s="40">
        <f>Time_varying_weights!AC20</f>
        <v>116.89637239716387</v>
      </c>
      <c r="E25" s="40">
        <f t="shared" si="2"/>
        <v>115.79856153052452</v>
      </c>
      <c r="F25" s="3">
        <f t="shared" si="0"/>
        <v>15.056040333527243</v>
      </c>
      <c r="G25" s="41">
        <f>Tornqvist!AL20</f>
        <v>-0.003547559092684278</v>
      </c>
    </row>
    <row r="26" spans="1:7" ht="12.75">
      <c r="A26">
        <f t="shared" si="1"/>
        <v>1951.75</v>
      </c>
      <c r="B26">
        <v>1944.4</v>
      </c>
      <c r="C26">
        <f>Tornqvist!B21+Tornqvist!C21</f>
        <v>129.239</v>
      </c>
      <c r="D26" s="40">
        <f>Time_varying_weights!AC21</f>
        <v>117.44968386128205</v>
      </c>
      <c r="E26" s="40">
        <f t="shared" si="2"/>
        <v>116.18217688744369</v>
      </c>
      <c r="F26" s="3">
        <f t="shared" si="0"/>
        <v>15.044994158110168</v>
      </c>
      <c r="G26" s="41">
        <f>Tornqvist!AL21</f>
        <v>0.0033073065394090694</v>
      </c>
    </row>
    <row r="27" spans="1:7" ht="12.75">
      <c r="A27">
        <f t="shared" si="1"/>
        <v>1952</v>
      </c>
      <c r="B27">
        <v>1964.7</v>
      </c>
      <c r="C27">
        <f>Tornqvist!B22+Tornqvist!C22</f>
        <v>129.732</v>
      </c>
      <c r="D27" s="40">
        <f>Time_varying_weights!AC22</f>
        <v>118.16258492151454</v>
      </c>
      <c r="E27" s="40">
        <f t="shared" si="2"/>
        <v>116.72691167961874</v>
      </c>
      <c r="F27" s="3">
        <f t="shared" si="0"/>
        <v>15.144297474794191</v>
      </c>
      <c r="G27" s="41">
        <f>Tornqvist!AL22</f>
        <v>0.0046776687744198965</v>
      </c>
    </row>
    <row r="28" spans="1:7" ht="12.75">
      <c r="A28">
        <f t="shared" si="1"/>
        <v>1952.25</v>
      </c>
      <c r="B28">
        <v>1966</v>
      </c>
      <c r="C28">
        <f>Tornqvist!B23+Tornqvist!C23</f>
        <v>129.231</v>
      </c>
      <c r="D28" s="40">
        <f>Time_varying_weights!AC23</f>
        <v>117.93173824735874</v>
      </c>
      <c r="E28" s="40">
        <f t="shared" si="2"/>
        <v>116.34320252578448</v>
      </c>
      <c r="F28" s="3">
        <f t="shared" si="0"/>
        <v>15.213068071902253</v>
      </c>
      <c r="G28" s="41">
        <f>Tornqvist!AL23</f>
        <v>-0.0032926529581849048</v>
      </c>
    </row>
    <row r="29" spans="1:7" ht="12.75">
      <c r="A29">
        <f t="shared" si="1"/>
        <v>1952.5</v>
      </c>
      <c r="B29">
        <v>1978.8</v>
      </c>
      <c r="C29">
        <f>Tornqvist!B24+Tornqvist!C24</f>
        <v>129.764</v>
      </c>
      <c r="D29" s="40">
        <f>Time_varying_weights!AC24</f>
        <v>118.64141082566202</v>
      </c>
      <c r="E29" s="40">
        <f t="shared" si="2"/>
        <v>116.89067447042386</v>
      </c>
      <c r="F29" s="3">
        <f t="shared" si="0"/>
        <v>15.249221663943773</v>
      </c>
      <c r="G29" s="41">
        <f>Tornqvist!AL24</f>
        <v>0.004694626331228165</v>
      </c>
    </row>
    <row r="30" spans="1:7" ht="12.75">
      <c r="A30">
        <f t="shared" si="1"/>
        <v>1952.75</v>
      </c>
      <c r="B30">
        <v>2043.8</v>
      </c>
      <c r="C30">
        <f>Tornqvist!B25+Tornqvist!C25</f>
        <v>132.172</v>
      </c>
      <c r="D30" s="40">
        <f>Time_varying_weights!AC25</f>
        <v>121.06735204646588</v>
      </c>
      <c r="E30" s="40">
        <f t="shared" si="2"/>
        <v>119.12894151595337</v>
      </c>
      <c r="F30" s="3">
        <f t="shared" si="0"/>
        <v>15.463184335562751</v>
      </c>
      <c r="G30" s="41">
        <f>Tornqvist!AL25</f>
        <v>0.018967356921889264</v>
      </c>
    </row>
    <row r="31" spans="1:7" ht="12.75">
      <c r="A31">
        <f t="shared" si="1"/>
        <v>1953</v>
      </c>
      <c r="B31">
        <v>2082.3</v>
      </c>
      <c r="C31">
        <f>Tornqvist!B26+Tornqvist!C26</f>
        <v>132.645</v>
      </c>
      <c r="D31" s="40">
        <f>Time_varying_weights!AC26</f>
        <v>121.72277944756074</v>
      </c>
      <c r="E31" s="40">
        <f t="shared" si="2"/>
        <v>119.62493531038638</v>
      </c>
      <c r="F31" s="3">
        <f t="shared" si="0"/>
        <v>15.698292434694109</v>
      </c>
      <c r="G31" s="41">
        <f>Tornqvist!AL26</f>
        <v>0.004154860348645721</v>
      </c>
    </row>
    <row r="32" spans="1:7" ht="12.75">
      <c r="A32">
        <f t="shared" si="1"/>
        <v>1953.25</v>
      </c>
      <c r="B32">
        <v>2098.1</v>
      </c>
      <c r="C32">
        <f>Tornqvist!B27+Tornqvist!C27</f>
        <v>132.495</v>
      </c>
      <c r="D32" s="40">
        <f>Time_varying_weights!AC27</f>
        <v>121.78731586756756</v>
      </c>
      <c r="E32" s="40">
        <f t="shared" si="2"/>
        <v>119.54310312471459</v>
      </c>
      <c r="F32" s="3">
        <f t="shared" si="0"/>
        <v>15.835314540171327</v>
      </c>
      <c r="G32" s="41">
        <f>Tornqvist!AL27</f>
        <v>-0.0006843070621021249</v>
      </c>
    </row>
    <row r="33" spans="1:7" ht="12.75">
      <c r="A33">
        <f t="shared" si="1"/>
        <v>1953.5</v>
      </c>
      <c r="B33">
        <v>2085.4</v>
      </c>
      <c r="C33">
        <f>Tornqvist!B28+Tornqvist!C28</f>
        <v>131.624</v>
      </c>
      <c r="D33" s="40">
        <f>Time_varying_weights!AC28</f>
        <v>121.18414092179144</v>
      </c>
      <c r="E33" s="40">
        <f t="shared" si="2"/>
        <v>118.81027708656494</v>
      </c>
      <c r="F33" s="3">
        <f t="shared" si="0"/>
        <v>15.843615146173951</v>
      </c>
      <c r="G33" s="41">
        <f>Tornqvist!AL28</f>
        <v>-0.006149091291192569</v>
      </c>
    </row>
    <row r="34" spans="1:7" ht="12.75">
      <c r="A34">
        <f t="shared" si="1"/>
        <v>1953.75</v>
      </c>
      <c r="B34">
        <v>2052.5</v>
      </c>
      <c r="C34">
        <f>Tornqvist!B29+Tornqvist!C29</f>
        <v>130.014</v>
      </c>
      <c r="D34" s="40">
        <f>Time_varying_weights!AC29</f>
        <v>119.89359944889387</v>
      </c>
      <c r="E34" s="40">
        <f t="shared" si="2"/>
        <v>117.40933680306358</v>
      </c>
      <c r="F34" s="3">
        <f t="shared" si="0"/>
        <v>15.786761425692616</v>
      </c>
      <c r="G34" s="41">
        <f>Tornqvist!AL29</f>
        <v>-0.011861476579289857</v>
      </c>
    </row>
    <row r="35" spans="1:7" ht="12.75">
      <c r="A35">
        <f t="shared" si="1"/>
        <v>1954</v>
      </c>
      <c r="B35">
        <v>2042.4</v>
      </c>
      <c r="C35">
        <f>Tornqvist!B30+Tornqvist!C30</f>
        <v>128.921</v>
      </c>
      <c r="D35" s="40">
        <f>Time_varying_weights!AC30</f>
        <v>119.07270971028076</v>
      </c>
      <c r="E35" s="40">
        <f t="shared" si="2"/>
        <v>116.4741346185416</v>
      </c>
      <c r="F35" s="3">
        <f t="shared" si="0"/>
        <v>15.842259988675236</v>
      </c>
      <c r="G35" s="41">
        <f>Tornqvist!AL30</f>
        <v>-0.007997206156502519</v>
      </c>
    </row>
    <row r="36" spans="1:7" ht="12.75">
      <c r="A36">
        <f t="shared" si="1"/>
        <v>1954.25</v>
      </c>
      <c r="B36">
        <v>2044.3</v>
      </c>
      <c r="C36">
        <f>Tornqvist!B31+Tornqvist!C31</f>
        <v>127.36</v>
      </c>
      <c r="D36" s="40">
        <f>Time_varying_weights!AC31</f>
        <v>117.808367337067</v>
      </c>
      <c r="E36" s="40">
        <f t="shared" si="2"/>
        <v>115.11083931844479</v>
      </c>
      <c r="F36" s="3">
        <f t="shared" si="0"/>
        <v>16.051350502512562</v>
      </c>
      <c r="G36" s="41">
        <f>Tornqvist!AL31</f>
        <v>-0.011773743566645458</v>
      </c>
    </row>
    <row r="37" spans="1:7" ht="12.75">
      <c r="A37">
        <f t="shared" si="1"/>
        <v>1954.5</v>
      </c>
      <c r="B37">
        <v>2066.9</v>
      </c>
      <c r="C37">
        <f>Tornqvist!B32+Tornqvist!C32</f>
        <v>126.936</v>
      </c>
      <c r="D37" s="40">
        <f>Time_varying_weights!AC32</f>
        <v>117.58966341812116</v>
      </c>
      <c r="E37" s="40">
        <f t="shared" si="2"/>
        <v>114.77418591144907</v>
      </c>
      <c r="F37" s="3">
        <f t="shared" si="0"/>
        <v>16.28300876032016</v>
      </c>
      <c r="G37" s="41">
        <f>Tornqvist!AL32</f>
        <v>-0.0029288871453958644</v>
      </c>
    </row>
    <row r="38" spans="1:7" ht="12.75">
      <c r="A38">
        <f t="shared" si="1"/>
        <v>1954.75</v>
      </c>
      <c r="B38">
        <v>2107.8</v>
      </c>
      <c r="C38">
        <f>Tornqvist!B33+Tornqvist!C33</f>
        <v>128.134</v>
      </c>
      <c r="D38" s="40">
        <f>Time_varying_weights!AC33</f>
        <v>118.87134744825799</v>
      </c>
      <c r="E38" s="40">
        <f t="shared" si="2"/>
        <v>115.9041473183243</v>
      </c>
      <c r="F38" s="3">
        <f t="shared" si="0"/>
        <v>16.449966441381683</v>
      </c>
      <c r="G38" s="41">
        <f>Tornqvist!AL33</f>
        <v>0.009796936095764024</v>
      </c>
    </row>
    <row r="39" spans="1:7" ht="12.75">
      <c r="A39">
        <f t="shared" si="1"/>
        <v>1955</v>
      </c>
      <c r="B39">
        <v>2168.5</v>
      </c>
      <c r="C39">
        <f>Tornqvist!B34+Tornqvist!C34</f>
        <v>130.015</v>
      </c>
      <c r="D39" s="40">
        <f>Time_varying_weights!AC34</f>
        <v>120.78760487661594</v>
      </c>
      <c r="E39" s="40">
        <f t="shared" si="2"/>
        <v>117.65277842673362</v>
      </c>
      <c r="F39" s="3">
        <f t="shared" si="0"/>
        <v>16.678844748682845</v>
      </c>
      <c r="G39" s="41">
        <f>Tornqvist!AL34</f>
        <v>0.014974197633764237</v>
      </c>
    </row>
    <row r="40" spans="1:7" ht="12.75">
      <c r="A40">
        <f t="shared" si="1"/>
        <v>1955.25</v>
      </c>
      <c r="B40">
        <v>2204</v>
      </c>
      <c r="C40">
        <f>Tornqvist!B35+Tornqvist!C35</f>
        <v>131.031</v>
      </c>
      <c r="D40" s="40">
        <f>Time_varying_weights!AC35</f>
        <v>121.87204868366892</v>
      </c>
      <c r="E40" s="40">
        <f t="shared" si="2"/>
        <v>118.5912153045042</v>
      </c>
      <c r="F40" s="3">
        <f t="shared" si="0"/>
        <v>16.82044706977738</v>
      </c>
      <c r="G40" s="41">
        <f>Tornqvist!AL35</f>
        <v>0.007944682943800544</v>
      </c>
    </row>
    <row r="41" spans="1:7" ht="12.75">
      <c r="A41">
        <f t="shared" si="1"/>
        <v>1955.5</v>
      </c>
      <c r="B41">
        <v>2233.4</v>
      </c>
      <c r="C41">
        <f>Tornqvist!B36+Tornqvist!C36</f>
        <v>132.84</v>
      </c>
      <c r="D41" s="40">
        <f>Time_varying_weights!AC36</f>
        <v>123.69438982981283</v>
      </c>
      <c r="E41" s="40">
        <f t="shared" si="2"/>
        <v>120.24771543720165</v>
      </c>
      <c r="F41" s="3">
        <f t="shared" si="0"/>
        <v>16.81270701595905</v>
      </c>
      <c r="G41" s="41">
        <f>Tornqvist!AL36</f>
        <v>0.013871496487015609</v>
      </c>
    </row>
    <row r="42" spans="1:7" ht="12.75">
      <c r="A42">
        <f t="shared" si="1"/>
        <v>1955.75</v>
      </c>
      <c r="B42">
        <v>2245.3</v>
      </c>
      <c r="C42">
        <f>Tornqvist!B37+Tornqvist!C37</f>
        <v>134.337</v>
      </c>
      <c r="D42" s="40">
        <f>Time_varying_weights!AC37</f>
        <v>125.2270497903913</v>
      </c>
      <c r="E42" s="40">
        <f t="shared" si="2"/>
        <v>121.62221520521186</v>
      </c>
      <c r="F42" s="3">
        <f t="shared" si="0"/>
        <v>16.7139358479049</v>
      </c>
      <c r="G42" s="41">
        <f>Tornqvist!AL37</f>
        <v>0.011365733316294785</v>
      </c>
    </row>
    <row r="43" spans="1:7" ht="12.75">
      <c r="A43">
        <f t="shared" si="1"/>
        <v>1956</v>
      </c>
      <c r="B43">
        <v>2234.8</v>
      </c>
      <c r="C43">
        <f>Tornqvist!B38+Tornqvist!C38</f>
        <v>134.066</v>
      </c>
      <c r="D43" s="40">
        <f>Time_varying_weights!AC38</f>
        <v>125.1103184245035</v>
      </c>
      <c r="E43" s="40">
        <f t="shared" si="2"/>
        <v>121.39617675640157</v>
      </c>
      <c r="F43" s="3">
        <f t="shared" si="0"/>
        <v>16.669401637999197</v>
      </c>
      <c r="G43" s="41">
        <f>Tornqvist!AL38</f>
        <v>-0.0018602584945997265</v>
      </c>
    </row>
    <row r="44" spans="1:7" ht="12.75">
      <c r="A44">
        <f t="shared" si="1"/>
        <v>1956.25</v>
      </c>
      <c r="B44">
        <v>2252.5</v>
      </c>
      <c r="C44">
        <f>Tornqvist!B39+Tornqvist!C39</f>
        <v>134.45</v>
      </c>
      <c r="D44" s="40">
        <f>Time_varying_weights!AC39</f>
        <v>125.59287464446156</v>
      </c>
      <c r="E44" s="40">
        <f t="shared" si="2"/>
        <v>121.75400266379914</v>
      </c>
      <c r="F44" s="3">
        <f t="shared" si="0"/>
        <v>16.75343994049833</v>
      </c>
      <c r="G44" s="41">
        <f>Tornqvist!AL39</f>
        <v>0.0029432523271283885</v>
      </c>
    </row>
    <row r="45" spans="1:7" ht="12.75">
      <c r="A45">
        <f t="shared" si="1"/>
        <v>1956.5</v>
      </c>
      <c r="B45">
        <v>2249.8</v>
      </c>
      <c r="C45">
        <f>Tornqvist!B40+Tornqvist!C40</f>
        <v>134.274</v>
      </c>
      <c r="D45" s="40">
        <f>Time_varying_weights!AC40</f>
        <v>125.54968971654246</v>
      </c>
      <c r="E45" s="40">
        <f t="shared" si="2"/>
        <v>121.60447230053755</v>
      </c>
      <c r="F45" s="3">
        <f t="shared" si="0"/>
        <v>16.755291419038684</v>
      </c>
      <c r="G45" s="41">
        <f>Tornqvist!AL40</f>
        <v>-0.0012288898679327582</v>
      </c>
    </row>
    <row r="46" spans="1:7" ht="12.75">
      <c r="A46">
        <f t="shared" si="1"/>
        <v>1956.75</v>
      </c>
      <c r="B46">
        <v>2286.5</v>
      </c>
      <c r="C46">
        <f>Tornqvist!B41+Tornqvist!C41</f>
        <v>134.218</v>
      </c>
      <c r="D46" s="40">
        <f>Time_varying_weights!AC41</f>
        <v>125.61576127556783</v>
      </c>
      <c r="E46" s="40">
        <f t="shared" si="2"/>
        <v>121.56335575269915</v>
      </c>
      <c r="F46" s="3">
        <f t="shared" si="0"/>
        <v>17.035718010997037</v>
      </c>
      <c r="G46" s="41">
        <f>Tornqvist!AL41</f>
        <v>-0.0003381742441787198</v>
      </c>
    </row>
    <row r="47" spans="1:7" ht="12.75">
      <c r="A47">
        <f t="shared" si="1"/>
        <v>1957</v>
      </c>
      <c r="B47">
        <v>2300.3</v>
      </c>
      <c r="C47">
        <f>Tornqvist!B42+Tornqvist!C42</f>
        <v>133.909</v>
      </c>
      <c r="D47" s="40">
        <f>Time_varying_weights!AC42</f>
        <v>125.44208428872344</v>
      </c>
      <c r="E47" s="40">
        <f t="shared" si="2"/>
        <v>121.29283333887717</v>
      </c>
      <c r="F47" s="3">
        <f t="shared" si="0"/>
        <v>17.178083623953583</v>
      </c>
      <c r="G47" s="41">
        <f>Tornqvist!AL42</f>
        <v>-0.0022278413140194853</v>
      </c>
    </row>
    <row r="48" spans="1:7" ht="12.75">
      <c r="A48">
        <f t="shared" si="1"/>
        <v>1957.25</v>
      </c>
      <c r="B48">
        <v>2294.6</v>
      </c>
      <c r="C48">
        <f>Tornqvist!B43+Tornqvist!C43</f>
        <v>133.399</v>
      </c>
      <c r="D48" s="40">
        <f>Time_varying_weights!AC43</f>
        <v>125.11760055176173</v>
      </c>
      <c r="E48" s="40">
        <f t="shared" si="2"/>
        <v>120.87929431688062</v>
      </c>
      <c r="F48" s="3">
        <f t="shared" si="0"/>
        <v>17.201028493466968</v>
      </c>
      <c r="G48" s="41">
        <f>Tornqvist!AL43</f>
        <v>-0.0034152520189474323</v>
      </c>
    </row>
    <row r="49" spans="1:7" ht="12.75">
      <c r="A49">
        <f t="shared" si="1"/>
        <v>1957.5</v>
      </c>
      <c r="B49">
        <v>2317</v>
      </c>
      <c r="C49">
        <f>Tornqvist!B44+Tornqvist!C44</f>
        <v>133.743</v>
      </c>
      <c r="D49" s="40">
        <f>Time_varying_weights!AC44</f>
        <v>125.59161166754386</v>
      </c>
      <c r="E49" s="40">
        <f t="shared" si="2"/>
        <v>121.23937944460486</v>
      </c>
      <c r="F49" s="3">
        <f t="shared" si="0"/>
        <v>17.324271176809255</v>
      </c>
      <c r="G49" s="41">
        <f>Tornqvist!AL44</f>
        <v>0.0029744537058131195</v>
      </c>
    </row>
    <row r="50" spans="1:7" ht="12.75">
      <c r="A50">
        <f t="shared" si="1"/>
        <v>1957.75</v>
      </c>
      <c r="B50">
        <v>2292.5</v>
      </c>
      <c r="C50">
        <f>Tornqvist!B45+Tornqvist!C45</f>
        <v>131.097</v>
      </c>
      <c r="D50" s="40">
        <f>Time_varying_weights!AC45</f>
        <v>123.25306209235121</v>
      </c>
      <c r="E50" s="40">
        <f t="shared" si="2"/>
        <v>118.88800391773098</v>
      </c>
      <c r="F50" s="3">
        <f t="shared" si="0"/>
        <v>17.48705157249975</v>
      </c>
      <c r="G50" s="41">
        <f>Tornqvist!AL45</f>
        <v>-0.019585027362334955</v>
      </c>
    </row>
    <row r="51" spans="1:7" ht="12.75">
      <c r="A51">
        <f t="shared" si="1"/>
        <v>1958</v>
      </c>
      <c r="B51">
        <v>2230.2</v>
      </c>
      <c r="C51">
        <f>Tornqvist!B46+Tornqvist!C46</f>
        <v>128.027</v>
      </c>
      <c r="D51" s="40">
        <f>Time_varying_weights!AC46</f>
        <v>120.50743260156935</v>
      </c>
      <c r="E51" s="40">
        <f t="shared" si="2"/>
        <v>116.14990102833107</v>
      </c>
      <c r="F51" s="3">
        <f t="shared" si="0"/>
        <v>17.419763018738234</v>
      </c>
      <c r="G51" s="41">
        <f>Tornqvist!AL46</f>
        <v>-0.023300299295522683</v>
      </c>
    </row>
    <row r="52" spans="1:7" ht="12.75">
      <c r="A52">
        <f t="shared" si="1"/>
        <v>1958.25</v>
      </c>
      <c r="B52">
        <v>2243.4</v>
      </c>
      <c r="C52">
        <f>Tornqvist!B47+Tornqvist!C47</f>
        <v>127.336</v>
      </c>
      <c r="D52" s="40">
        <f>Time_varying_weights!AC47</f>
        <v>119.94729742463447</v>
      </c>
      <c r="E52" s="40">
        <f t="shared" si="2"/>
        <v>115.52273775423541</v>
      </c>
      <c r="F52" s="3">
        <f t="shared" si="0"/>
        <v>17.617955644907962</v>
      </c>
      <c r="G52" s="41">
        <f>Tornqvist!AL47</f>
        <v>-0.005414232854096854</v>
      </c>
    </row>
    <row r="53" spans="1:7" ht="12.75">
      <c r="A53">
        <f t="shared" si="1"/>
        <v>1958.5</v>
      </c>
      <c r="B53">
        <v>2295.2</v>
      </c>
      <c r="C53">
        <f>Tornqvist!B48+Tornqvist!C48</f>
        <v>128.19</v>
      </c>
      <c r="D53" s="40">
        <f>Time_varying_weights!AC48</f>
        <v>120.84050940344318</v>
      </c>
      <c r="E53" s="40">
        <f t="shared" si="2"/>
        <v>116.29705263119851</v>
      </c>
      <c r="F53" s="3">
        <f t="shared" si="0"/>
        <v>17.904672751384663</v>
      </c>
      <c r="G53" s="41">
        <f>Tornqvist!AL48</f>
        <v>0.0066803421337253005</v>
      </c>
    </row>
    <row r="54" spans="1:7" ht="12.75">
      <c r="A54">
        <f t="shared" si="1"/>
        <v>1958.75</v>
      </c>
      <c r="B54">
        <v>2348</v>
      </c>
      <c r="C54">
        <f>Tornqvist!B49+Tornqvist!C49</f>
        <v>129.999</v>
      </c>
      <c r="D54" s="40">
        <f>Time_varying_weights!AC49</f>
        <v>122.63371758856826</v>
      </c>
      <c r="E54" s="40">
        <f t="shared" si="2"/>
        <v>117.93756405915964</v>
      </c>
      <c r="F54" s="3">
        <f t="shared" si="0"/>
        <v>18.061677397518444</v>
      </c>
      <c r="G54" s="41">
        <f>Tornqvist!AL49</f>
        <v>0.014007649897050079</v>
      </c>
    </row>
    <row r="55" spans="1:7" ht="12.75">
      <c r="A55">
        <f t="shared" si="1"/>
        <v>1959</v>
      </c>
      <c r="B55">
        <v>2392.9</v>
      </c>
      <c r="C55">
        <f>Tornqvist!B50+Tornqvist!C50</f>
        <v>131.534</v>
      </c>
      <c r="D55" s="40">
        <f>Time_varying_weights!AC50</f>
        <v>124.16864984511531</v>
      </c>
      <c r="E55" s="40">
        <f t="shared" si="2"/>
        <v>119.32928850965232</v>
      </c>
      <c r="F55" s="3">
        <f t="shared" si="0"/>
        <v>18.192254474128365</v>
      </c>
      <c r="G55" s="41">
        <f>Tornqvist!AL50</f>
        <v>0.011731435697077682</v>
      </c>
    </row>
    <row r="56" spans="1:7" ht="12.75">
      <c r="A56">
        <f t="shared" si="1"/>
        <v>1959.25</v>
      </c>
      <c r="B56">
        <v>2455.8</v>
      </c>
      <c r="C56">
        <f>Tornqvist!B51+Tornqvist!C51</f>
        <v>134.276</v>
      </c>
      <c r="D56" s="40">
        <f>Time_varying_weights!AC51</f>
        <v>126.82738669877511</v>
      </c>
      <c r="E56" s="40">
        <f t="shared" si="2"/>
        <v>121.80001779148249</v>
      </c>
      <c r="F56" s="3">
        <f t="shared" si="0"/>
        <v>18.28919538860258</v>
      </c>
      <c r="G56" s="41">
        <f>Tornqvist!AL51</f>
        <v>0.020493699359445873</v>
      </c>
    </row>
    <row r="57" spans="1:7" ht="12.75">
      <c r="A57">
        <f t="shared" si="1"/>
        <v>1959.5</v>
      </c>
      <c r="B57">
        <v>2453.9</v>
      </c>
      <c r="C57">
        <f>Tornqvist!B52+Tornqvist!C52</f>
        <v>133.134</v>
      </c>
      <c r="D57" s="40">
        <f>Time_varying_weights!AC52</f>
        <v>125.81660288344192</v>
      </c>
      <c r="E57" s="40">
        <f t="shared" si="2"/>
        <v>120.74732108587011</v>
      </c>
      <c r="F57" s="3">
        <f t="shared" si="0"/>
        <v>18.4318055492962</v>
      </c>
      <c r="G57" s="41">
        <f>Tornqvist!AL52</f>
        <v>-0.008680394684757427</v>
      </c>
    </row>
    <row r="58" spans="1:7" ht="12.75">
      <c r="A58">
        <f t="shared" si="1"/>
        <v>1959.75</v>
      </c>
      <c r="B58">
        <v>2462.6</v>
      </c>
      <c r="C58">
        <f>Tornqvist!B53+Tornqvist!C53</f>
        <v>133.348</v>
      </c>
      <c r="D58" s="40">
        <f>Time_varying_weights!AC53</f>
        <v>126.08505704496454</v>
      </c>
      <c r="E58" s="40">
        <f t="shared" si="2"/>
        <v>120.92448965569102</v>
      </c>
      <c r="F58" s="3">
        <f t="shared" si="0"/>
        <v>18.467468578456366</v>
      </c>
      <c r="G58" s="41">
        <f>Tornqvist!AL53</f>
        <v>0.0014661917003543146</v>
      </c>
    </row>
    <row r="59" spans="1:7" ht="12.75">
      <c r="A59">
        <f t="shared" si="1"/>
        <v>1960</v>
      </c>
      <c r="B59">
        <v>2517.4</v>
      </c>
      <c r="C59">
        <f>Tornqvist!B54+Tornqvist!C54</f>
        <v>133.222</v>
      </c>
      <c r="D59" s="40">
        <f>Time_varying_weights!AC54</f>
        <v>126.0303627804233</v>
      </c>
      <c r="E59" s="40">
        <f t="shared" si="2"/>
        <v>120.7932347287556</v>
      </c>
      <c r="F59" s="3">
        <f t="shared" si="0"/>
        <v>18.896278392457702</v>
      </c>
      <c r="G59" s="41">
        <f>Tornqvist!AL54</f>
        <v>-0.0010860183312599518</v>
      </c>
    </row>
    <row r="60" spans="1:7" ht="12.75">
      <c r="A60">
        <f t="shared" si="1"/>
        <v>1960.25</v>
      </c>
      <c r="B60">
        <v>2504.8</v>
      </c>
      <c r="C60">
        <f>Tornqvist!B55+Tornqvist!C55</f>
        <v>134.579</v>
      </c>
      <c r="D60" s="40">
        <f>Time_varying_weights!AC55</f>
        <v>127.31633093958408</v>
      </c>
      <c r="E60" s="40">
        <f t="shared" si="2"/>
        <v>122.04200352232972</v>
      </c>
      <c r="F60" s="3">
        <f t="shared" si="0"/>
        <v>18.612116303435158</v>
      </c>
      <c r="G60" s="41">
        <f>Tornqvist!AL55</f>
        <v>0.010284996613882292</v>
      </c>
    </row>
    <row r="61" spans="1:7" ht="12.75">
      <c r="A61">
        <f t="shared" si="1"/>
        <v>1960.5</v>
      </c>
      <c r="B61">
        <v>2508.7</v>
      </c>
      <c r="C61">
        <f>Tornqvist!B56+Tornqvist!C56</f>
        <v>134.769</v>
      </c>
      <c r="D61" s="40">
        <f>Time_varying_weights!AC56</f>
        <v>127.49847096285134</v>
      </c>
      <c r="E61" s="40">
        <f t="shared" si="2"/>
        <v>122.23253732985766</v>
      </c>
      <c r="F61" s="3">
        <f t="shared" si="0"/>
        <v>18.614814979706015</v>
      </c>
      <c r="G61" s="41">
        <f>Tornqvist!AL56</f>
        <v>0.0015599975789811005</v>
      </c>
    </row>
    <row r="62" spans="1:7" ht="12.75">
      <c r="A62">
        <f t="shared" si="1"/>
        <v>1960.75</v>
      </c>
      <c r="B62">
        <v>2476.2</v>
      </c>
      <c r="C62">
        <f>Tornqvist!B57+Tornqvist!C57</f>
        <v>133.551</v>
      </c>
      <c r="D62" s="40">
        <f>Time_varying_weights!AC57</f>
        <v>126.34870554719281</v>
      </c>
      <c r="E62" s="40">
        <f t="shared" si="2"/>
        <v>121.14574728030489</v>
      </c>
      <c r="F62" s="3">
        <f t="shared" si="0"/>
        <v>18.541231439674732</v>
      </c>
      <c r="G62" s="41">
        <f>Tornqvist!AL57</f>
        <v>-0.008930930505593869</v>
      </c>
    </row>
    <row r="63" spans="1:7" ht="12.75">
      <c r="A63">
        <f t="shared" si="1"/>
        <v>1961</v>
      </c>
      <c r="B63">
        <v>2491.2</v>
      </c>
      <c r="C63">
        <f>Tornqvist!B58+Tornqvist!C58</f>
        <v>133.253</v>
      </c>
      <c r="D63" s="40">
        <f>Time_varying_weights!AC58</f>
        <v>126.06944734541247</v>
      </c>
      <c r="E63" s="40">
        <f t="shared" si="2"/>
        <v>120.89314637630727</v>
      </c>
      <c r="F63" s="3">
        <f t="shared" si="0"/>
        <v>18.69526389649764</v>
      </c>
      <c r="G63" s="41">
        <f>Tornqvist!AL58</f>
        <v>-0.0020872760727892745</v>
      </c>
    </row>
    <row r="64" spans="1:7" ht="12.75">
      <c r="A64">
        <f t="shared" si="1"/>
        <v>1961.25</v>
      </c>
      <c r="B64">
        <v>2538</v>
      </c>
      <c r="C64">
        <f>Tornqvist!B59+Tornqvist!C59</f>
        <v>131.888</v>
      </c>
      <c r="D64" s="40">
        <f>Time_varying_weights!AC59</f>
        <v>124.76726750505904</v>
      </c>
      <c r="E64" s="40">
        <f t="shared" si="2"/>
        <v>119.65913205241029</v>
      </c>
      <c r="F64" s="3">
        <f t="shared" si="0"/>
        <v>19.243600630838287</v>
      </c>
      <c r="G64" s="41">
        <f>Tornqvist!AL59</f>
        <v>-0.010259933158325737</v>
      </c>
    </row>
    <row r="65" spans="1:7" ht="12.75">
      <c r="A65">
        <f t="shared" si="1"/>
        <v>1961.5</v>
      </c>
      <c r="B65">
        <v>2579.1</v>
      </c>
      <c r="C65">
        <f>Tornqvist!B60+Tornqvist!C60</f>
        <v>132.84799999999998</v>
      </c>
      <c r="D65" s="40">
        <f>Time_varying_weights!AC60</f>
        <v>125.66481796265015</v>
      </c>
      <c r="E65" s="40">
        <f t="shared" si="2"/>
        <v>120.53442730563563</v>
      </c>
      <c r="F65" s="3">
        <f t="shared" si="0"/>
        <v>19.413916656630136</v>
      </c>
      <c r="G65" s="41">
        <f>Tornqvist!AL60</f>
        <v>0.007288281418802483</v>
      </c>
    </row>
    <row r="66" spans="1:7" ht="12.75">
      <c r="A66">
        <f t="shared" si="1"/>
        <v>1961.75</v>
      </c>
      <c r="B66">
        <v>2631.8</v>
      </c>
      <c r="C66">
        <f>Tornqvist!B61+Tornqvist!C61</f>
        <v>134.487</v>
      </c>
      <c r="D66" s="40">
        <f>Time_varying_weights!AC61</f>
        <v>127.20466147125576</v>
      </c>
      <c r="E66" s="40">
        <f t="shared" si="2"/>
        <v>122.02576914033918</v>
      </c>
      <c r="F66" s="3">
        <f t="shared" si="0"/>
        <v>19.56917769003696</v>
      </c>
      <c r="G66" s="41">
        <f>Tornqvist!AL61</f>
        <v>0.012296828984364653</v>
      </c>
    </row>
    <row r="67" spans="1:7" ht="12.75">
      <c r="A67">
        <f t="shared" si="1"/>
        <v>1962</v>
      </c>
      <c r="B67">
        <v>2679.1</v>
      </c>
      <c r="C67">
        <f>Tornqvist!B62+Tornqvist!C62</f>
        <v>136.176</v>
      </c>
      <c r="D67" s="40">
        <f>Time_varying_weights!AC62</f>
        <v>128.79174228457458</v>
      </c>
      <c r="E67" s="40">
        <f t="shared" si="2"/>
        <v>123.56248036770647</v>
      </c>
      <c r="F67" s="3">
        <f t="shared" si="0"/>
        <v>19.673804488309248</v>
      </c>
      <c r="G67" s="41">
        <f>Tornqvist!AL62</f>
        <v>0.012514697154561489</v>
      </c>
    </row>
    <row r="68" spans="1:7" ht="12.75">
      <c r="A68">
        <f t="shared" si="1"/>
        <v>1962.25</v>
      </c>
      <c r="B68">
        <v>2708.4</v>
      </c>
      <c r="C68">
        <f>Tornqvist!B63+Tornqvist!C63</f>
        <v>137.035</v>
      </c>
      <c r="D68" s="40">
        <f>Time_varying_weights!AC63</f>
        <v>129.5625007753073</v>
      </c>
      <c r="E68" s="40">
        <f t="shared" si="2"/>
        <v>124.31601909476818</v>
      </c>
      <c r="F68" s="3">
        <f t="shared" si="0"/>
        <v>19.76429379355639</v>
      </c>
      <c r="G68" s="41">
        <f>Tornqvist!AL63</f>
        <v>0.006079922622869152</v>
      </c>
    </row>
    <row r="69" spans="1:7" ht="12.75">
      <c r="A69">
        <f t="shared" si="1"/>
        <v>1962.5</v>
      </c>
      <c r="B69">
        <v>2733.3</v>
      </c>
      <c r="C69">
        <f>Tornqvist!B64+Tornqvist!C64</f>
        <v>136.698</v>
      </c>
      <c r="D69" s="40">
        <f>Time_varying_weights!AC64</f>
        <v>129.20233078300757</v>
      </c>
      <c r="E69" s="40">
        <f t="shared" si="2"/>
        <v>123.98427906782727</v>
      </c>
      <c r="F69" s="3">
        <f t="shared" si="0"/>
        <v>19.995171838651626</v>
      </c>
      <c r="G69" s="41">
        <f>Tornqvist!AL64</f>
        <v>-0.002672088811674138</v>
      </c>
    </row>
    <row r="70" spans="1:7" ht="12.75">
      <c r="A70">
        <f t="shared" si="1"/>
        <v>1962.75</v>
      </c>
      <c r="B70">
        <v>2740</v>
      </c>
      <c r="C70">
        <f>Tornqvist!B65+Tornqvist!C65</f>
        <v>135.946</v>
      </c>
      <c r="D70" s="40">
        <f>Time_varying_weights!AC65</f>
        <v>128.45026223490933</v>
      </c>
      <c r="E70" s="40">
        <f t="shared" si="2"/>
        <v>123.27616445052827</v>
      </c>
      <c r="F70" s="3">
        <f t="shared" si="0"/>
        <v>20.15506156856399</v>
      </c>
      <c r="G70" s="41">
        <f>Tornqvist!AL65</f>
        <v>-0.005727697832456153</v>
      </c>
    </row>
    <row r="71" spans="1:7" ht="12.75">
      <c r="A71">
        <f t="shared" si="1"/>
        <v>1963</v>
      </c>
      <c r="B71">
        <v>2775.9</v>
      </c>
      <c r="C71">
        <f>Tornqvist!B66+Tornqvist!C66</f>
        <v>136.6</v>
      </c>
      <c r="D71" s="40">
        <f>Time_varying_weights!AC66</f>
        <v>129.02671269405786</v>
      </c>
      <c r="E71" s="40">
        <f t="shared" si="2"/>
        <v>123.8428559880065</v>
      </c>
      <c r="F71" s="3">
        <f t="shared" si="0"/>
        <v>20.32137628111274</v>
      </c>
      <c r="G71" s="41">
        <f>Tornqvist!AL66</f>
        <v>0.004586393470122245</v>
      </c>
    </row>
    <row r="72" spans="1:7" ht="12.75">
      <c r="A72">
        <f t="shared" si="1"/>
        <v>1963.25</v>
      </c>
      <c r="B72">
        <v>2810.6</v>
      </c>
      <c r="C72">
        <f>Tornqvist!B67+Tornqvist!C67</f>
        <v>137.411</v>
      </c>
      <c r="D72" s="40">
        <f>Time_varying_weights!AC67</f>
        <v>129.72231864480977</v>
      </c>
      <c r="E72" s="40">
        <f t="shared" si="2"/>
        <v>124.52376841619427</v>
      </c>
      <c r="F72" s="3">
        <f t="shared" si="0"/>
        <v>20.45396656745093</v>
      </c>
      <c r="G72" s="41">
        <f>Tornqvist!AL67</f>
        <v>0.005483137162877171</v>
      </c>
    </row>
    <row r="73" spans="1:7" ht="12.75">
      <c r="A73">
        <f t="shared" si="1"/>
        <v>1963.5</v>
      </c>
      <c r="B73">
        <v>2863.5</v>
      </c>
      <c r="C73">
        <f>Tornqvist!B68+Tornqvist!C68</f>
        <v>137.761</v>
      </c>
      <c r="D73" s="40">
        <f>Time_varying_weights!AC68</f>
        <v>129.9826367619204</v>
      </c>
      <c r="E73" s="40">
        <f t="shared" si="2"/>
        <v>124.7865302378676</v>
      </c>
      <c r="F73" s="3">
        <f t="shared" si="0"/>
        <v>20.785998940193526</v>
      </c>
      <c r="G73" s="41">
        <f>Tornqvist!AL68</f>
        <v>0.002107910667034063</v>
      </c>
    </row>
    <row r="74" spans="1:7" ht="12.75">
      <c r="A74">
        <f t="shared" si="1"/>
        <v>1963.75</v>
      </c>
      <c r="B74">
        <v>2885.8</v>
      </c>
      <c r="C74">
        <f>Tornqvist!B69+Tornqvist!C69</f>
        <v>138.438</v>
      </c>
      <c r="D74" s="40">
        <f>Time_varying_weights!AC69</f>
        <v>130.55146093456628</v>
      </c>
      <c r="E74" s="40">
        <f t="shared" si="2"/>
        <v>125.34515741103037</v>
      </c>
      <c r="F74" s="3">
        <f t="shared" si="0"/>
        <v>20.845432612433004</v>
      </c>
      <c r="G74" s="41">
        <f>Tornqvist!AL69</f>
        <v>0.004466671993339896</v>
      </c>
    </row>
    <row r="75" spans="1:7" ht="12.75">
      <c r="A75">
        <f t="shared" si="1"/>
        <v>1964</v>
      </c>
      <c r="B75">
        <v>2950.5</v>
      </c>
      <c r="C75">
        <f>Tornqvist!B70+Tornqvist!C70</f>
        <v>139.383</v>
      </c>
      <c r="D75" s="40">
        <f>Time_varying_weights!AC70</f>
        <v>131.37267542971497</v>
      </c>
      <c r="E75" s="40">
        <f t="shared" si="2"/>
        <v>126.14586588209144</v>
      </c>
      <c r="F75" s="3">
        <f t="shared" si="0"/>
        <v>21.168291685499664</v>
      </c>
      <c r="G75" s="41">
        <f>Tornqvist!AL70</f>
        <v>0.006367711786702258</v>
      </c>
    </row>
    <row r="76" spans="1:7" ht="12.75">
      <c r="A76">
        <f t="shared" si="1"/>
        <v>1964.25</v>
      </c>
      <c r="B76">
        <v>2984.8</v>
      </c>
      <c r="C76">
        <f>Tornqvist!B71+Tornqvist!C71</f>
        <v>140.92</v>
      </c>
      <c r="D76" s="40">
        <f>Time_varying_weights!AC71</f>
        <v>132.8029474538455</v>
      </c>
      <c r="E76" s="40">
        <f t="shared" si="2"/>
        <v>127.53128644394147</v>
      </c>
      <c r="F76" s="3">
        <f aca="true" t="shared" si="3" ref="F76:F139">B76/C76</f>
        <v>21.180811808118083</v>
      </c>
      <c r="G76" s="41">
        <f>Tornqvist!AL71</f>
        <v>0.010922815266727249</v>
      </c>
    </row>
    <row r="77" spans="1:7" ht="12.75">
      <c r="A77">
        <f aca="true" t="shared" si="4" ref="A77:A140">A76+0.25</f>
        <v>1964.5</v>
      </c>
      <c r="B77">
        <v>3025.5</v>
      </c>
      <c r="C77">
        <f>Tornqvist!B72+Tornqvist!C72</f>
        <v>141.607</v>
      </c>
      <c r="D77" s="40">
        <f>Time_varying_weights!AC72</f>
        <v>133.43217361512586</v>
      </c>
      <c r="E77" s="40">
        <f aca="true" t="shared" si="5" ref="E77:E140">E76*EXP(G77)</f>
        <v>128.14736706428883</v>
      </c>
      <c r="F77" s="3">
        <f t="shared" si="3"/>
        <v>21.36546922115432</v>
      </c>
      <c r="G77" s="41">
        <f>Tornqvist!AL72</f>
        <v>0.004819188494968328</v>
      </c>
    </row>
    <row r="78" spans="1:7" ht="12.75">
      <c r="A78">
        <f t="shared" si="4"/>
        <v>1964.75</v>
      </c>
      <c r="B78">
        <v>3033.6</v>
      </c>
      <c r="C78">
        <f>Tornqvist!B73+Tornqvist!C73</f>
        <v>142.592</v>
      </c>
      <c r="D78" s="40">
        <f>Time_varying_weights!AC73</f>
        <v>134.3422575079437</v>
      </c>
      <c r="E78" s="40">
        <f t="shared" si="5"/>
        <v>129.0330471961494</v>
      </c>
      <c r="F78" s="3">
        <f t="shared" si="3"/>
        <v>21.27468581687612</v>
      </c>
      <c r="G78" s="41">
        <f>Tornqvist!AL73</f>
        <v>0.006887644502536814</v>
      </c>
    </row>
    <row r="79" spans="1:7" ht="12.75">
      <c r="A79">
        <f t="shared" si="4"/>
        <v>1965</v>
      </c>
      <c r="B79">
        <v>3108.2</v>
      </c>
      <c r="C79">
        <f>Tornqvist!B74+Tornqvist!C74</f>
        <v>144.324</v>
      </c>
      <c r="D79" s="40">
        <f>Time_varying_weights!AC74</f>
        <v>135.95603979461058</v>
      </c>
      <c r="E79" s="40">
        <f t="shared" si="5"/>
        <v>130.594569616859</v>
      </c>
      <c r="F79" s="3">
        <f t="shared" si="3"/>
        <v>21.536265624566944</v>
      </c>
      <c r="G79" s="41">
        <f>Tornqvist!AL74</f>
        <v>0.012029084340435616</v>
      </c>
    </row>
    <row r="80" spans="1:7" ht="12.75">
      <c r="A80">
        <f t="shared" si="4"/>
        <v>1965.25</v>
      </c>
      <c r="B80">
        <v>3150.2</v>
      </c>
      <c r="C80">
        <f>Tornqvist!B75+Tornqvist!C75</f>
        <v>145.87900000000002</v>
      </c>
      <c r="D80" s="40">
        <f>Time_varying_weights!AC75</f>
        <v>137.2873315614173</v>
      </c>
      <c r="E80" s="40">
        <f t="shared" si="5"/>
        <v>131.8847169037386</v>
      </c>
      <c r="F80" s="3">
        <f t="shared" si="3"/>
        <v>21.594609230937966</v>
      </c>
      <c r="G80" s="41">
        <f>Tornqvist!AL75</f>
        <v>0.009830548489499635</v>
      </c>
    </row>
    <row r="81" spans="1:7" ht="12.75">
      <c r="A81">
        <f t="shared" si="4"/>
        <v>1965.5</v>
      </c>
      <c r="B81">
        <v>3214.1</v>
      </c>
      <c r="C81">
        <f>Tornqvist!B76+Tornqvist!C76</f>
        <v>146.013</v>
      </c>
      <c r="D81" s="40">
        <f>Time_varying_weights!AC76</f>
        <v>137.28012082955527</v>
      </c>
      <c r="E81" s="40">
        <f t="shared" si="5"/>
        <v>131.8888583725119</v>
      </c>
      <c r="F81" s="3">
        <f t="shared" si="3"/>
        <v>22.012423551327622</v>
      </c>
      <c r="G81" s="41">
        <f>Tornqvist!AL76</f>
        <v>3.140169571034764E-05</v>
      </c>
    </row>
    <row r="82" spans="1:7" ht="12.75">
      <c r="A82">
        <f t="shared" si="4"/>
        <v>1965.75</v>
      </c>
      <c r="B82">
        <v>3291.8</v>
      </c>
      <c r="C82">
        <f>Tornqvist!B77+Tornqvist!C77</f>
        <v>147.692</v>
      </c>
      <c r="D82" s="40">
        <f>Time_varying_weights!AC77</f>
        <v>138.7241879999997</v>
      </c>
      <c r="E82" s="40">
        <f t="shared" si="5"/>
        <v>133.28711968934783</v>
      </c>
      <c r="F82" s="3">
        <f t="shared" si="3"/>
        <v>22.288275600574167</v>
      </c>
      <c r="G82" s="41">
        <f>Tornqvist!AL77</f>
        <v>0.010546010135526708</v>
      </c>
    </row>
    <row r="83" spans="1:7" ht="12.75">
      <c r="A83">
        <f t="shared" si="4"/>
        <v>1966</v>
      </c>
      <c r="B83">
        <v>3372.3</v>
      </c>
      <c r="C83">
        <f>Tornqvist!B78+Tornqvist!C78</f>
        <v>149.685</v>
      </c>
      <c r="D83" s="40">
        <f>Time_varying_weights!AC78</f>
        <v>140.46017688677668</v>
      </c>
      <c r="E83" s="40">
        <f t="shared" si="5"/>
        <v>134.9658382178082</v>
      </c>
      <c r="F83" s="3">
        <f t="shared" si="3"/>
        <v>22.529311554263955</v>
      </c>
      <c r="G83" s="41">
        <f>Tornqvist!AL78</f>
        <v>0.0125161001478473</v>
      </c>
    </row>
    <row r="84" spans="1:7" ht="12.75">
      <c r="A84">
        <f t="shared" si="4"/>
        <v>1966.25</v>
      </c>
      <c r="B84">
        <v>3384</v>
      </c>
      <c r="C84">
        <f>Tornqvist!B79+Tornqvist!C79</f>
        <v>150.835</v>
      </c>
      <c r="D84" s="40">
        <f>Time_varying_weights!AC79</f>
        <v>141.5007134265969</v>
      </c>
      <c r="E84" s="40">
        <f t="shared" si="5"/>
        <v>135.97616467346745</v>
      </c>
      <c r="F84" s="3">
        <f t="shared" si="3"/>
        <v>22.435111214240724</v>
      </c>
      <c r="G84" s="41">
        <f>Tornqvist!AL79</f>
        <v>0.007457914444993042</v>
      </c>
    </row>
    <row r="85" spans="1:7" ht="12.75">
      <c r="A85">
        <f t="shared" si="4"/>
        <v>1966.5</v>
      </c>
      <c r="B85">
        <v>3406.3</v>
      </c>
      <c r="C85">
        <f>Tornqvist!B80+Tornqvist!C80</f>
        <v>151.68899999999996</v>
      </c>
      <c r="D85" s="40">
        <f>Time_varying_weights!AC80</f>
        <v>142.263705236043</v>
      </c>
      <c r="E85" s="40">
        <f t="shared" si="5"/>
        <v>136.71949349525545</v>
      </c>
      <c r="F85" s="3">
        <f t="shared" si="3"/>
        <v>22.455814198788318</v>
      </c>
      <c r="G85" s="41">
        <f>Tornqvist!AL80</f>
        <v>0.005451723491576257</v>
      </c>
    </row>
    <row r="86" spans="1:7" ht="12.75">
      <c r="A86">
        <f t="shared" si="4"/>
        <v>1966.75</v>
      </c>
      <c r="B86">
        <v>3433.7</v>
      </c>
      <c r="C86">
        <f>Tornqvist!B81+Tornqvist!C81</f>
        <v>152.126</v>
      </c>
      <c r="D86" s="40">
        <f>Time_varying_weights!AC81</f>
        <v>142.63590897612931</v>
      </c>
      <c r="E86" s="40">
        <f t="shared" si="5"/>
        <v>137.08693651815895</v>
      </c>
      <c r="F86" s="3">
        <f t="shared" si="3"/>
        <v>22.5714210588591</v>
      </c>
      <c r="G86" s="41">
        <f>Tornqvist!AL81</f>
        <v>0.0026839635830566083</v>
      </c>
    </row>
    <row r="87" spans="1:7" ht="12.75">
      <c r="A87">
        <f t="shared" si="4"/>
        <v>1967</v>
      </c>
      <c r="B87">
        <v>3464.1</v>
      </c>
      <c r="C87">
        <f>Tornqvist!B82+Tornqvist!C82</f>
        <v>152.71</v>
      </c>
      <c r="D87" s="40">
        <f>Time_varying_weights!AC82</f>
        <v>143.14629944976906</v>
      </c>
      <c r="E87" s="40">
        <f t="shared" si="5"/>
        <v>137.58685620818534</v>
      </c>
      <c r="F87" s="3">
        <f t="shared" si="3"/>
        <v>22.68417261476</v>
      </c>
      <c r="G87" s="41">
        <f>Tornqvist!AL82</f>
        <v>0.003640101496928069</v>
      </c>
    </row>
    <row r="88" spans="1:7" ht="12.75">
      <c r="A88">
        <f t="shared" si="4"/>
        <v>1967.25</v>
      </c>
      <c r="B88">
        <v>3464.3</v>
      </c>
      <c r="C88">
        <f>Tornqvist!B83+Tornqvist!C83</f>
        <v>151.888</v>
      </c>
      <c r="D88" s="40">
        <f>Time_varying_weights!AC83</f>
        <v>142.30861349770606</v>
      </c>
      <c r="E88" s="40">
        <f t="shared" si="5"/>
        <v>136.7907465219318</v>
      </c>
      <c r="F88" s="3">
        <f t="shared" si="3"/>
        <v>22.80825344991046</v>
      </c>
      <c r="G88" s="41">
        <f>Tornqvist!AL83</f>
        <v>-0.005803038676850602</v>
      </c>
    </row>
    <row r="89" spans="1:7" ht="12.75">
      <c r="A89">
        <f t="shared" si="4"/>
        <v>1967.5</v>
      </c>
      <c r="B89">
        <v>3491.8</v>
      </c>
      <c r="C89">
        <f>Tornqvist!B84+Tornqvist!C84</f>
        <v>152.822</v>
      </c>
      <c r="D89" s="40">
        <f>Time_varying_weights!AC84</f>
        <v>143.11633685253233</v>
      </c>
      <c r="E89" s="40">
        <f t="shared" si="5"/>
        <v>137.57605326442985</v>
      </c>
      <c r="F89" s="3">
        <f t="shared" si="3"/>
        <v>22.848804491499916</v>
      </c>
      <c r="G89" s="41">
        <f>Tornqvist!AL84</f>
        <v>0.005724518328437701</v>
      </c>
    </row>
    <row r="90" spans="1:7" ht="12.75">
      <c r="A90">
        <f t="shared" si="4"/>
        <v>1967.75</v>
      </c>
      <c r="B90">
        <v>3518.2</v>
      </c>
      <c r="C90">
        <f>Tornqvist!B85+Tornqvist!C85</f>
        <v>153.588</v>
      </c>
      <c r="D90" s="40">
        <f>Time_varying_weights!AC85</f>
        <v>143.76618872718572</v>
      </c>
      <c r="E90" s="40">
        <f t="shared" si="5"/>
        <v>138.20950385532296</v>
      </c>
      <c r="F90" s="3">
        <f t="shared" si="3"/>
        <v>22.906737505534288</v>
      </c>
      <c r="G90" s="41">
        <f>Tornqvist!AL85</f>
        <v>0.004593798975431862</v>
      </c>
    </row>
    <row r="91" spans="1:7" ht="12.75">
      <c r="A91">
        <f t="shared" si="4"/>
        <v>1968</v>
      </c>
      <c r="B91">
        <v>3590.7</v>
      </c>
      <c r="C91">
        <f>Tornqvist!B86+Tornqvist!C86</f>
        <v>153.889</v>
      </c>
      <c r="D91" s="40">
        <f>Time_varying_weights!AC86</f>
        <v>143.98050469047917</v>
      </c>
      <c r="E91" s="40">
        <f t="shared" si="5"/>
        <v>138.42412367744393</v>
      </c>
      <c r="F91" s="3">
        <f t="shared" si="3"/>
        <v>23.33305174508899</v>
      </c>
      <c r="G91" s="41">
        <f>Tornqvist!AL86</f>
        <v>0.001551654201230273</v>
      </c>
    </row>
    <row r="92" spans="1:7" ht="12.75">
      <c r="A92">
        <f t="shared" si="4"/>
        <v>1968.25</v>
      </c>
      <c r="B92">
        <v>3651.6</v>
      </c>
      <c r="C92">
        <f>Tornqvist!B87+Tornqvist!C87</f>
        <v>155.167</v>
      </c>
      <c r="D92" s="40">
        <f>Time_varying_weights!AC87</f>
        <v>145.12542457501456</v>
      </c>
      <c r="E92" s="40">
        <f t="shared" si="5"/>
        <v>139.5333268628921</v>
      </c>
      <c r="F92" s="3">
        <f t="shared" si="3"/>
        <v>23.533354385919687</v>
      </c>
      <c r="G92" s="41">
        <f>Tornqvist!AL87</f>
        <v>0.00798114294961669</v>
      </c>
    </row>
    <row r="93" spans="1:7" ht="12.75">
      <c r="A93">
        <f t="shared" si="4"/>
        <v>1968.5</v>
      </c>
      <c r="B93">
        <v>3676.5</v>
      </c>
      <c r="C93">
        <f>Tornqvist!B88+Tornqvist!C88</f>
        <v>156.198</v>
      </c>
      <c r="D93" s="40">
        <f>Time_varying_weights!AC88</f>
        <v>146.0388110904011</v>
      </c>
      <c r="E93" s="40">
        <f t="shared" si="5"/>
        <v>140.4198420846278</v>
      </c>
      <c r="F93" s="3">
        <f t="shared" si="3"/>
        <v>23.53743325778819</v>
      </c>
      <c r="G93" s="41">
        <f>Tornqvist!AL88</f>
        <v>0.006333332023527604</v>
      </c>
    </row>
    <row r="94" spans="1:7" ht="12.75">
      <c r="A94">
        <f t="shared" si="4"/>
        <v>1968.75</v>
      </c>
      <c r="B94">
        <v>3692</v>
      </c>
      <c r="C94">
        <f>Tornqvist!B89+Tornqvist!C89</f>
        <v>156.811</v>
      </c>
      <c r="D94" s="40">
        <f>Time_varying_weights!AC89</f>
        <v>146.56107694401686</v>
      </c>
      <c r="E94" s="40">
        <f t="shared" si="5"/>
        <v>140.93017626685258</v>
      </c>
      <c r="F94" s="3">
        <f t="shared" si="3"/>
        <v>23.544266664966106</v>
      </c>
      <c r="G94" s="41">
        <f>Tornqvist!AL89</f>
        <v>0.003627756947788783</v>
      </c>
    </row>
    <row r="95" spans="1:7" ht="12.75">
      <c r="A95">
        <f t="shared" si="4"/>
        <v>1969</v>
      </c>
      <c r="B95">
        <v>3750.2</v>
      </c>
      <c r="C95">
        <f>Tornqvist!B90+Tornqvist!C90</f>
        <v>158.767</v>
      </c>
      <c r="D95" s="40">
        <f>Time_varying_weights!AC90</f>
        <v>148.33795137386716</v>
      </c>
      <c r="E95" s="40">
        <f t="shared" si="5"/>
        <v>142.64685752622472</v>
      </c>
      <c r="F95" s="3">
        <f t="shared" si="3"/>
        <v>23.620777617514975</v>
      </c>
      <c r="G95" s="41">
        <f>Tornqvist!AL90</f>
        <v>0.012107484214914702</v>
      </c>
    </row>
    <row r="96" spans="1:7" ht="12.75">
      <c r="A96">
        <f t="shared" si="4"/>
        <v>1969.25</v>
      </c>
      <c r="B96">
        <v>3760.9</v>
      </c>
      <c r="C96">
        <f>Tornqvist!B91+Tornqvist!C91</f>
        <v>159.22</v>
      </c>
      <c r="D96" s="40">
        <f>Time_varying_weights!AC91</f>
        <v>148.75374513440772</v>
      </c>
      <c r="E96" s="40">
        <f t="shared" si="5"/>
        <v>143.05461439567813</v>
      </c>
      <c r="F96" s="3">
        <f t="shared" si="3"/>
        <v>23.620776284386384</v>
      </c>
      <c r="G96" s="41">
        <f>Tornqvist!AL91</f>
        <v>0.0028544280403537707</v>
      </c>
    </row>
    <row r="97" spans="1:7" ht="12.75">
      <c r="A97">
        <f t="shared" si="4"/>
        <v>1969.5</v>
      </c>
      <c r="B97">
        <v>3784.2</v>
      </c>
      <c r="C97">
        <f>Tornqvist!B92+Tornqvist!C92</f>
        <v>159.807</v>
      </c>
      <c r="D97" s="40">
        <f>Time_varying_weights!AC92</f>
        <v>149.2948893572781</v>
      </c>
      <c r="E97" s="40">
        <f t="shared" si="5"/>
        <v>143.58279316955912</v>
      </c>
      <c r="F97" s="3">
        <f t="shared" si="3"/>
        <v>23.679813775366537</v>
      </c>
      <c r="G97" s="41">
        <f>Tornqvist!AL92</f>
        <v>0.00368534851168657</v>
      </c>
    </row>
    <row r="98" spans="1:7" ht="12.75">
      <c r="A98">
        <f t="shared" si="4"/>
        <v>1969.75</v>
      </c>
      <c r="B98">
        <v>3766.3</v>
      </c>
      <c r="C98">
        <f>Tornqvist!B93+Tornqvist!C93</f>
        <v>159.409</v>
      </c>
      <c r="D98" s="40">
        <f>Time_varying_weights!AC93</f>
        <v>148.9160231164621</v>
      </c>
      <c r="E98" s="40">
        <f t="shared" si="5"/>
        <v>143.2259987332642</v>
      </c>
      <c r="F98" s="3">
        <f t="shared" si="3"/>
        <v>23.626645923379485</v>
      </c>
      <c r="G98" s="41">
        <f>Tornqvist!AL93</f>
        <v>-0.0024880312628014598</v>
      </c>
    </row>
    <row r="99" spans="1:7" ht="12.75">
      <c r="A99">
        <f t="shared" si="4"/>
        <v>1970</v>
      </c>
      <c r="B99">
        <v>3760</v>
      </c>
      <c r="C99">
        <f>Tornqvist!B94+Tornqvist!C94</f>
        <v>158.214</v>
      </c>
      <c r="D99" s="40">
        <f>Time_varying_weights!AC94</f>
        <v>147.79288427338042</v>
      </c>
      <c r="E99" s="40">
        <f t="shared" si="5"/>
        <v>142.15312874963973</v>
      </c>
      <c r="F99" s="3">
        <f t="shared" si="3"/>
        <v>23.765279937300114</v>
      </c>
      <c r="G99" s="41">
        <f>Tornqvist!AL94</f>
        <v>-0.007518945394501795</v>
      </c>
    </row>
    <row r="100" spans="1:7" ht="12.75">
      <c r="A100">
        <f t="shared" si="4"/>
        <v>1970.25</v>
      </c>
      <c r="B100">
        <v>3767.1</v>
      </c>
      <c r="C100">
        <f>Tornqvist!B95+Tornqvist!C95</f>
        <v>157.089</v>
      </c>
      <c r="D100" s="40">
        <f>Time_varying_weights!AC95</f>
        <v>146.26753419727774</v>
      </c>
      <c r="E100" s="40">
        <f t="shared" si="5"/>
        <v>141.09340415946318</v>
      </c>
      <c r="F100" s="3">
        <f t="shared" si="3"/>
        <v>23.980673376238947</v>
      </c>
      <c r="G100" s="41">
        <f>Tornqvist!AL95</f>
        <v>-0.007482736144408225</v>
      </c>
    </row>
    <row r="101" spans="1:7" ht="12.75">
      <c r="A101">
        <f t="shared" si="4"/>
        <v>1970.5</v>
      </c>
      <c r="B101">
        <v>3800.5</v>
      </c>
      <c r="C101">
        <f>Tornqvist!B96+Tornqvist!C96</f>
        <v>155.755</v>
      </c>
      <c r="D101" s="40">
        <f>Time_varying_weights!AC96</f>
        <v>144.57799250068823</v>
      </c>
      <c r="E101" s="40">
        <f t="shared" si="5"/>
        <v>139.84664274852685</v>
      </c>
      <c r="F101" s="3">
        <f t="shared" si="3"/>
        <v>24.400500786491605</v>
      </c>
      <c r="G101" s="41">
        <f>Tornqvist!AL96</f>
        <v>-0.00887569863699429</v>
      </c>
    </row>
    <row r="102" spans="1:7" ht="12.75">
      <c r="A102">
        <f t="shared" si="4"/>
        <v>1970.75</v>
      </c>
      <c r="B102">
        <v>3759.8</v>
      </c>
      <c r="C102">
        <f>Tornqvist!B97+Tornqvist!C97</f>
        <v>154.983</v>
      </c>
      <c r="D102" s="40">
        <f>Time_varying_weights!AC97</f>
        <v>143.43722576933408</v>
      </c>
      <c r="E102" s="40">
        <f t="shared" si="5"/>
        <v>139.10506029147928</v>
      </c>
      <c r="F102" s="3">
        <f t="shared" si="3"/>
        <v>24.259434905763857</v>
      </c>
      <c r="G102" s="41">
        <f>Tornqvist!AL97</f>
        <v>-0.005316936200768321</v>
      </c>
    </row>
    <row r="103" spans="1:7" ht="12.75">
      <c r="A103">
        <f t="shared" si="4"/>
        <v>1971</v>
      </c>
      <c r="B103">
        <v>3864.1</v>
      </c>
      <c r="C103">
        <f>Tornqvist!B98+Tornqvist!C98</f>
        <v>155.361</v>
      </c>
      <c r="D103" s="40">
        <f>Time_varying_weights!AC98</f>
        <v>143.38133890601804</v>
      </c>
      <c r="E103" s="40">
        <f t="shared" si="5"/>
        <v>139.39571257987436</v>
      </c>
      <c r="F103" s="3">
        <f t="shared" si="3"/>
        <v>24.871750310567002</v>
      </c>
      <c r="G103" s="41">
        <f>Tornqvist!AL98</f>
        <v>0.0020872645409311086</v>
      </c>
    </row>
    <row r="104" spans="1:7" ht="12.75">
      <c r="A104">
        <f t="shared" si="4"/>
        <v>1971.25</v>
      </c>
      <c r="B104">
        <v>3885.9</v>
      </c>
      <c r="C104">
        <f>Tornqvist!B99+Tornqvist!C99</f>
        <v>155.816</v>
      </c>
      <c r="D104" s="40">
        <f>Time_varying_weights!AC99</f>
        <v>143.4188890810229</v>
      </c>
      <c r="E104" s="40">
        <f t="shared" si="5"/>
        <v>139.763446147013</v>
      </c>
      <c r="F104" s="3">
        <f t="shared" si="3"/>
        <v>24.93903065153771</v>
      </c>
      <c r="G104" s="41">
        <f>Tornqvist!AL99</f>
        <v>0.0026345815162900827</v>
      </c>
    </row>
    <row r="105" spans="1:7" ht="12.75">
      <c r="A105">
        <f t="shared" si="4"/>
        <v>1971.5</v>
      </c>
      <c r="B105">
        <v>3916.7</v>
      </c>
      <c r="C105">
        <f>Tornqvist!B100+Tornqvist!C100</f>
        <v>155.642</v>
      </c>
      <c r="D105" s="40">
        <f>Time_varying_weights!AC100</f>
        <v>142.88568062311626</v>
      </c>
      <c r="E105" s="40">
        <f t="shared" si="5"/>
        <v>139.56294752158544</v>
      </c>
      <c r="F105" s="3">
        <f t="shared" si="3"/>
        <v>25.16480127472019</v>
      </c>
      <c r="G105" s="41">
        <f>Tornqvist!AL100</f>
        <v>-0.0014355869291719822</v>
      </c>
    </row>
    <row r="106" spans="1:7" ht="12.75">
      <c r="A106">
        <f t="shared" si="4"/>
        <v>1971.75</v>
      </c>
      <c r="B106">
        <v>3927.9</v>
      </c>
      <c r="C106">
        <f>Tornqvist!B101+Tornqvist!C101</f>
        <v>156.471</v>
      </c>
      <c r="D106" s="40">
        <f>Time_varying_weights!AC101</f>
        <v>143.27998787763755</v>
      </c>
      <c r="E106" s="40">
        <f t="shared" si="5"/>
        <v>140.2578369576998</v>
      </c>
      <c r="F106" s="3">
        <f t="shared" si="3"/>
        <v>25.103054240082827</v>
      </c>
      <c r="G106" s="41">
        <f>Tornqvist!AL101</f>
        <v>0.0049666851293098495</v>
      </c>
    </row>
    <row r="107" spans="1:7" ht="12.75">
      <c r="A107">
        <f t="shared" si="4"/>
        <v>1972</v>
      </c>
      <c r="B107">
        <v>3997.7</v>
      </c>
      <c r="C107">
        <f>Tornqvist!B102+Tornqvist!C102</f>
        <v>158.846</v>
      </c>
      <c r="D107" s="40">
        <f>Time_varying_weights!AC102</f>
        <v>145.09027450558682</v>
      </c>
      <c r="E107" s="40">
        <f t="shared" si="5"/>
        <v>142.3338377564393</v>
      </c>
      <c r="F107" s="3">
        <f t="shared" si="3"/>
        <v>25.167143019024714</v>
      </c>
      <c r="G107" s="41">
        <f>Tornqvist!AL102</f>
        <v>0.014692847182548638</v>
      </c>
    </row>
    <row r="108" spans="1:7" ht="12.75">
      <c r="A108">
        <f t="shared" si="4"/>
        <v>1972.25</v>
      </c>
      <c r="B108">
        <v>4092.1</v>
      </c>
      <c r="C108">
        <f>Tornqvist!B103+Tornqvist!C103</f>
        <v>159.507</v>
      </c>
      <c r="D108" s="40">
        <f>Time_varying_weights!AC103</f>
        <v>145.14381479962202</v>
      </c>
      <c r="E108" s="40">
        <f t="shared" si="5"/>
        <v>142.68205409786466</v>
      </c>
      <c r="F108" s="3">
        <f t="shared" si="3"/>
        <v>25.654673462606656</v>
      </c>
      <c r="G108" s="41">
        <f>Tornqvist!AL103</f>
        <v>0.0024434884133368836</v>
      </c>
    </row>
    <row r="109" spans="1:7" ht="12.75">
      <c r="A109">
        <f t="shared" si="4"/>
        <v>1972.5</v>
      </c>
      <c r="B109">
        <v>4131.1</v>
      </c>
      <c r="C109">
        <f>Tornqvist!B104+Tornqvist!C104</f>
        <v>160.506</v>
      </c>
      <c r="D109" s="40">
        <f>Time_varying_weights!AC104</f>
        <v>145.50333720848386</v>
      </c>
      <c r="E109" s="40">
        <f t="shared" si="5"/>
        <v>143.324878276814</v>
      </c>
      <c r="F109" s="3">
        <f t="shared" si="3"/>
        <v>25.73797864254296</v>
      </c>
      <c r="G109" s="41">
        <f>Tornqvist!AL104</f>
        <v>0.0044951725893589275</v>
      </c>
    </row>
    <row r="110" spans="1:7" ht="12.75">
      <c r="A110">
        <f t="shared" si="4"/>
        <v>1972.75</v>
      </c>
      <c r="B110">
        <v>4198.7</v>
      </c>
      <c r="C110">
        <f>Tornqvist!B105+Tornqvist!C105</f>
        <v>161.623</v>
      </c>
      <c r="D110" s="40">
        <f>Time_varying_weights!AC105</f>
        <v>145.96649114156955</v>
      </c>
      <c r="E110" s="40">
        <f t="shared" si="5"/>
        <v>144.0647380128133</v>
      </c>
      <c r="F110" s="3">
        <f t="shared" si="3"/>
        <v>25.978357040767712</v>
      </c>
      <c r="G110" s="41">
        <f>Tornqvist!AL105</f>
        <v>0.0051488385701426885</v>
      </c>
    </row>
    <row r="111" spans="1:7" ht="12.75">
      <c r="A111">
        <f t="shared" si="4"/>
        <v>1973</v>
      </c>
      <c r="B111">
        <v>4305.3</v>
      </c>
      <c r="C111">
        <f>Tornqvist!B106+Tornqvist!C106</f>
        <v>163.46</v>
      </c>
      <c r="D111" s="40">
        <f>Time_varying_weights!AC106</f>
        <v>147.07355791077535</v>
      </c>
      <c r="E111" s="40">
        <f t="shared" si="5"/>
        <v>145.43678458277762</v>
      </c>
      <c r="F111" s="3">
        <f t="shared" si="3"/>
        <v>26.33855377462376</v>
      </c>
      <c r="G111" s="41">
        <f>Tornqvist!AL106</f>
        <v>0.009478753897232994</v>
      </c>
    </row>
    <row r="112" spans="1:7" ht="12.75">
      <c r="A112">
        <f t="shared" si="4"/>
        <v>1973.25</v>
      </c>
      <c r="B112">
        <v>4355.1</v>
      </c>
      <c r="C112">
        <f>Tornqvist!B107+Tornqvist!C107</f>
        <v>165.008</v>
      </c>
      <c r="D112" s="40">
        <f>Time_varying_weights!AC107</f>
        <v>148.0899970333974</v>
      </c>
      <c r="E112" s="40">
        <f t="shared" si="5"/>
        <v>146.7161776261291</v>
      </c>
      <c r="F112" s="3">
        <f t="shared" si="3"/>
        <v>26.393265781053042</v>
      </c>
      <c r="G112" s="41">
        <f>Tornqvist!AL107</f>
        <v>0.008758434021722942</v>
      </c>
    </row>
    <row r="113" spans="1:7" ht="12.75">
      <c r="A113">
        <f t="shared" si="4"/>
        <v>1973.5</v>
      </c>
      <c r="B113">
        <v>4331.9</v>
      </c>
      <c r="C113">
        <f>Tornqvist!B108+Tornqvist!C108</f>
        <v>165.982</v>
      </c>
      <c r="D113" s="40">
        <f>Time_varying_weights!AC108</f>
        <v>148.59192078144505</v>
      </c>
      <c r="E113" s="40">
        <f t="shared" si="5"/>
        <v>147.48098113787964</v>
      </c>
      <c r="F113" s="3">
        <f t="shared" si="3"/>
        <v>26.098613102625585</v>
      </c>
      <c r="G113" s="41">
        <f>Tornqvist!AL108</f>
        <v>0.005199270025831055</v>
      </c>
    </row>
    <row r="114" spans="1:7" ht="12.75">
      <c r="A114">
        <f t="shared" si="4"/>
        <v>1973.75</v>
      </c>
      <c r="B114">
        <v>4373.3</v>
      </c>
      <c r="C114">
        <f>Tornqvist!B109+Tornqvist!C109</f>
        <v>166.502</v>
      </c>
      <c r="D114" s="40">
        <f>Time_varying_weights!AC109</f>
        <v>148.69008337019477</v>
      </c>
      <c r="E114" s="40">
        <f t="shared" si="5"/>
        <v>147.83884986793433</v>
      </c>
      <c r="F114" s="3">
        <f t="shared" si="3"/>
        <v>26.265750561554817</v>
      </c>
      <c r="G114" s="41">
        <f>Tornqvist!AL109</f>
        <v>0.0024236022620495634</v>
      </c>
    </row>
    <row r="115" spans="1:7" ht="12.75">
      <c r="A115">
        <f t="shared" si="4"/>
        <v>1974</v>
      </c>
      <c r="B115">
        <v>4335.4</v>
      </c>
      <c r="C115">
        <f>Tornqvist!B110+Tornqvist!C110</f>
        <v>166.782</v>
      </c>
      <c r="D115" s="40">
        <f>Time_varying_weights!AC110</f>
        <v>148.57783538874327</v>
      </c>
      <c r="E115" s="40">
        <f t="shared" si="5"/>
        <v>147.98058444231017</v>
      </c>
      <c r="F115" s="3">
        <f t="shared" si="3"/>
        <v>25.99441186698804</v>
      </c>
      <c r="G115" s="41">
        <f>Tornqvist!AL110</f>
        <v>0.0009582506676878858</v>
      </c>
    </row>
    <row r="116" spans="1:7" ht="12.75">
      <c r="A116">
        <f t="shared" si="4"/>
        <v>1974.25</v>
      </c>
      <c r="B116">
        <v>4347.9</v>
      </c>
      <c r="C116">
        <f>Tornqvist!B111+Tornqvist!C111</f>
        <v>166.099</v>
      </c>
      <c r="D116" s="40">
        <f>Time_varying_weights!AC111</f>
        <v>147.7955067925078</v>
      </c>
      <c r="E116" s="40">
        <f t="shared" si="5"/>
        <v>147.44555209455575</v>
      </c>
      <c r="F116" s="3">
        <f t="shared" si="3"/>
        <v>26.176557354348912</v>
      </c>
      <c r="G116" s="41">
        <f>Tornqvist!AL111</f>
        <v>-0.0036221096682952977</v>
      </c>
    </row>
    <row r="117" spans="1:7" ht="12.75">
      <c r="A117">
        <f t="shared" si="4"/>
        <v>1974.5</v>
      </c>
      <c r="B117">
        <v>4305.8</v>
      </c>
      <c r="C117">
        <f>Tornqvist!B112+Tornqvist!C112</f>
        <v>166.037</v>
      </c>
      <c r="D117" s="40">
        <f>Time_varying_weights!AC112</f>
        <v>147.57603887023382</v>
      </c>
      <c r="E117" s="40">
        <f t="shared" si="5"/>
        <v>147.46168822596235</v>
      </c>
      <c r="F117" s="3">
        <f t="shared" si="3"/>
        <v>25.932774020248498</v>
      </c>
      <c r="G117" s="41">
        <f>Tornqvist!AL112</f>
        <v>0.00010943191089628638</v>
      </c>
    </row>
    <row r="118" spans="1:7" ht="12.75">
      <c r="A118">
        <f t="shared" si="4"/>
        <v>1974.75</v>
      </c>
      <c r="B118">
        <v>4288.9</v>
      </c>
      <c r="C118">
        <f>Tornqvist!B113+Tornqvist!C113</f>
        <v>164.449</v>
      </c>
      <c r="D118" s="40">
        <f>Time_varying_weights!AC113</f>
        <v>146.0107695741779</v>
      </c>
      <c r="E118" s="40">
        <f t="shared" si="5"/>
        <v>146.1220552728605</v>
      </c>
      <c r="F118" s="3">
        <f t="shared" si="3"/>
        <v>26.08042615035664</v>
      </c>
      <c r="G118" s="41">
        <f>Tornqvist!AL113</f>
        <v>-0.009126133721720562</v>
      </c>
    </row>
    <row r="119" spans="1:7" ht="12.75">
      <c r="A119">
        <f t="shared" si="4"/>
        <v>1975</v>
      </c>
      <c r="B119">
        <v>4237.6</v>
      </c>
      <c r="C119">
        <f>Tornqvist!B114+Tornqvist!C114</f>
        <v>160.714</v>
      </c>
      <c r="D119" s="40">
        <f>Time_varying_weights!AC114</f>
        <v>142.5524178172548</v>
      </c>
      <c r="E119" s="40">
        <f t="shared" si="5"/>
        <v>142.87260643514776</v>
      </c>
      <c r="F119" s="3">
        <f t="shared" si="3"/>
        <v>26.36733576415247</v>
      </c>
      <c r="G119" s="41">
        <f>Tornqvist!AL114</f>
        <v>-0.022488898363940312</v>
      </c>
    </row>
    <row r="120" spans="1:7" ht="12.75">
      <c r="A120">
        <f t="shared" si="4"/>
        <v>1975.25</v>
      </c>
      <c r="B120">
        <v>4268.6</v>
      </c>
      <c r="C120">
        <f>Tornqvist!B115+Tornqvist!C115</f>
        <v>159.896</v>
      </c>
      <c r="D120" s="40">
        <f>Time_varying_weights!AC115</f>
        <v>141.5928226452357</v>
      </c>
      <c r="E120" s="40">
        <f t="shared" si="5"/>
        <v>142.11469646069887</v>
      </c>
      <c r="F120" s="3">
        <f t="shared" si="3"/>
        <v>26.696102466603296</v>
      </c>
      <c r="G120" s="41">
        <f>Tornqvist!AL115</f>
        <v>-0.005318915990812385</v>
      </c>
    </row>
    <row r="121" spans="1:7" ht="12.75">
      <c r="A121">
        <f t="shared" si="4"/>
        <v>1975.5</v>
      </c>
      <c r="B121">
        <v>4340.9</v>
      </c>
      <c r="C121">
        <f>Tornqvist!B116+Tornqvist!C116</f>
        <v>160.859</v>
      </c>
      <c r="D121" s="40">
        <f>Time_varying_weights!AC116</f>
        <v>142.21447585482989</v>
      </c>
      <c r="E121" s="40">
        <f t="shared" si="5"/>
        <v>142.93819892667122</v>
      </c>
      <c r="F121" s="3">
        <f t="shared" si="3"/>
        <v>26.985745280027846</v>
      </c>
      <c r="G121" s="41">
        <f>Tornqvist!AL116</f>
        <v>0.005777908383293489</v>
      </c>
    </row>
    <row r="122" spans="1:7" ht="12.75">
      <c r="A122">
        <f t="shared" si="4"/>
        <v>1975.75</v>
      </c>
      <c r="B122">
        <v>4397.8</v>
      </c>
      <c r="C122">
        <f>Tornqvist!B117+Tornqvist!C117</f>
        <v>162.893</v>
      </c>
      <c r="D122" s="40">
        <f>Time_varying_weights!AC117</f>
        <v>143.78284420165616</v>
      </c>
      <c r="E122" s="40">
        <f t="shared" si="5"/>
        <v>144.71130680684982</v>
      </c>
      <c r="F122" s="3">
        <f t="shared" si="3"/>
        <v>26.998090771242474</v>
      </c>
      <c r="G122" s="41">
        <f>Tornqvist!AL117</f>
        <v>0.012328408723936785</v>
      </c>
    </row>
    <row r="123" spans="1:7" ht="12.75">
      <c r="A123">
        <f t="shared" si="4"/>
        <v>1976</v>
      </c>
      <c r="B123">
        <v>4496.8</v>
      </c>
      <c r="C123">
        <f>Tornqvist!B118+Tornqvist!C118</f>
        <v>164.851</v>
      </c>
      <c r="D123" s="40">
        <f>Time_varying_weights!AC118</f>
        <v>145.2824731760155</v>
      </c>
      <c r="E123" s="40">
        <f t="shared" si="5"/>
        <v>146.4145989700379</v>
      </c>
      <c r="F123" s="3">
        <f t="shared" si="3"/>
        <v>27.277966163383905</v>
      </c>
      <c r="G123" s="41">
        <f>Tornqvist!AL118</f>
        <v>0.011701546065020541</v>
      </c>
    </row>
    <row r="124" spans="1:7" ht="12.75">
      <c r="A124">
        <f t="shared" si="4"/>
        <v>1976.25</v>
      </c>
      <c r="B124">
        <v>4530.3</v>
      </c>
      <c r="C124">
        <f>Tornqvist!B119+Tornqvist!C119</f>
        <v>165.189</v>
      </c>
      <c r="D124" s="40">
        <f>Time_varying_weights!AC119</f>
        <v>145.3138155179557</v>
      </c>
      <c r="E124" s="40">
        <f t="shared" si="5"/>
        <v>146.6356952303853</v>
      </c>
      <c r="F124" s="3">
        <f t="shared" si="3"/>
        <v>27.424949603181812</v>
      </c>
      <c r="G124" s="41">
        <f>Tornqvist!AL119</f>
        <v>0.001508930764948057</v>
      </c>
    </row>
    <row r="125" spans="1:7" ht="12.75">
      <c r="A125">
        <f t="shared" si="4"/>
        <v>1976.5</v>
      </c>
      <c r="B125">
        <v>4552</v>
      </c>
      <c r="C125">
        <f>Tornqvist!B120+Tornqvist!C120</f>
        <v>165.894</v>
      </c>
      <c r="D125" s="40">
        <f>Time_varying_weights!AC120</f>
        <v>145.66960975664122</v>
      </c>
      <c r="E125" s="40">
        <f t="shared" si="5"/>
        <v>147.18048037334998</v>
      </c>
      <c r="F125" s="3">
        <f t="shared" si="3"/>
        <v>27.439208169071815</v>
      </c>
      <c r="G125" s="41">
        <f>Tornqvist!AL120</f>
        <v>0.0037083442813221224</v>
      </c>
    </row>
    <row r="126" spans="1:7" ht="12.75">
      <c r="A126">
        <f t="shared" si="4"/>
        <v>1976.75</v>
      </c>
      <c r="B126">
        <v>4584.6</v>
      </c>
      <c r="C126">
        <f>Tornqvist!B121+Tornqvist!C121</f>
        <v>167.084</v>
      </c>
      <c r="D126" s="40">
        <f>Time_varying_weights!AC121</f>
        <v>146.45140769602008</v>
      </c>
      <c r="E126" s="40">
        <f t="shared" si="5"/>
        <v>148.15307102651377</v>
      </c>
      <c r="F126" s="3">
        <f t="shared" si="3"/>
        <v>27.43889301189821</v>
      </c>
      <c r="G126" s="41">
        <f>Tornqvist!AL121</f>
        <v>0.006586411632086661</v>
      </c>
    </row>
    <row r="127" spans="1:7" ht="12.75">
      <c r="A127">
        <f t="shared" si="4"/>
        <v>1977</v>
      </c>
      <c r="B127">
        <v>4640</v>
      </c>
      <c r="C127">
        <f>Tornqvist!B122+Tornqvist!C122</f>
        <v>167.938</v>
      </c>
      <c r="D127" s="40">
        <f>Time_varying_weights!AC122</f>
        <v>146.93849156635636</v>
      </c>
      <c r="E127" s="40">
        <f t="shared" si="5"/>
        <v>148.82519050176677</v>
      </c>
      <c r="F127" s="3">
        <f t="shared" si="3"/>
        <v>27.629244125808334</v>
      </c>
      <c r="G127" s="41">
        <f>Tornqvist!AL122</f>
        <v>0.004526396102801793</v>
      </c>
    </row>
    <row r="128" spans="1:7" ht="12.75">
      <c r="A128">
        <f t="shared" si="4"/>
        <v>1977.25</v>
      </c>
      <c r="B128">
        <v>4731.1</v>
      </c>
      <c r="C128">
        <f>Tornqvist!B123+Tornqvist!C123</f>
        <v>171.23600000000002</v>
      </c>
      <c r="D128" s="40">
        <f>Time_varying_weights!AC123</f>
        <v>149.60634865835283</v>
      </c>
      <c r="E128" s="40">
        <f t="shared" si="5"/>
        <v>151.70556704152736</v>
      </c>
      <c r="F128" s="3">
        <f t="shared" si="3"/>
        <v>27.62912004485038</v>
      </c>
      <c r="G128" s="41">
        <f>Tornqvist!AL123</f>
        <v>0.019169184306642006</v>
      </c>
    </row>
    <row r="129" spans="1:7" ht="12.75">
      <c r="A129">
        <f t="shared" si="4"/>
        <v>1977.5</v>
      </c>
      <c r="B129">
        <v>4815.8</v>
      </c>
      <c r="C129">
        <f>Tornqvist!B124+Tornqvist!C124</f>
        <v>172.793</v>
      </c>
      <c r="D129" s="40">
        <f>Time_varying_weights!AC124</f>
        <v>150.75175873316402</v>
      </c>
      <c r="E129" s="40">
        <f t="shared" si="5"/>
        <v>153.04192214413553</v>
      </c>
      <c r="F129" s="3">
        <f t="shared" si="3"/>
        <v>27.870341969871465</v>
      </c>
      <c r="G129" s="41">
        <f>Tornqvist!AL124</f>
        <v>0.008770301419069863</v>
      </c>
    </row>
    <row r="130" spans="1:7" ht="12.75">
      <c r="A130">
        <f t="shared" si="4"/>
        <v>1977.75</v>
      </c>
      <c r="B130">
        <v>4815.3</v>
      </c>
      <c r="C130">
        <f>Tornqvist!B125+Tornqvist!C125</f>
        <v>174.386</v>
      </c>
      <c r="D130" s="40">
        <f>Time_varying_weights!AC125</f>
        <v>151.92929265688673</v>
      </c>
      <c r="E130" s="40">
        <f t="shared" si="5"/>
        <v>154.40898986140243</v>
      </c>
      <c r="F130" s="3">
        <f t="shared" si="3"/>
        <v>27.61288176803184</v>
      </c>
      <c r="G130" s="41">
        <f>Tornqvist!AL125</f>
        <v>0.008892975583549137</v>
      </c>
    </row>
    <row r="131" spans="1:7" ht="12.75">
      <c r="A131">
        <f t="shared" si="4"/>
        <v>1978</v>
      </c>
      <c r="B131">
        <v>4830.8</v>
      </c>
      <c r="C131">
        <f>Tornqvist!B126+Tornqvist!C126</f>
        <v>175.035</v>
      </c>
      <c r="D131" s="40">
        <f>Time_varying_weights!AC126</f>
        <v>152.28609793900807</v>
      </c>
      <c r="E131" s="40">
        <f t="shared" si="5"/>
        <v>154.9392507156728</v>
      </c>
      <c r="F131" s="3">
        <f t="shared" si="3"/>
        <v>27.59905161824778</v>
      </c>
      <c r="G131" s="41">
        <f>Tornqvist!AL126</f>
        <v>0.003428248840999273</v>
      </c>
    </row>
    <row r="132" spans="1:7" ht="12.75">
      <c r="A132">
        <f t="shared" si="4"/>
        <v>1978.25</v>
      </c>
      <c r="B132">
        <v>5021.2</v>
      </c>
      <c r="C132">
        <f>Tornqvist!B127+Tornqvist!C127</f>
        <v>180.028</v>
      </c>
      <c r="D132" s="40">
        <f>Time_varying_weights!AC127</f>
        <v>156.32584141188968</v>
      </c>
      <c r="E132" s="40">
        <f t="shared" si="5"/>
        <v>159.2173225133494</v>
      </c>
      <c r="F132" s="3">
        <f t="shared" si="3"/>
        <v>27.891216921812163</v>
      </c>
      <c r="G132" s="41">
        <f>Tornqvist!AL127</f>
        <v>0.027236968020506798</v>
      </c>
    </row>
    <row r="133" spans="1:7" ht="12.75">
      <c r="A133">
        <f t="shared" si="4"/>
        <v>1978.5</v>
      </c>
      <c r="B133">
        <v>5070.7</v>
      </c>
      <c r="C133">
        <f>Tornqvist!B128+Tornqvist!C128</f>
        <v>180.766</v>
      </c>
      <c r="D133" s="40">
        <f>Time_varying_weights!AC128</f>
        <v>156.6646562026527</v>
      </c>
      <c r="E133" s="40">
        <f t="shared" si="5"/>
        <v>159.726947258466</v>
      </c>
      <c r="F133" s="3">
        <f t="shared" si="3"/>
        <v>28.051182191341294</v>
      </c>
      <c r="G133" s="41">
        <f>Tornqvist!AL128</f>
        <v>0.0031957004851856526</v>
      </c>
    </row>
    <row r="134" spans="1:7" ht="12.75">
      <c r="A134">
        <f t="shared" si="4"/>
        <v>1978.75</v>
      </c>
      <c r="B134">
        <v>5137.4</v>
      </c>
      <c r="C134">
        <f>Tornqvist!B129+Tornqvist!C129</f>
        <v>182.823</v>
      </c>
      <c r="D134" s="40">
        <f>Time_varying_weights!AC129</f>
        <v>158.14538667241507</v>
      </c>
      <c r="E134" s="40">
        <f t="shared" si="5"/>
        <v>161.39906123953875</v>
      </c>
      <c r="F134" s="3">
        <f t="shared" si="3"/>
        <v>28.100403122145458</v>
      </c>
      <c r="G134" s="41">
        <f>Tornqvist!AL129</f>
        <v>0.010414161725862374</v>
      </c>
    </row>
    <row r="135" spans="1:7" ht="12.75">
      <c r="A135">
        <f t="shared" si="4"/>
        <v>1979</v>
      </c>
      <c r="B135">
        <v>5147.4</v>
      </c>
      <c r="C135">
        <f>Tornqvist!B130+Tornqvist!C130</f>
        <v>183.289</v>
      </c>
      <c r="D135" s="40">
        <f>Time_varying_weights!AC130</f>
        <v>158.2490006251721</v>
      </c>
      <c r="E135" s="40">
        <f t="shared" si="5"/>
        <v>161.66383076648768</v>
      </c>
      <c r="F135" s="3">
        <f t="shared" si="3"/>
        <v>28.083518378080516</v>
      </c>
      <c r="G135" s="41">
        <f>Tornqvist!AL130</f>
        <v>0.0016391210057269505</v>
      </c>
    </row>
    <row r="136" spans="1:7" ht="12.75">
      <c r="A136">
        <f t="shared" si="4"/>
        <v>1979.25</v>
      </c>
      <c r="B136">
        <v>5152.3</v>
      </c>
      <c r="C136">
        <f>Tornqvist!B131+Tornqvist!C131</f>
        <v>183.097</v>
      </c>
      <c r="D136" s="40">
        <f>Time_varying_weights!AC131</f>
        <v>157.97296900239408</v>
      </c>
      <c r="E136" s="40">
        <f t="shared" si="5"/>
        <v>161.53690633101283</v>
      </c>
      <c r="F136" s="3">
        <f t="shared" si="3"/>
        <v>28.139729214569325</v>
      </c>
      <c r="G136" s="41">
        <f>Tornqvist!AL131</f>
        <v>-0.000785421735974631</v>
      </c>
    </row>
    <row r="137" spans="1:7" ht="12.75">
      <c r="A137">
        <f t="shared" si="4"/>
        <v>1979.5</v>
      </c>
      <c r="B137">
        <v>5189.4</v>
      </c>
      <c r="C137">
        <f>Tornqvist!B132+Tornqvist!C132</f>
        <v>185.591</v>
      </c>
      <c r="D137" s="40">
        <f>Time_varying_weights!AC132</f>
        <v>160.0168403461247</v>
      </c>
      <c r="E137" s="40">
        <f t="shared" si="5"/>
        <v>163.780079855704</v>
      </c>
      <c r="F137" s="3">
        <f t="shared" si="3"/>
        <v>27.961485201329804</v>
      </c>
      <c r="G137" s="41">
        <f>Tornqvist!AL132</f>
        <v>0.013790912692066448</v>
      </c>
    </row>
    <row r="138" spans="1:7" ht="12.75">
      <c r="A138">
        <f t="shared" si="4"/>
        <v>1979.75</v>
      </c>
      <c r="B138">
        <v>5204.7</v>
      </c>
      <c r="C138">
        <f>Tornqvist!B133+Tornqvist!C133</f>
        <v>186.112</v>
      </c>
      <c r="D138" s="40">
        <f>Time_varying_weights!AC133</f>
        <v>160.36154825042803</v>
      </c>
      <c r="E138" s="40">
        <f t="shared" si="5"/>
        <v>164.28267553762151</v>
      </c>
      <c r="F138" s="3">
        <f t="shared" si="3"/>
        <v>27.965418672627234</v>
      </c>
      <c r="G138" s="41">
        <f>Tornqvist!AL133</f>
        <v>0.003064023982377453</v>
      </c>
    </row>
    <row r="139" spans="1:7" ht="12.75">
      <c r="A139">
        <f t="shared" si="4"/>
        <v>1980</v>
      </c>
      <c r="B139">
        <v>5221.3</v>
      </c>
      <c r="C139">
        <f>Tornqvist!B134+Tornqvist!C134</f>
        <v>185.496</v>
      </c>
      <c r="D139" s="40">
        <f>Time_varying_weights!AC134</f>
        <v>159.73016497657227</v>
      </c>
      <c r="E139" s="40">
        <f t="shared" si="5"/>
        <v>163.7814575140161</v>
      </c>
      <c r="F139" s="3">
        <f t="shared" si="3"/>
        <v>28.14777677146677</v>
      </c>
      <c r="G139" s="41">
        <f>Tornqvist!AL134</f>
        <v>-0.003055612382388166</v>
      </c>
    </row>
    <row r="140" spans="1:7" ht="12.75">
      <c r="A140">
        <f t="shared" si="4"/>
        <v>1980.25</v>
      </c>
      <c r="B140">
        <v>5115.9</v>
      </c>
      <c r="C140">
        <f>Tornqvist!B135+Tornqvist!C135</f>
        <v>183.232</v>
      </c>
      <c r="D140" s="40">
        <f>Time_varying_weights!AC135</f>
        <v>157.50700252440686</v>
      </c>
      <c r="E140" s="40">
        <f t="shared" si="5"/>
        <v>161.83238738618317</v>
      </c>
      <c r="F140" s="3">
        <f aca="true" t="shared" si="6" ref="F140:F203">B140/C140</f>
        <v>27.920341425078586</v>
      </c>
      <c r="G140" s="41">
        <f>Tornqvist!AL135</f>
        <v>-0.011971809168332632</v>
      </c>
    </row>
    <row r="141" spans="1:7" ht="12.75">
      <c r="A141">
        <f aca="true" t="shared" si="7" ref="A141:A204">A140+0.25</f>
        <v>1980.5</v>
      </c>
      <c r="B141">
        <v>5107.4</v>
      </c>
      <c r="C141">
        <f>Tornqvist!B136+Tornqvist!C136</f>
        <v>182.669</v>
      </c>
      <c r="D141" s="40">
        <f>Time_varying_weights!AC136</f>
        <v>156.76126247571798</v>
      </c>
      <c r="E141" s="40">
        <f aca="true" t="shared" si="8" ref="E141:E204">E140*EXP(G141)</f>
        <v>161.3849447904843</v>
      </c>
      <c r="F141" s="3">
        <f t="shared" si="6"/>
        <v>27.959861826582504</v>
      </c>
      <c r="G141" s="41">
        <f>Tornqvist!AL136</f>
        <v>-0.00276868123693579</v>
      </c>
    </row>
    <row r="142" spans="1:7" ht="12.75">
      <c r="A142">
        <f t="shared" si="7"/>
        <v>1980.75</v>
      </c>
      <c r="B142">
        <v>5202.1</v>
      </c>
      <c r="C142">
        <f>Tornqvist!B137+Tornqvist!C137</f>
        <v>184.628</v>
      </c>
      <c r="D142" s="40">
        <f>Time_varying_weights!AC137</f>
        <v>158.18839128419222</v>
      </c>
      <c r="E142" s="40">
        <f t="shared" si="8"/>
        <v>163.16607902767356</v>
      </c>
      <c r="F142" s="3">
        <f t="shared" si="6"/>
        <v>28.17611629871959</v>
      </c>
      <c r="G142" s="41">
        <f>Tornqvist!AL137</f>
        <v>0.010976099215514394</v>
      </c>
    </row>
    <row r="143" spans="1:7" ht="12.75">
      <c r="A143">
        <f t="shared" si="7"/>
        <v>1981</v>
      </c>
      <c r="B143">
        <v>5307.5</v>
      </c>
      <c r="C143">
        <f>Tornqvist!B138+Tornqvist!C138</f>
        <v>185.265</v>
      </c>
      <c r="D143" s="40">
        <f>Time_varying_weights!AC138</f>
        <v>158.48934514337702</v>
      </c>
      <c r="E143" s="40">
        <f t="shared" si="8"/>
        <v>163.77966030894314</v>
      </c>
      <c r="F143" s="3">
        <f t="shared" si="6"/>
        <v>28.648152646209486</v>
      </c>
      <c r="G143" s="41">
        <f>Tornqvist!AL138</f>
        <v>0.0037534179394186893</v>
      </c>
    </row>
    <row r="144" spans="1:7" ht="12.75">
      <c r="A144">
        <f t="shared" si="7"/>
        <v>1981.25</v>
      </c>
      <c r="B144">
        <v>5266.1</v>
      </c>
      <c r="C144">
        <f>Tornqvist!B139+Tornqvist!C139</f>
        <v>184.287</v>
      </c>
      <c r="D144" s="40">
        <f>Time_varying_weights!AC139</f>
        <v>157.5201127139</v>
      </c>
      <c r="E144" s="40">
        <f t="shared" si="8"/>
        <v>163.07007015258807</v>
      </c>
      <c r="F144" s="3">
        <f t="shared" si="6"/>
        <v>28.575537069896413</v>
      </c>
      <c r="G144" s="41">
        <f>Tornqvist!AL139</f>
        <v>-0.004342003098350195</v>
      </c>
    </row>
    <row r="145" spans="1:7" ht="12.75">
      <c r="A145">
        <f t="shared" si="7"/>
        <v>1981.5</v>
      </c>
      <c r="B145">
        <v>5329.8</v>
      </c>
      <c r="C145">
        <f>Tornqvist!B140+Tornqvist!C140</f>
        <v>183.531</v>
      </c>
      <c r="D145" s="40">
        <f>Time_varying_weights!AC140</f>
        <v>156.75215342170634</v>
      </c>
      <c r="E145" s="40">
        <f t="shared" si="8"/>
        <v>162.55635212465572</v>
      </c>
      <c r="F145" s="3">
        <f t="shared" si="6"/>
        <v>29.040325612566814</v>
      </c>
      <c r="G145" s="41">
        <f>Tornqvist!AL140</f>
        <v>-0.00315526271204151</v>
      </c>
    </row>
    <row r="146" spans="1:7" ht="12.75">
      <c r="A146">
        <f t="shared" si="7"/>
        <v>1981.75</v>
      </c>
      <c r="B146">
        <v>5263.4</v>
      </c>
      <c r="C146">
        <f>Tornqvist!B141+Tornqvist!C141</f>
        <v>184.493</v>
      </c>
      <c r="D146" s="40">
        <f>Time_varying_weights!AC141</f>
        <v>157.461215539857</v>
      </c>
      <c r="E146" s="40">
        <f t="shared" si="8"/>
        <v>163.56533400297067</v>
      </c>
      <c r="F146" s="3">
        <f t="shared" si="6"/>
        <v>28.5289956800529</v>
      </c>
      <c r="G146" s="41">
        <f>Tornqvist!AL141</f>
        <v>0.006187782908114572</v>
      </c>
    </row>
    <row r="147" spans="1:7" ht="12.75">
      <c r="A147">
        <f t="shared" si="7"/>
        <v>1982</v>
      </c>
      <c r="B147">
        <v>5177.1</v>
      </c>
      <c r="C147">
        <f>Tornqvist!B142+Tornqvist!C142</f>
        <v>181.6</v>
      </c>
      <c r="D147" s="40">
        <f>Time_varying_weights!AC142</f>
        <v>154.89051682900714</v>
      </c>
      <c r="E147" s="40">
        <f t="shared" si="8"/>
        <v>161.1557937420461</v>
      </c>
      <c r="F147" s="3">
        <f t="shared" si="6"/>
        <v>28.508259911894275</v>
      </c>
      <c r="G147" s="41">
        <f>Tornqvist!AL142</f>
        <v>-0.014840946773879423</v>
      </c>
    </row>
    <row r="148" spans="1:7" ht="12.75">
      <c r="A148">
        <f t="shared" si="7"/>
        <v>1982.25</v>
      </c>
      <c r="B148">
        <v>5204.9</v>
      </c>
      <c r="C148">
        <f>Tornqvist!B143+Tornqvist!C143</f>
        <v>182.902</v>
      </c>
      <c r="D148" s="40">
        <f>Time_varying_weights!AC143</f>
        <v>155.96063197748808</v>
      </c>
      <c r="E148" s="40">
        <f t="shared" si="8"/>
        <v>162.52350205743434</v>
      </c>
      <c r="F148" s="3">
        <f t="shared" si="6"/>
        <v>28.457315939683546</v>
      </c>
      <c r="G148" s="41">
        <f>Tornqvist!AL143</f>
        <v>0.008451059263399875</v>
      </c>
    </row>
    <row r="149" spans="1:7" ht="12.75">
      <c r="A149">
        <f t="shared" si="7"/>
        <v>1982.5</v>
      </c>
      <c r="B149">
        <v>5185.2</v>
      </c>
      <c r="C149">
        <f>Tornqvist!B144+Tornqvist!C144</f>
        <v>181.595</v>
      </c>
      <c r="D149" s="40">
        <f>Time_varying_weights!AC144</f>
        <v>154.81516244355242</v>
      </c>
      <c r="E149" s="40">
        <f t="shared" si="8"/>
        <v>161.57413788336333</v>
      </c>
      <c r="F149" s="3">
        <f t="shared" si="6"/>
        <v>28.55364960489</v>
      </c>
      <c r="G149" s="41">
        <f>Tornqvist!AL144</f>
        <v>-0.005858523928817047</v>
      </c>
    </row>
    <row r="150" spans="1:7" ht="12.75">
      <c r="A150">
        <f t="shared" si="7"/>
        <v>1982.75</v>
      </c>
      <c r="B150">
        <v>5189.8</v>
      </c>
      <c r="C150">
        <f>Tornqvist!B145+Tornqvist!C145</f>
        <v>180.491</v>
      </c>
      <c r="D150" s="40">
        <f>Time_varying_weights!AC145</f>
        <v>153.8518194983707</v>
      </c>
      <c r="E150" s="40">
        <f t="shared" si="8"/>
        <v>160.80378306019955</v>
      </c>
      <c r="F150" s="3">
        <f t="shared" si="6"/>
        <v>28.753788277531843</v>
      </c>
      <c r="G150" s="41">
        <f>Tornqvist!AL145</f>
        <v>-0.00477921246719669</v>
      </c>
    </row>
    <row r="151" spans="1:7" ht="12.75">
      <c r="A151">
        <f t="shared" si="7"/>
        <v>1983</v>
      </c>
      <c r="B151">
        <v>5253.8</v>
      </c>
      <c r="C151">
        <f>Tornqvist!B146+Tornqvist!C146</f>
        <v>181.651</v>
      </c>
      <c r="D151" s="40">
        <f>Time_varying_weights!AC146</f>
        <v>154.82662959195798</v>
      </c>
      <c r="E151" s="40">
        <f t="shared" si="8"/>
        <v>162.0517114275699</v>
      </c>
      <c r="F151" s="3">
        <f t="shared" si="6"/>
        <v>28.922494233447654</v>
      </c>
      <c r="G151" s="41">
        <f>Tornqvist!AL146</f>
        <v>0.0077306076780017195</v>
      </c>
    </row>
    <row r="152" spans="1:7" ht="12.75">
      <c r="A152">
        <f t="shared" si="7"/>
        <v>1983.25</v>
      </c>
      <c r="B152">
        <v>5372.3</v>
      </c>
      <c r="C152">
        <f>Tornqvist!B147+Tornqvist!C147</f>
        <v>183.405</v>
      </c>
      <c r="D152" s="40">
        <f>Time_varying_weights!AC147</f>
        <v>155.99244044378338</v>
      </c>
      <c r="E152" s="40">
        <f t="shared" si="8"/>
        <v>163.49670962348355</v>
      </c>
      <c r="F152" s="3">
        <f t="shared" si="6"/>
        <v>29.2920040347864</v>
      </c>
      <c r="G152" s="41">
        <f>Tornqvist!AL147</f>
        <v>0.008877374867890643</v>
      </c>
    </row>
    <row r="153" spans="1:7" ht="12.75">
      <c r="A153">
        <f t="shared" si="7"/>
        <v>1983.5</v>
      </c>
      <c r="B153">
        <v>5478.4</v>
      </c>
      <c r="C153">
        <f>Tornqvist!B148+Tornqvist!C148</f>
        <v>186.233</v>
      </c>
      <c r="D153" s="40">
        <f>Time_varying_weights!AC148</f>
        <v>158.0676894150201</v>
      </c>
      <c r="E153" s="40">
        <f t="shared" si="8"/>
        <v>165.89487898531286</v>
      </c>
      <c r="F153" s="3">
        <f t="shared" si="6"/>
        <v>29.416913221609487</v>
      </c>
      <c r="G153" s="41">
        <f>Tornqvist!AL148</f>
        <v>0.014561463130879781</v>
      </c>
    </row>
    <row r="154" spans="1:7" ht="12.75">
      <c r="A154">
        <f t="shared" si="7"/>
        <v>1983.75</v>
      </c>
      <c r="B154">
        <v>5590.5</v>
      </c>
      <c r="C154">
        <f>Tornqvist!B149+Tornqvist!C149</f>
        <v>188.339</v>
      </c>
      <c r="D154" s="40">
        <f>Time_varying_weights!AC149</f>
        <v>159.52545476292428</v>
      </c>
      <c r="E154" s="40">
        <f t="shared" si="8"/>
        <v>167.64541640388617</v>
      </c>
      <c r="F154" s="3">
        <f t="shared" si="6"/>
        <v>29.683177674300065</v>
      </c>
      <c r="G154" s="41">
        <f>Tornqvist!AL149</f>
        <v>0.01049680363071733</v>
      </c>
    </row>
    <row r="155" spans="1:7" ht="12.75">
      <c r="A155">
        <f t="shared" si="7"/>
        <v>1984</v>
      </c>
      <c r="B155">
        <v>5699.8</v>
      </c>
      <c r="C155">
        <f>Tornqvist!B150+Tornqvist!C150</f>
        <v>191.708</v>
      </c>
      <c r="D155" s="40">
        <f>Time_varying_weights!AC150</f>
        <v>162.0473807615968</v>
      </c>
      <c r="E155" s="40">
        <f t="shared" si="8"/>
        <v>170.51532029159736</v>
      </c>
      <c r="F155" s="3">
        <f t="shared" si="6"/>
        <v>29.73167525611868</v>
      </c>
      <c r="G155" s="41">
        <f>Tornqvist!AL150</f>
        <v>0.016974015500137482</v>
      </c>
    </row>
    <row r="156" spans="1:7" ht="12.75">
      <c r="A156">
        <f t="shared" si="7"/>
        <v>1984.25</v>
      </c>
      <c r="B156">
        <v>5797.9</v>
      </c>
      <c r="C156">
        <f>Tornqvist!B151+Tornqvist!C151</f>
        <v>194.38</v>
      </c>
      <c r="D156" s="40">
        <f>Time_varying_weights!AC151</f>
        <v>164.20503337570136</v>
      </c>
      <c r="E156" s="40">
        <f t="shared" si="8"/>
        <v>173.0032847547694</v>
      </c>
      <c r="F156" s="3">
        <f t="shared" si="6"/>
        <v>29.82765716637514</v>
      </c>
      <c r="G156" s="41">
        <f>Tornqvist!AL151</f>
        <v>0.014485433569788332</v>
      </c>
    </row>
    <row r="157" spans="1:7" ht="12.75">
      <c r="A157">
        <f t="shared" si="7"/>
        <v>1984.5</v>
      </c>
      <c r="B157">
        <v>5854.3</v>
      </c>
      <c r="C157">
        <f>Tornqvist!B152+Tornqvist!C152</f>
        <v>195.07399999999998</v>
      </c>
      <c r="D157" s="40">
        <f>Time_varying_weights!AC152</f>
        <v>164.6954417556219</v>
      </c>
      <c r="E157" s="40">
        <f t="shared" si="8"/>
        <v>173.73275582994177</v>
      </c>
      <c r="F157" s="3">
        <f t="shared" si="6"/>
        <v>30.01066262033895</v>
      </c>
      <c r="G157" s="41">
        <f>Tornqvist!AL152</f>
        <v>0.004207651158355763</v>
      </c>
    </row>
    <row r="158" spans="1:7" ht="12.75">
      <c r="A158">
        <f t="shared" si="7"/>
        <v>1984.75</v>
      </c>
      <c r="B158">
        <v>5902.4</v>
      </c>
      <c r="C158">
        <f>Tornqvist!B153+Tornqvist!C153</f>
        <v>195.778</v>
      </c>
      <c r="D158" s="40">
        <f>Time_varying_weights!AC153</f>
        <v>165.19885372644856</v>
      </c>
      <c r="E158" s="40">
        <f t="shared" si="8"/>
        <v>174.47198536996174</v>
      </c>
      <c r="F158" s="3">
        <f t="shared" si="6"/>
        <v>30.148433429700987</v>
      </c>
      <c r="G158" s="41">
        <f>Tornqvist!AL153</f>
        <v>0.004245953964033747</v>
      </c>
    </row>
    <row r="159" spans="1:7" ht="12.75">
      <c r="A159">
        <f t="shared" si="7"/>
        <v>1985</v>
      </c>
      <c r="B159">
        <v>5956.9</v>
      </c>
      <c r="C159">
        <f>Tornqvist!B154+Tornqvist!C154</f>
        <v>197.1</v>
      </c>
      <c r="D159" s="40">
        <f>Time_varying_weights!AC154</f>
        <v>166.22786580831567</v>
      </c>
      <c r="E159" s="40">
        <f t="shared" si="8"/>
        <v>175.76316527628137</v>
      </c>
      <c r="F159" s="3">
        <f t="shared" si="6"/>
        <v>30.22272957889396</v>
      </c>
      <c r="G159" s="41">
        <f>Tornqvist!AL154</f>
        <v>0.007373250534652729</v>
      </c>
    </row>
    <row r="160" spans="1:7" ht="12.75">
      <c r="A160">
        <f t="shared" si="7"/>
        <v>1985.25</v>
      </c>
      <c r="B160">
        <v>6007.8</v>
      </c>
      <c r="C160">
        <f>Tornqvist!B155+Tornqvist!C155</f>
        <v>198.264</v>
      </c>
      <c r="D160" s="40">
        <f>Time_varying_weights!AC155</f>
        <v>167.13283588026434</v>
      </c>
      <c r="E160" s="40">
        <f t="shared" si="8"/>
        <v>176.92053531774692</v>
      </c>
      <c r="F160" s="3">
        <f t="shared" si="6"/>
        <v>30.302021547028204</v>
      </c>
      <c r="G160" s="41">
        <f>Tornqvist!AL155</f>
        <v>0.0065632417608160526</v>
      </c>
    </row>
    <row r="161" spans="1:7" ht="12.75">
      <c r="A161">
        <f t="shared" si="7"/>
        <v>1985.5</v>
      </c>
      <c r="B161">
        <v>6101.7</v>
      </c>
      <c r="C161">
        <f>Tornqvist!B156+Tornqvist!C156</f>
        <v>199.138</v>
      </c>
      <c r="D161" s="40">
        <f>Time_varying_weights!AC156</f>
        <v>167.79763949273354</v>
      </c>
      <c r="E161" s="40">
        <f t="shared" si="8"/>
        <v>177.82059240731428</v>
      </c>
      <c r="F161" s="3">
        <f t="shared" si="6"/>
        <v>30.640560817121795</v>
      </c>
      <c r="G161" s="41">
        <f>Tornqvist!AL156</f>
        <v>0.005074455430180365</v>
      </c>
    </row>
    <row r="162" spans="1:7" ht="12.75">
      <c r="A162">
        <f t="shared" si="7"/>
        <v>1985.75</v>
      </c>
      <c r="B162">
        <v>6148.6</v>
      </c>
      <c r="C162">
        <f>Tornqvist!B157+Tornqvist!C157</f>
        <v>200.205</v>
      </c>
      <c r="D162" s="40">
        <f>Time_varying_weights!AC157</f>
        <v>168.62928647615306</v>
      </c>
      <c r="E162" s="40">
        <f t="shared" si="8"/>
        <v>178.8943962453065</v>
      </c>
      <c r="F162" s="3">
        <f t="shared" si="6"/>
        <v>30.711520691291426</v>
      </c>
      <c r="G162" s="41">
        <f>Tornqvist!AL157</f>
        <v>0.006020532445486962</v>
      </c>
    </row>
    <row r="163" spans="1:7" ht="12.75">
      <c r="A163">
        <f t="shared" si="7"/>
        <v>1986</v>
      </c>
      <c r="B163">
        <v>6207.4</v>
      </c>
      <c r="C163">
        <f>Tornqvist!B158+Tornqvist!C158</f>
        <v>199.891</v>
      </c>
      <c r="D163" s="40">
        <f>Time_varying_weights!AC158</f>
        <v>168.3022129998526</v>
      </c>
      <c r="E163" s="40">
        <f t="shared" si="8"/>
        <v>178.73488336478636</v>
      </c>
      <c r="F163" s="3">
        <f t="shared" si="6"/>
        <v>31.05392438879189</v>
      </c>
      <c r="G163" s="41">
        <f>Tornqvist!AL158</f>
        <v>-0.0008920572234576171</v>
      </c>
    </row>
    <row r="164" spans="1:7" ht="12.75">
      <c r="A164">
        <f t="shared" si="7"/>
        <v>1986.25</v>
      </c>
      <c r="B164">
        <v>6232</v>
      </c>
      <c r="C164">
        <f>Tornqvist!B159+Tornqvist!C159</f>
        <v>200.567</v>
      </c>
      <c r="D164" s="40">
        <f>Time_varying_weights!AC159</f>
        <v>168.7847688094516</v>
      </c>
      <c r="E164" s="40">
        <f t="shared" si="8"/>
        <v>179.43071035770868</v>
      </c>
      <c r="F164" s="3">
        <f t="shared" si="6"/>
        <v>31.071911131940947</v>
      </c>
      <c r="G164" s="41">
        <f>Tornqvist!AL159</f>
        <v>0.0038855092758025497</v>
      </c>
    </row>
    <row r="165" spans="1:7" ht="12.75">
      <c r="A165">
        <f t="shared" si="7"/>
        <v>1986.5</v>
      </c>
      <c r="B165">
        <v>6291.7</v>
      </c>
      <c r="C165">
        <f>Tornqvist!B160+Tornqvist!C160</f>
        <v>200.916</v>
      </c>
      <c r="D165" s="40">
        <f>Time_varying_weights!AC160</f>
        <v>168.9967733619966</v>
      </c>
      <c r="E165" s="40">
        <f t="shared" si="8"/>
        <v>179.8350184444253</v>
      </c>
      <c r="F165" s="3">
        <f t="shared" si="6"/>
        <v>31.31507694758008</v>
      </c>
      <c r="G165" s="41">
        <f>Tornqvist!AL160</f>
        <v>0.002250747705579939</v>
      </c>
    </row>
    <row r="166" spans="1:7" ht="12.75">
      <c r="A166">
        <f t="shared" si="7"/>
        <v>1986.75</v>
      </c>
      <c r="B166">
        <v>6323.4</v>
      </c>
      <c r="C166">
        <f>Tornqvist!B161+Tornqvist!C161</f>
        <v>202.64499999999998</v>
      </c>
      <c r="D166" s="40">
        <f>Time_varying_weights!AC161</f>
        <v>170.37361976160543</v>
      </c>
      <c r="E166" s="40">
        <f t="shared" si="8"/>
        <v>181.47602120695504</v>
      </c>
      <c r="F166" s="3">
        <f t="shared" si="6"/>
        <v>31.20432283056577</v>
      </c>
      <c r="G166" s="41">
        <f>Tornqvist!AL161</f>
        <v>0.00908366402400979</v>
      </c>
    </row>
    <row r="167" spans="1:7" ht="12.75">
      <c r="A167">
        <f t="shared" si="7"/>
        <v>1987</v>
      </c>
      <c r="B167">
        <v>6365</v>
      </c>
      <c r="C167">
        <f>Tornqvist!B162+Tornqvist!C162</f>
        <v>204.937</v>
      </c>
      <c r="D167" s="40">
        <f>Time_varying_weights!AC162</f>
        <v>172.2270586220881</v>
      </c>
      <c r="E167" s="40">
        <f t="shared" si="8"/>
        <v>183.62358029001606</v>
      </c>
      <c r="F167" s="3">
        <f t="shared" si="6"/>
        <v>31.058325241415652</v>
      </c>
      <c r="G167" s="41">
        <f>Tornqvist!AL162</f>
        <v>0.011764372476965173</v>
      </c>
    </row>
    <row r="168" spans="1:7" ht="12.75">
      <c r="A168">
        <f t="shared" si="7"/>
        <v>1987.25</v>
      </c>
      <c r="B168">
        <v>6435</v>
      </c>
      <c r="C168">
        <f>Tornqvist!B163+Tornqvist!C163</f>
        <v>205.468</v>
      </c>
      <c r="D168" s="40">
        <f>Time_varying_weights!AC163</f>
        <v>172.5939113015727</v>
      </c>
      <c r="E168" s="40">
        <f t="shared" si="8"/>
        <v>184.18394017739226</v>
      </c>
      <c r="F168" s="3">
        <f t="shared" si="6"/>
        <v>31.31874549808243</v>
      </c>
      <c r="G168" s="41">
        <f>Tornqvist!AL163</f>
        <v>0.0030470302522043772</v>
      </c>
    </row>
    <row r="169" spans="1:7" ht="12.75">
      <c r="A169">
        <f t="shared" si="7"/>
        <v>1987.5</v>
      </c>
      <c r="B169">
        <v>6493.4</v>
      </c>
      <c r="C169">
        <f>Tornqvist!B164+Tornqvist!C164</f>
        <v>206.14499999999998</v>
      </c>
      <c r="D169" s="40">
        <f>Time_varying_weights!AC164</f>
        <v>173.08814608214323</v>
      </c>
      <c r="E169" s="40">
        <f t="shared" si="8"/>
        <v>184.87655843240833</v>
      </c>
      <c r="F169" s="3">
        <f t="shared" si="6"/>
        <v>31.499187465133765</v>
      </c>
      <c r="G169" s="41">
        <f>Tornqvist!AL164</f>
        <v>0.003753417506164714</v>
      </c>
    </row>
    <row r="170" spans="1:7" ht="12.75">
      <c r="A170">
        <f t="shared" si="7"/>
        <v>1987.75</v>
      </c>
      <c r="B170">
        <v>6606.8</v>
      </c>
      <c r="C170">
        <f>Tornqvist!B165+Tornqvist!C165</f>
        <v>209.263</v>
      </c>
      <c r="D170" s="40">
        <f>Time_varying_weights!AC165</f>
        <v>175.6356779993469</v>
      </c>
      <c r="E170" s="40">
        <f t="shared" si="8"/>
        <v>187.76078535516314</v>
      </c>
      <c r="F170" s="3">
        <f t="shared" si="6"/>
        <v>31.57175420403989</v>
      </c>
      <c r="G170" s="41">
        <f>Tornqvist!AL165</f>
        <v>0.015480383644684508</v>
      </c>
    </row>
    <row r="171" spans="1:7" ht="12.75">
      <c r="A171">
        <f t="shared" si="7"/>
        <v>1988</v>
      </c>
      <c r="B171">
        <v>6639.1</v>
      </c>
      <c r="C171">
        <f>Tornqvist!B166+Tornqvist!C166</f>
        <v>209.722</v>
      </c>
      <c r="D171" s="40">
        <f>Time_varying_weights!AC166</f>
        <v>175.95522747291525</v>
      </c>
      <c r="E171" s="40">
        <f t="shared" si="8"/>
        <v>188.2615895467475</v>
      </c>
      <c r="F171" s="3">
        <f t="shared" si="6"/>
        <v>31.656669305080058</v>
      </c>
      <c r="G171" s="41">
        <f>Tornqvist!AL166</f>
        <v>0.0026636951475390923</v>
      </c>
    </row>
    <row r="172" spans="1:7" ht="12.75">
      <c r="A172">
        <f t="shared" si="7"/>
        <v>1988.25</v>
      </c>
      <c r="B172">
        <v>6723.5</v>
      </c>
      <c r="C172">
        <f>Tornqvist!B167+Tornqvist!C167</f>
        <v>212.665</v>
      </c>
      <c r="D172" s="40">
        <f>Time_varying_weights!AC167</f>
        <v>178.56371135895353</v>
      </c>
      <c r="E172" s="40">
        <f t="shared" si="8"/>
        <v>191.20982547254317</v>
      </c>
      <c r="F172" s="3">
        <f t="shared" si="6"/>
        <v>31.615451531751816</v>
      </c>
      <c r="G172" s="41">
        <f>Tornqvist!AL167</f>
        <v>0.015538958309348769</v>
      </c>
    </row>
    <row r="173" spans="1:7" ht="12.75">
      <c r="A173">
        <f t="shared" si="7"/>
        <v>1988.5</v>
      </c>
      <c r="B173">
        <v>6759.4</v>
      </c>
      <c r="C173">
        <f>Tornqvist!B168+Tornqvist!C168</f>
        <v>212.909</v>
      </c>
      <c r="D173" s="40">
        <f>Time_varying_weights!AC168</f>
        <v>178.9125413762934</v>
      </c>
      <c r="E173" s="40">
        <f t="shared" si="8"/>
        <v>191.7368398514101</v>
      </c>
      <c r="F173" s="3">
        <f t="shared" si="6"/>
        <v>31.747835929904326</v>
      </c>
      <c r="G173" s="41">
        <f>Tornqvist!AL168</f>
        <v>0.002752418335510601</v>
      </c>
    </row>
    <row r="174" spans="1:7" ht="12.75">
      <c r="A174">
        <f t="shared" si="7"/>
        <v>1988.75</v>
      </c>
      <c r="B174">
        <v>6848.6</v>
      </c>
      <c r="C174">
        <f>Tornqvist!B169+Tornqvist!C169</f>
        <v>215.169</v>
      </c>
      <c r="D174" s="40">
        <f>Time_varying_weights!AC169</f>
        <v>180.96152402016904</v>
      </c>
      <c r="E174" s="40">
        <f t="shared" si="8"/>
        <v>194.08387877607402</v>
      </c>
      <c r="F174" s="3">
        <f t="shared" si="6"/>
        <v>31.82893446546668</v>
      </c>
      <c r="G174" s="41">
        <f>Tornqvist!AL169</f>
        <v>0.012166624358520353</v>
      </c>
    </row>
    <row r="175" spans="1:7" ht="12.75">
      <c r="A175">
        <f t="shared" si="7"/>
        <v>1989</v>
      </c>
      <c r="B175">
        <v>6918.1</v>
      </c>
      <c r="C175">
        <f>Tornqvist!B170+Tornqvist!C170</f>
        <v>217.161</v>
      </c>
      <c r="D175" s="40">
        <f>Time_varying_weights!AC170</f>
        <v>182.7923424199282</v>
      </c>
      <c r="E175" s="40">
        <f t="shared" si="8"/>
        <v>196.19621726269014</v>
      </c>
      <c r="F175" s="3">
        <f t="shared" si="6"/>
        <v>31.85700931566902</v>
      </c>
      <c r="G175" s="41">
        <f>Tornqvist!AL170</f>
        <v>0.010824836493010673</v>
      </c>
    </row>
    <row r="176" spans="1:7" ht="12.75">
      <c r="A176">
        <f t="shared" si="7"/>
        <v>1989.25</v>
      </c>
      <c r="B176">
        <v>6963.5</v>
      </c>
      <c r="C176">
        <f>Tornqvist!B171+Tornqvist!C171</f>
        <v>218.4</v>
      </c>
      <c r="D176" s="40">
        <f>Time_varying_weights!AC171</f>
        <v>183.76221865976535</v>
      </c>
      <c r="E176" s="40">
        <f t="shared" si="8"/>
        <v>197.38303672538058</v>
      </c>
      <c r="F176" s="3">
        <f t="shared" si="6"/>
        <v>31.884157509157507</v>
      </c>
      <c r="G176" s="41">
        <f>Tornqvist!AL171</f>
        <v>0.006030922859450484</v>
      </c>
    </row>
    <row r="177" spans="1:7" ht="12.75">
      <c r="A177">
        <f t="shared" si="7"/>
        <v>1989.5</v>
      </c>
      <c r="B177">
        <v>7013.1</v>
      </c>
      <c r="C177">
        <f>Tornqvist!B172+Tornqvist!C172</f>
        <v>218.647</v>
      </c>
      <c r="D177" s="40">
        <f>Time_varying_weights!AC172</f>
        <v>183.9008160743396</v>
      </c>
      <c r="E177" s="40">
        <f t="shared" si="8"/>
        <v>197.67436297712493</v>
      </c>
      <c r="F177" s="3">
        <f t="shared" si="6"/>
        <v>32.074988451705266</v>
      </c>
      <c r="G177" s="41">
        <f>Tornqvist!AL172</f>
        <v>0.001474855576791892</v>
      </c>
    </row>
    <row r="178" spans="1:7" ht="12.75">
      <c r="A178">
        <f t="shared" si="7"/>
        <v>1989.75</v>
      </c>
      <c r="B178">
        <v>7030.9</v>
      </c>
      <c r="C178">
        <f>Tornqvist!B173+Tornqvist!C173</f>
        <v>219.761</v>
      </c>
      <c r="D178" s="40">
        <f>Time_varying_weights!AC173</f>
        <v>184.77199207994806</v>
      </c>
      <c r="E178" s="40">
        <f t="shared" si="8"/>
        <v>198.75053118177223</v>
      </c>
      <c r="F178" s="3">
        <f t="shared" si="6"/>
        <v>31.9933928222023</v>
      </c>
      <c r="G178" s="41">
        <f>Tornqvist!AL173</f>
        <v>0.005429380768593144</v>
      </c>
    </row>
    <row r="179" spans="1:7" ht="12.75">
      <c r="A179">
        <f t="shared" si="7"/>
        <v>1990</v>
      </c>
      <c r="B179">
        <v>7112.1</v>
      </c>
      <c r="C179">
        <f>Tornqvist!B174+Tornqvist!C174</f>
        <v>219.913</v>
      </c>
      <c r="D179" s="40">
        <f>Time_varying_weights!AC174</f>
        <v>184.8376137284013</v>
      </c>
      <c r="E179" s="40">
        <f t="shared" si="8"/>
        <v>198.95762706476762</v>
      </c>
      <c r="F179" s="3">
        <f t="shared" si="6"/>
        <v>32.340516476970436</v>
      </c>
      <c r="G179" s="41">
        <f>Tornqvist!AL174</f>
        <v>0.0010414465854896556</v>
      </c>
    </row>
    <row r="180" spans="1:7" ht="12.75">
      <c r="A180">
        <f t="shared" si="7"/>
        <v>1990.25</v>
      </c>
      <c r="B180">
        <v>7130.3</v>
      </c>
      <c r="C180">
        <f>Tornqvist!B175+Tornqvist!C175</f>
        <v>218.723</v>
      </c>
      <c r="D180" s="40">
        <f>Time_varying_weights!AC175</f>
        <v>184.13018474967296</v>
      </c>
      <c r="E180" s="40">
        <f t="shared" si="8"/>
        <v>198.18896859763876</v>
      </c>
      <c r="F180" s="3">
        <f t="shared" si="6"/>
        <v>32.599680874896556</v>
      </c>
      <c r="G180" s="41">
        <f>Tornqvist!AL175</f>
        <v>-0.0038709103153276433</v>
      </c>
    </row>
    <row r="181" spans="1:7" ht="12.75">
      <c r="A181">
        <f t="shared" si="7"/>
        <v>1990.5</v>
      </c>
      <c r="B181">
        <v>7130.8</v>
      </c>
      <c r="C181">
        <f>Tornqvist!B176+Tornqvist!C176</f>
        <v>218.714</v>
      </c>
      <c r="D181" s="40">
        <f>Time_varying_weights!AC176</f>
        <v>184.41408534877445</v>
      </c>
      <c r="E181" s="40">
        <f t="shared" si="8"/>
        <v>198.4881165768579</v>
      </c>
      <c r="F181" s="3">
        <f t="shared" si="6"/>
        <v>32.60330843018737</v>
      </c>
      <c r="G181" s="41">
        <f>Tornqvist!AL176</f>
        <v>0.001508269809928523</v>
      </c>
    </row>
    <row r="182" spans="1:7" ht="12.75">
      <c r="A182">
        <f t="shared" si="7"/>
        <v>1990.75</v>
      </c>
      <c r="B182">
        <v>7076.9</v>
      </c>
      <c r="C182">
        <f>Tornqvist!B177+Tornqvist!C177</f>
        <v>218.124</v>
      </c>
      <c r="D182" s="40">
        <f>Time_varying_weights!AC177</f>
        <v>184.20608027238345</v>
      </c>
      <c r="E182" s="40">
        <f t="shared" si="8"/>
        <v>198.25855069748505</v>
      </c>
      <c r="F182" s="3">
        <f t="shared" si="6"/>
        <v>32.44438942986558</v>
      </c>
      <c r="G182" s="41">
        <f>Tornqvist!AL177</f>
        <v>-0.0011572417561546548</v>
      </c>
    </row>
    <row r="183" spans="1:7" ht="12.75">
      <c r="A183">
        <f t="shared" si="7"/>
        <v>1991</v>
      </c>
      <c r="B183">
        <v>7040.8</v>
      </c>
      <c r="C183">
        <f>Tornqvist!B178+Tornqvist!C178</f>
        <v>216.471</v>
      </c>
      <c r="D183" s="40">
        <f>Time_varying_weights!AC178</f>
        <v>183.0962268884257</v>
      </c>
      <c r="E183" s="40">
        <f t="shared" si="8"/>
        <v>197.0590775220898</v>
      </c>
      <c r="F183" s="3">
        <f t="shared" si="6"/>
        <v>32.52537291369283</v>
      </c>
      <c r="G183" s="41">
        <f>Tornqvist!AL178</f>
        <v>-0.006068420787362953</v>
      </c>
    </row>
    <row r="184" spans="1:7" ht="12.75">
      <c r="A184">
        <f t="shared" si="7"/>
        <v>1991.25</v>
      </c>
      <c r="B184">
        <v>7086.5</v>
      </c>
      <c r="C184">
        <f>Tornqvist!B179+Tornqvist!C179</f>
        <v>215.476</v>
      </c>
      <c r="D184" s="40">
        <f>Time_varying_weights!AC179</f>
        <v>182.50945795182906</v>
      </c>
      <c r="E184" s="40">
        <f t="shared" si="8"/>
        <v>196.4232398251417</v>
      </c>
      <c r="F184" s="3">
        <f t="shared" si="6"/>
        <v>32.88765338135106</v>
      </c>
      <c r="G184" s="41">
        <f>Tornqvist!AL179</f>
        <v>-0.0032318517115142646</v>
      </c>
    </row>
    <row r="185" spans="1:7" ht="12.75">
      <c r="A185">
        <f t="shared" si="7"/>
        <v>1991.5</v>
      </c>
      <c r="B185">
        <v>7120.7</v>
      </c>
      <c r="C185">
        <f>Tornqvist!B180+Tornqvist!C180</f>
        <v>215.642</v>
      </c>
      <c r="D185" s="40">
        <f>Time_varying_weights!AC180</f>
        <v>182.9041936214355</v>
      </c>
      <c r="E185" s="40">
        <f t="shared" si="8"/>
        <v>196.84426367426076</v>
      </c>
      <c r="F185" s="3">
        <f t="shared" si="6"/>
        <v>33.02093284239619</v>
      </c>
      <c r="G185" s="41">
        <f>Tornqvist!AL180</f>
        <v>0.002141158403495672</v>
      </c>
    </row>
    <row r="186" spans="1:7" ht="12.75">
      <c r="A186">
        <f t="shared" si="7"/>
        <v>1991.75</v>
      </c>
      <c r="B186">
        <v>7154.1</v>
      </c>
      <c r="C186">
        <f>Tornqvist!B181+Tornqvist!C181</f>
        <v>215.491</v>
      </c>
      <c r="D186" s="40">
        <f>Time_varying_weights!AC181</f>
        <v>183.0292116531381</v>
      </c>
      <c r="E186" s="40">
        <f t="shared" si="8"/>
        <v>196.9755071762237</v>
      </c>
      <c r="F186" s="3">
        <f t="shared" si="6"/>
        <v>33.19906631831492</v>
      </c>
      <c r="G186" s="41">
        <f>Tornqvist!AL181</f>
        <v>0.0006665155816741454</v>
      </c>
    </row>
    <row r="187" spans="1:7" ht="12.75">
      <c r="A187">
        <f t="shared" si="7"/>
        <v>1992</v>
      </c>
      <c r="B187">
        <v>7228.2</v>
      </c>
      <c r="C187">
        <f>Tornqvist!B182+Tornqvist!C182</f>
        <v>214.89300000000003</v>
      </c>
      <c r="D187" s="40">
        <f>Time_varying_weights!AC182</f>
        <v>182.77285983908334</v>
      </c>
      <c r="E187" s="40">
        <f t="shared" si="8"/>
        <v>196.69680681343507</v>
      </c>
      <c r="F187" s="3">
        <f t="shared" si="6"/>
        <v>33.63627479722466</v>
      </c>
      <c r="G187" s="41">
        <f>Tornqvist!AL182</f>
        <v>-0.0014159004809104314</v>
      </c>
    </row>
    <row r="188" spans="1:7" ht="12.75">
      <c r="A188">
        <f t="shared" si="7"/>
        <v>1992.25</v>
      </c>
      <c r="B188">
        <v>7297.9</v>
      </c>
      <c r="C188">
        <f>Tornqvist!B183+Tornqvist!C183</f>
        <v>215.911</v>
      </c>
      <c r="D188" s="40">
        <f>Time_varying_weights!AC183</f>
        <v>183.81895132988458</v>
      </c>
      <c r="E188" s="40">
        <f t="shared" si="8"/>
        <v>197.81990634546835</v>
      </c>
      <c r="F188" s="3">
        <f t="shared" si="6"/>
        <v>33.800501132411036</v>
      </c>
      <c r="G188" s="41">
        <f>Tornqvist!AL183</f>
        <v>0.005693561405625511</v>
      </c>
    </row>
    <row r="189" spans="1:7" ht="12.75">
      <c r="A189">
        <f t="shared" si="7"/>
        <v>1992.5</v>
      </c>
      <c r="B189">
        <v>7369.5</v>
      </c>
      <c r="C189">
        <f>Tornqvist!B184+Tornqvist!C184</f>
        <v>215.868</v>
      </c>
      <c r="D189" s="40">
        <f>Time_varying_weights!AC184</f>
        <v>183.96291117329895</v>
      </c>
      <c r="E189" s="40">
        <f t="shared" si="8"/>
        <v>197.97198222335015</v>
      </c>
      <c r="F189" s="3">
        <f t="shared" si="6"/>
        <v>34.13891822780588</v>
      </c>
      <c r="G189" s="41">
        <f>Tornqvist!AL184</f>
        <v>0.0007684638809328479</v>
      </c>
    </row>
    <row r="190" spans="1:7" ht="12.75">
      <c r="A190">
        <f t="shared" si="7"/>
        <v>1992.75</v>
      </c>
      <c r="B190">
        <v>7450.7</v>
      </c>
      <c r="C190">
        <f>Tornqvist!B185+Tornqvist!C185</f>
        <v>217.113</v>
      </c>
      <c r="D190" s="40">
        <f>Time_varying_weights!AC185</f>
        <v>185.20586168659307</v>
      </c>
      <c r="E190" s="40">
        <f t="shared" si="8"/>
        <v>199.30656163690364</v>
      </c>
      <c r="F190" s="3">
        <f t="shared" si="6"/>
        <v>34.31715281903893</v>
      </c>
      <c r="G190" s="41">
        <f>Tornqvist!AL185</f>
        <v>0.006718633333824341</v>
      </c>
    </row>
    <row r="191" spans="1:7" ht="12.75">
      <c r="A191">
        <f t="shared" si="7"/>
        <v>1993</v>
      </c>
      <c r="B191">
        <v>7459.7</v>
      </c>
      <c r="C191">
        <f>Tornqvist!B186+Tornqvist!C186</f>
        <v>218.594</v>
      </c>
      <c r="D191" s="40">
        <f>Time_varying_weights!AC186</f>
        <v>186.6527564885162</v>
      </c>
      <c r="E191" s="40">
        <f t="shared" si="8"/>
        <v>200.8604191246502</v>
      </c>
      <c r="F191" s="3">
        <f t="shared" si="6"/>
        <v>34.12582230070359</v>
      </c>
      <c r="G191" s="41">
        <f>Tornqvist!AL186</f>
        <v>0.007766084520407978</v>
      </c>
    </row>
    <row r="192" spans="1:7" ht="12.75">
      <c r="A192">
        <f t="shared" si="7"/>
        <v>1993.25</v>
      </c>
      <c r="B192">
        <v>7497.5</v>
      </c>
      <c r="C192">
        <f>Tornqvist!B187+Tornqvist!C187</f>
        <v>221.094</v>
      </c>
      <c r="D192" s="40">
        <f>Time_varying_weights!AC187</f>
        <v>188.75228314952878</v>
      </c>
      <c r="E192" s="40">
        <f t="shared" si="8"/>
        <v>203.11672432183377</v>
      </c>
      <c r="F192" s="3">
        <f t="shared" si="6"/>
        <v>33.9109157191059</v>
      </c>
      <c r="G192" s="41">
        <f>Tornqvist!AL187</f>
        <v>0.01117057584016021</v>
      </c>
    </row>
    <row r="193" spans="1:7" ht="12.75">
      <c r="A193">
        <f t="shared" si="7"/>
        <v>1993.5</v>
      </c>
      <c r="B193">
        <v>7536</v>
      </c>
      <c r="C193">
        <f>Tornqvist!B188+Tornqvist!C188</f>
        <v>221.422</v>
      </c>
      <c r="D193" s="40">
        <f>Time_varying_weights!AC188</f>
        <v>188.9961763405212</v>
      </c>
      <c r="E193" s="40">
        <f t="shared" si="8"/>
        <v>203.37665699052263</v>
      </c>
      <c r="F193" s="3">
        <f t="shared" si="6"/>
        <v>34.034558444960304</v>
      </c>
      <c r="G193" s="41">
        <f>Tornqvist!AL188</f>
        <v>0.001278902516337665</v>
      </c>
    </row>
    <row r="194" spans="1:7" ht="12.75">
      <c r="A194">
        <f t="shared" si="7"/>
        <v>1993.75</v>
      </c>
      <c r="B194">
        <v>7637.4</v>
      </c>
      <c r="C194">
        <f>Tornqvist!B189+Tornqvist!C189</f>
        <v>222.888</v>
      </c>
      <c r="D194" s="40">
        <f>Time_varying_weights!AC189</f>
        <v>190.21023328402458</v>
      </c>
      <c r="E194" s="40">
        <f t="shared" si="8"/>
        <v>204.68105281999746</v>
      </c>
      <c r="F194" s="3">
        <f t="shared" si="6"/>
        <v>34.26564014213417</v>
      </c>
      <c r="G194" s="41">
        <f>Tornqvist!AL189</f>
        <v>0.0063932146900470875</v>
      </c>
    </row>
    <row r="195" spans="1:7" ht="12.75">
      <c r="A195">
        <f t="shared" si="7"/>
        <v>1994</v>
      </c>
      <c r="B195">
        <v>7715.1</v>
      </c>
      <c r="C195">
        <f>Tornqvist!B190+Tornqvist!C190</f>
        <v>224.066</v>
      </c>
      <c r="D195" s="40">
        <f>Time_varying_weights!AC190</f>
        <v>191.17719562485888</v>
      </c>
      <c r="E195" s="40">
        <f t="shared" si="8"/>
        <v>205.7200166386018</v>
      </c>
      <c r="F195" s="3">
        <f t="shared" si="6"/>
        <v>34.4322654932029</v>
      </c>
      <c r="G195" s="41">
        <f>Tornqvist!AL190</f>
        <v>0.005063174126343509</v>
      </c>
    </row>
    <row r="196" spans="1:7" ht="12.75">
      <c r="A196">
        <f t="shared" si="7"/>
        <v>1994.25</v>
      </c>
      <c r="B196">
        <v>7815.7</v>
      </c>
      <c r="C196">
        <f>Tornqvist!B191+Tornqvist!C191</f>
        <v>227.408</v>
      </c>
      <c r="D196" s="40">
        <f>Time_varying_weights!AC191</f>
        <v>194.07643300223776</v>
      </c>
      <c r="E196" s="40">
        <f t="shared" si="8"/>
        <v>208.83839707013198</v>
      </c>
      <c r="F196" s="3">
        <f t="shared" si="6"/>
        <v>34.368623795117145</v>
      </c>
      <c r="G196" s="41">
        <f>Tornqvist!AL191</f>
        <v>0.01504463132953648</v>
      </c>
    </row>
    <row r="197" spans="1:7" ht="12.75">
      <c r="A197">
        <f t="shared" si="7"/>
        <v>1994.5</v>
      </c>
      <c r="B197">
        <v>7859.5</v>
      </c>
      <c r="C197">
        <f>Tornqvist!B192+Tornqvist!C192</f>
        <v>229.539</v>
      </c>
      <c r="D197" s="40">
        <f>Time_varying_weights!AC192</f>
        <v>195.9435521590573</v>
      </c>
      <c r="E197" s="40">
        <f t="shared" si="8"/>
        <v>210.84600419930678</v>
      </c>
      <c r="F197" s="3">
        <f t="shared" si="6"/>
        <v>34.240368739081376</v>
      </c>
      <c r="G197" s="41">
        <f>Tornqvist!AL192</f>
        <v>0.009567295980644779</v>
      </c>
    </row>
    <row r="198" spans="1:7" ht="12.75">
      <c r="A198">
        <f t="shared" si="7"/>
        <v>1994.75</v>
      </c>
      <c r="B198">
        <v>7951.6</v>
      </c>
      <c r="C198">
        <f>Tornqvist!B193+Tornqvist!C193</f>
        <v>230.663</v>
      </c>
      <c r="D198" s="40">
        <f>Time_varying_weights!AC193</f>
        <v>196.95197621430782</v>
      </c>
      <c r="E198" s="40">
        <f t="shared" si="8"/>
        <v>211.9294748259613</v>
      </c>
      <c r="F198" s="3">
        <f t="shared" si="6"/>
        <v>34.47280231333157</v>
      </c>
      <c r="G198" s="41">
        <f>Tornqvist!AL193</f>
        <v>0.0051255243144164115</v>
      </c>
    </row>
    <row r="199" spans="1:7" ht="12.75">
      <c r="A199">
        <f t="shared" si="7"/>
        <v>1995</v>
      </c>
      <c r="B199">
        <v>7973.7</v>
      </c>
      <c r="C199">
        <f>Tornqvist!B194+Tornqvist!C194</f>
        <v>232.493</v>
      </c>
      <c r="D199" s="40">
        <f>Time_varying_weights!AC194</f>
        <v>198.56408381897418</v>
      </c>
      <c r="E199" s="40">
        <f t="shared" si="8"/>
        <v>213.66240752892412</v>
      </c>
      <c r="F199" s="3">
        <f t="shared" si="6"/>
        <v>34.296516454258835</v>
      </c>
      <c r="G199" s="41">
        <f>Tornqvist!AL194</f>
        <v>0.008143681080751346</v>
      </c>
    </row>
    <row r="200" spans="1:7" ht="12.75">
      <c r="A200">
        <f t="shared" si="7"/>
        <v>1995.25</v>
      </c>
      <c r="B200">
        <v>7988</v>
      </c>
      <c r="C200">
        <f>Tornqvist!B195+Tornqvist!C195</f>
        <v>232.726</v>
      </c>
      <c r="D200" s="40">
        <f>Time_varying_weights!AC195</f>
        <v>198.9399717421391</v>
      </c>
      <c r="E200" s="40">
        <f t="shared" si="8"/>
        <v>214.06523875562993</v>
      </c>
      <c r="F200" s="3">
        <f t="shared" si="6"/>
        <v>34.32362520732535</v>
      </c>
      <c r="G200" s="41">
        <f>Tornqvist!AL195</f>
        <v>0.0018835880696772447</v>
      </c>
    </row>
    <row r="201" spans="1:7" ht="12.75">
      <c r="A201">
        <f t="shared" si="7"/>
        <v>1995.5</v>
      </c>
      <c r="B201">
        <v>8053.1</v>
      </c>
      <c r="C201">
        <f>Tornqvist!B196+Tornqvist!C196</f>
        <v>234.619</v>
      </c>
      <c r="D201" s="40">
        <f>Time_varying_weights!AC196</f>
        <v>200.73581232158816</v>
      </c>
      <c r="E201" s="40">
        <f t="shared" si="8"/>
        <v>215.99633480000765</v>
      </c>
      <c r="F201" s="3">
        <f t="shared" si="6"/>
        <v>34.32415959491772</v>
      </c>
      <c r="G201" s="41">
        <f>Tornqvist!AL196</f>
        <v>0.008980616460131036</v>
      </c>
    </row>
    <row r="202" spans="1:7" ht="12.75">
      <c r="A202">
        <f t="shared" si="7"/>
        <v>1995.75</v>
      </c>
      <c r="B202">
        <v>8112</v>
      </c>
      <c r="C202">
        <f>Tornqvist!B197+Tornqvist!C197</f>
        <v>234.285</v>
      </c>
      <c r="D202" s="40">
        <f>Time_varying_weights!AC197</f>
        <v>200.6268068222289</v>
      </c>
      <c r="E202" s="40">
        <f t="shared" si="8"/>
        <v>215.8781203190439</v>
      </c>
      <c r="F202" s="3">
        <f t="shared" si="6"/>
        <v>34.62449580638965</v>
      </c>
      <c r="G202" s="41">
        <f>Tornqvist!AL197</f>
        <v>-0.0005474483730859914</v>
      </c>
    </row>
    <row r="203" spans="1:7" ht="12.75">
      <c r="A203">
        <f t="shared" si="7"/>
        <v>1996</v>
      </c>
      <c r="B203">
        <v>8169.2</v>
      </c>
      <c r="C203">
        <f>Tornqvist!B198+Tornqvist!C198</f>
        <v>233.057</v>
      </c>
      <c r="D203" s="40">
        <f>Time_varying_weights!AC198</f>
        <v>199.75044112050023</v>
      </c>
      <c r="E203" s="40">
        <f t="shared" si="8"/>
        <v>214.93456049357962</v>
      </c>
      <c r="F203" s="3">
        <f t="shared" si="6"/>
        <v>35.05236916290865</v>
      </c>
      <c r="G203" s="41">
        <f>Tornqvist!AL198</f>
        <v>-0.004380378648158155</v>
      </c>
    </row>
    <row r="204" spans="1:7" ht="12.75">
      <c r="A204">
        <f t="shared" si="7"/>
        <v>1996.25</v>
      </c>
      <c r="B204">
        <v>8303.1</v>
      </c>
      <c r="C204">
        <f>Tornqvist!B199+Tornqvist!C199</f>
        <v>235.492</v>
      </c>
      <c r="D204" s="40">
        <f>Time_varying_weights!AC199</f>
        <v>202.0148179383955</v>
      </c>
      <c r="E204" s="40">
        <f t="shared" si="8"/>
        <v>217.37045663925923</v>
      </c>
      <c r="F204" s="3">
        <f aca="true" t="shared" si="9" ref="F204:F250">B204/C204</f>
        <v>35.258522582508114</v>
      </c>
      <c r="G204" s="41">
        <f>Tornqvist!AL199</f>
        <v>0.011269459428562351</v>
      </c>
    </row>
    <row r="205" spans="1:7" ht="12.75">
      <c r="A205">
        <f aca="true" t="shared" si="10" ref="A205:A250">A204+0.25</f>
        <v>1996.5</v>
      </c>
      <c r="B205">
        <v>8372.7</v>
      </c>
      <c r="C205">
        <f>Tornqvist!B200+Tornqvist!C200</f>
        <v>237.391</v>
      </c>
      <c r="D205" s="40">
        <f>Time_varying_weights!AC200</f>
        <v>203.8233883339837</v>
      </c>
      <c r="E205" s="40">
        <f aca="true" t="shared" si="11" ref="E205:E250">E204*EXP(G205)</f>
        <v>219.31550411549532</v>
      </c>
      <c r="F205" s="3">
        <f t="shared" si="9"/>
        <v>35.26966060212898</v>
      </c>
      <c r="G205" s="41">
        <f>Tornqvist!AL200</f>
        <v>0.00890827969688248</v>
      </c>
    </row>
    <row r="206" spans="1:7" ht="12.75">
      <c r="A206">
        <f t="shared" si="10"/>
        <v>1996.75</v>
      </c>
      <c r="B206">
        <v>8470.6</v>
      </c>
      <c r="C206">
        <f>Tornqvist!B201+Tornqvist!C201</f>
        <v>239.834</v>
      </c>
      <c r="D206" s="40">
        <f>Time_varying_weights!AC201</f>
        <v>206.103026926366</v>
      </c>
      <c r="E206" s="40">
        <f t="shared" si="11"/>
        <v>221.76703129080494</v>
      </c>
      <c r="F206" s="3">
        <f t="shared" si="9"/>
        <v>35.31859536179191</v>
      </c>
      <c r="G206" s="41">
        <f>Tornqvist!AL201</f>
        <v>0.011116071131654413</v>
      </c>
    </row>
    <row r="207" spans="1:7" ht="12.75">
      <c r="A207">
        <f t="shared" si="10"/>
        <v>1997</v>
      </c>
      <c r="B207">
        <v>8536.1</v>
      </c>
      <c r="C207">
        <f>Tornqvist!B202+Tornqvist!C202</f>
        <v>241.359</v>
      </c>
      <c r="D207" s="40">
        <f>Time_varying_weights!AC202</f>
        <v>207.5974874332921</v>
      </c>
      <c r="E207" s="40">
        <f t="shared" si="11"/>
        <v>223.37331856057142</v>
      </c>
      <c r="F207" s="3">
        <f t="shared" si="9"/>
        <v>35.36681872231821</v>
      </c>
      <c r="G207" s="41">
        <f>Tornqvist!AL202</f>
        <v>0.007217023764799676</v>
      </c>
    </row>
    <row r="208" spans="1:7" ht="12.75">
      <c r="A208">
        <f t="shared" si="10"/>
        <v>1997.25</v>
      </c>
      <c r="B208">
        <v>8665.8</v>
      </c>
      <c r="C208">
        <f>Tornqvist!B203+Tornqvist!C203</f>
        <v>242.71699999999998</v>
      </c>
      <c r="D208" s="40">
        <f>Time_varying_weights!AC203</f>
        <v>208.81100734281196</v>
      </c>
      <c r="E208" s="40">
        <f t="shared" si="11"/>
        <v>224.67696169882115</v>
      </c>
      <c r="F208" s="3">
        <f t="shared" si="9"/>
        <v>35.703308791720396</v>
      </c>
      <c r="G208" s="41">
        <f>Tornqvist!AL203</f>
        <v>0.005819198757216535</v>
      </c>
    </row>
    <row r="209" spans="1:7" ht="12.75">
      <c r="A209">
        <f t="shared" si="10"/>
        <v>1997.5</v>
      </c>
      <c r="B209">
        <v>8773.7</v>
      </c>
      <c r="C209">
        <f>Tornqvist!B204+Tornqvist!C204</f>
        <v>244.131</v>
      </c>
      <c r="D209" s="40">
        <f>Time_varying_weights!AC204</f>
        <v>210.07383589805485</v>
      </c>
      <c r="E209" s="40">
        <f t="shared" si="11"/>
        <v>226.03332309821056</v>
      </c>
      <c r="F209" s="3">
        <f t="shared" si="9"/>
        <v>35.93849203911015</v>
      </c>
      <c r="G209" s="41">
        <f>Tornqvist!AL204</f>
        <v>0.006018790960624227</v>
      </c>
    </row>
    <row r="210" spans="1:7" ht="12.75">
      <c r="A210">
        <f t="shared" si="10"/>
        <v>1997.75</v>
      </c>
      <c r="B210">
        <v>8838.4</v>
      </c>
      <c r="C210">
        <f>Tornqvist!B205+Tornqvist!C205</f>
        <v>245.27599999999998</v>
      </c>
      <c r="D210" s="40">
        <f>Time_varying_weights!AC205</f>
        <v>211.10627372415766</v>
      </c>
      <c r="E210" s="40">
        <f t="shared" si="11"/>
        <v>227.1414615600025</v>
      </c>
      <c r="F210" s="3">
        <f t="shared" si="9"/>
        <v>36.03450806438461</v>
      </c>
      <c r="G210" s="41">
        <f>Tornqvist!AL205</f>
        <v>0.004890566324417819</v>
      </c>
    </row>
    <row r="211" spans="1:7" ht="12.75">
      <c r="A211">
        <f t="shared" si="10"/>
        <v>1998</v>
      </c>
      <c r="B211">
        <v>8936.2</v>
      </c>
      <c r="C211">
        <f>Tornqvist!B206+Tornqvist!C206</f>
        <v>246.963</v>
      </c>
      <c r="D211" s="40">
        <f>Time_varying_weights!AC206</f>
        <v>212.60635314750104</v>
      </c>
      <c r="E211" s="40">
        <f t="shared" si="11"/>
        <v>228.75243548522366</v>
      </c>
      <c r="F211" s="3">
        <f t="shared" si="9"/>
        <v>36.18436769880509</v>
      </c>
      <c r="G211" s="41">
        <f>Tornqvist!AL206</f>
        <v>0.007067348964263521</v>
      </c>
    </row>
    <row r="212" spans="1:7" ht="12.75">
      <c r="A212">
        <f t="shared" si="10"/>
        <v>1998.25</v>
      </c>
      <c r="B212">
        <v>8995.3</v>
      </c>
      <c r="C212">
        <f>Tornqvist!B207+Tornqvist!C207</f>
        <v>247.948</v>
      </c>
      <c r="D212" s="40">
        <f>Time_varying_weights!AC207</f>
        <v>213.58471834656635</v>
      </c>
      <c r="E212" s="40">
        <f t="shared" si="11"/>
        <v>229.8019831713627</v>
      </c>
      <c r="F212" s="3">
        <f t="shared" si="9"/>
        <v>36.278977850194394</v>
      </c>
      <c r="G212" s="41">
        <f>Tornqvist!AL207</f>
        <v>0.00457764433704879</v>
      </c>
    </row>
    <row r="213" spans="1:7" ht="12.75">
      <c r="A213">
        <f t="shared" si="10"/>
        <v>1998.5</v>
      </c>
      <c r="B213">
        <v>9098.9</v>
      </c>
      <c r="C213">
        <f>Tornqvist!B208+Tornqvist!C208</f>
        <v>248.311</v>
      </c>
      <c r="D213" s="40">
        <f>Time_varying_weights!AC208</f>
        <v>214.0276924635112</v>
      </c>
      <c r="E213" s="40">
        <f t="shared" si="11"/>
        <v>230.27565443517352</v>
      </c>
      <c r="F213" s="3">
        <f t="shared" si="9"/>
        <v>36.64316119704725</v>
      </c>
      <c r="G213" s="41">
        <f>Tornqvist!AL208</f>
        <v>0.002059093476629455</v>
      </c>
    </row>
    <row r="214" spans="1:7" ht="12.75">
      <c r="A214">
        <f t="shared" si="10"/>
        <v>1998.75</v>
      </c>
      <c r="B214">
        <v>9237.1</v>
      </c>
      <c r="C214">
        <f>Tornqvist!B209+Tornqvist!C209</f>
        <v>251.217</v>
      </c>
      <c r="D214" s="40">
        <f>Time_varying_weights!AC209</f>
        <v>216.66398310498377</v>
      </c>
      <c r="E214" s="40">
        <f t="shared" si="11"/>
        <v>233.10928962826748</v>
      </c>
      <c r="F214" s="3">
        <f t="shared" si="9"/>
        <v>36.76940652901675</v>
      </c>
      <c r="G214" s="41">
        <f>Tornqvist!AL209</f>
        <v>0.012230308950169652</v>
      </c>
    </row>
    <row r="215" spans="1:7" ht="12.75">
      <c r="A215">
        <f t="shared" si="10"/>
        <v>1999</v>
      </c>
      <c r="B215">
        <v>9315.5</v>
      </c>
      <c r="C215">
        <f>Tornqvist!B210+Tornqvist!C210</f>
        <v>251.158</v>
      </c>
      <c r="D215" s="40">
        <f>Time_varying_weights!AC210</f>
        <v>216.7442964368467</v>
      </c>
      <c r="E215" s="40">
        <f t="shared" si="11"/>
        <v>233.19308576855067</v>
      </c>
      <c r="F215" s="3">
        <f t="shared" si="9"/>
        <v>37.090198201928665</v>
      </c>
      <c r="G215" s="41">
        <f>Tornqvist!AL210</f>
        <v>0.0003594068810562207</v>
      </c>
    </row>
    <row r="216" spans="1:7" ht="12.75">
      <c r="A216">
        <f t="shared" si="10"/>
        <v>1999.25</v>
      </c>
      <c r="B216">
        <v>9392.6</v>
      </c>
      <c r="C216">
        <f>Tornqvist!B211+Tornqvist!C211</f>
        <v>253.26</v>
      </c>
      <c r="D216" s="40">
        <f>Time_varying_weights!AC211</f>
        <v>218.67717800481358</v>
      </c>
      <c r="E216" s="40">
        <f t="shared" si="11"/>
        <v>235.27026877658662</v>
      </c>
      <c r="F216" s="3">
        <f t="shared" si="9"/>
        <v>37.08678828081813</v>
      </c>
      <c r="G216" s="41">
        <f>Tornqvist!AL211</f>
        <v>0.008868128535469911</v>
      </c>
    </row>
    <row r="217" spans="1:7" ht="12.75">
      <c r="A217">
        <f t="shared" si="10"/>
        <v>1999.5</v>
      </c>
      <c r="B217">
        <v>9502.2</v>
      </c>
      <c r="C217">
        <f>Tornqvist!B212+Tornqvist!C212</f>
        <v>254.067</v>
      </c>
      <c r="D217" s="40">
        <f>Time_varying_weights!AC212</f>
        <v>219.4928012436989</v>
      </c>
      <c r="E217" s="40">
        <f t="shared" si="11"/>
        <v>236.1456479418306</v>
      </c>
      <c r="F217" s="3">
        <f t="shared" si="9"/>
        <v>37.400370768340636</v>
      </c>
      <c r="G217" s="41">
        <f>Tornqvist!AL212</f>
        <v>0.003713833752075002</v>
      </c>
    </row>
    <row r="218" spans="1:7" ht="12.75">
      <c r="A218">
        <f t="shared" si="10"/>
        <v>1999.75</v>
      </c>
      <c r="B218">
        <v>9671.1</v>
      </c>
      <c r="C218">
        <f>Tornqvist!B213+Tornqvist!C213</f>
        <v>255.41000000000003</v>
      </c>
      <c r="D218" s="40">
        <f>Time_varying_weights!AC213</f>
        <v>220.77203660476331</v>
      </c>
      <c r="E218" s="40">
        <f t="shared" si="11"/>
        <v>237.52004782383509</v>
      </c>
      <c r="F218" s="3">
        <f t="shared" si="9"/>
        <v>37.865001370345716</v>
      </c>
      <c r="G218" s="41">
        <f>Tornqvist!AL213</f>
        <v>0.005803264840703607</v>
      </c>
    </row>
    <row r="219" spans="1:7" ht="12.75">
      <c r="A219">
        <f t="shared" si="10"/>
        <v>2000</v>
      </c>
      <c r="B219">
        <v>9695.6</v>
      </c>
      <c r="C219">
        <f>Tornqvist!B214+Tornqvist!C214</f>
        <v>257.144</v>
      </c>
      <c r="D219" s="40">
        <f>Time_varying_weights!AC214</f>
        <v>222.39025467284085</v>
      </c>
      <c r="E219" s="40">
        <f t="shared" si="11"/>
        <v>239.25937011260655</v>
      </c>
      <c r="F219" s="3">
        <f t="shared" si="9"/>
        <v>37.7049435335843</v>
      </c>
      <c r="G219" s="41">
        <f>Tornqvist!AL214</f>
        <v>0.007296162289110205</v>
      </c>
    </row>
    <row r="220" spans="1:7" ht="12.75">
      <c r="A220">
        <f t="shared" si="10"/>
        <v>2000.25</v>
      </c>
      <c r="B220">
        <v>9847.9</v>
      </c>
      <c r="C220">
        <f>Tornqvist!B215+Tornqvist!C215</f>
        <v>257.539</v>
      </c>
      <c r="D220" s="40">
        <f>Time_varying_weights!AC215</f>
        <v>222.74977588912563</v>
      </c>
      <c r="E220" s="40">
        <f t="shared" si="11"/>
        <v>239.64615920617783</v>
      </c>
      <c r="F220" s="3">
        <f t="shared" si="9"/>
        <v>38.238480385495016</v>
      </c>
      <c r="G220" s="41">
        <f>Tornqvist!AL215</f>
        <v>0.0016153047062230307</v>
      </c>
    </row>
    <row r="221" spans="1:7" ht="12.75">
      <c r="A221">
        <f t="shared" si="10"/>
        <v>2000.5</v>
      </c>
      <c r="B221">
        <v>9836.6</v>
      </c>
      <c r="C221">
        <f>Tornqvist!B216+Tornqvist!C216</f>
        <v>257.07099999999997</v>
      </c>
      <c r="D221" s="40">
        <f>Time_varying_weights!AC216</f>
        <v>222.36287221425584</v>
      </c>
      <c r="E221" s="40">
        <f t="shared" si="11"/>
        <v>239.2299041972945</v>
      </c>
      <c r="F221" s="3">
        <f t="shared" si="9"/>
        <v>38.264137144991075</v>
      </c>
      <c r="G221" s="41">
        <f>Tornqvist!AL216</f>
        <v>-0.0017384669877256597</v>
      </c>
    </row>
    <row r="222" spans="1:7" ht="12.75">
      <c r="A222">
        <f t="shared" si="10"/>
        <v>2000.75</v>
      </c>
      <c r="B222">
        <v>9887.7</v>
      </c>
      <c r="C222">
        <f>Tornqvist!B217+Tornqvist!C217</f>
        <v>256.109</v>
      </c>
      <c r="D222" s="40">
        <f>Time_varying_weights!AC217</f>
        <v>221.5485600055404</v>
      </c>
      <c r="E222" s="40">
        <f t="shared" si="11"/>
        <v>238.35382001205969</v>
      </c>
      <c r="F222" s="3">
        <f t="shared" si="9"/>
        <v>38.60738982230223</v>
      </c>
      <c r="G222" s="41">
        <f>Tornqvist!AL217</f>
        <v>-0.0036688233853812368</v>
      </c>
    </row>
    <row r="223" spans="1:7" ht="12.75">
      <c r="A223">
        <f t="shared" si="10"/>
        <v>2001</v>
      </c>
      <c r="B223">
        <v>9875.6</v>
      </c>
      <c r="C223">
        <f>Tornqvist!B218+Tornqvist!C218</f>
        <v>256.229</v>
      </c>
      <c r="D223" s="40">
        <f>Time_varying_weights!AC218</f>
        <v>221.6701822036422</v>
      </c>
      <c r="E223" s="40">
        <f t="shared" si="11"/>
        <v>238.4846640746641</v>
      </c>
      <c r="F223" s="3">
        <f t="shared" si="9"/>
        <v>38.542085400169384</v>
      </c>
      <c r="G223" s="41">
        <f>Tornqvist!AL218</f>
        <v>0.000548798262954803</v>
      </c>
    </row>
    <row r="224" spans="1:7" ht="12.75">
      <c r="A224">
        <f t="shared" si="10"/>
        <v>2001.25</v>
      </c>
      <c r="B224">
        <v>9905.9</v>
      </c>
      <c r="C224">
        <f>Tornqvist!B219+Tornqvist!C219</f>
        <v>254.354</v>
      </c>
      <c r="D224" s="40">
        <f>Time_varying_weights!AC219</f>
        <v>220.41736653480956</v>
      </c>
      <c r="E224" s="40">
        <f t="shared" si="11"/>
        <v>237.13683560148408</v>
      </c>
      <c r="F224" s="3">
        <f t="shared" si="9"/>
        <v>38.945328164683865</v>
      </c>
      <c r="G224" s="41">
        <f>Tornqvist!AL219</f>
        <v>-0.005667666756268032</v>
      </c>
    </row>
    <row r="225" spans="1:7" ht="12.75">
      <c r="A225">
        <f t="shared" si="10"/>
        <v>2001.5</v>
      </c>
      <c r="B225">
        <v>9871.1</v>
      </c>
      <c r="C225">
        <f>Tornqvist!B220+Tornqvist!C220</f>
        <v>252.907</v>
      </c>
      <c r="D225" s="40">
        <f>Time_varying_weights!AC220</f>
        <v>219.53062895897457</v>
      </c>
      <c r="E225" s="40">
        <f t="shared" si="11"/>
        <v>236.18285174916778</v>
      </c>
      <c r="F225" s="3">
        <f t="shared" si="9"/>
        <v>39.030552732822734</v>
      </c>
      <c r="G225" s="41">
        <f>Tornqvist!AL220</f>
        <v>-0.0040310393571478375</v>
      </c>
    </row>
    <row r="226" spans="1:7" ht="12.75">
      <c r="A226">
        <f t="shared" si="10"/>
        <v>2001.75</v>
      </c>
      <c r="B226">
        <v>9910</v>
      </c>
      <c r="C226">
        <f>Tornqvist!B221+Tornqvist!C221</f>
        <v>251.33</v>
      </c>
      <c r="D226" s="40">
        <f>Time_varying_weights!AC221</f>
        <v>218.5266585188426</v>
      </c>
      <c r="E226" s="40">
        <f t="shared" si="11"/>
        <v>235.10274076081487</v>
      </c>
      <c r="F226" s="3">
        <f t="shared" si="9"/>
        <v>39.43023117017467</v>
      </c>
      <c r="G226" s="41">
        <f>Tornqvist!AL221</f>
        <v>-0.004583687244547796</v>
      </c>
    </row>
    <row r="227" spans="1:7" ht="12.75">
      <c r="A227">
        <f t="shared" si="10"/>
        <v>2002</v>
      </c>
      <c r="B227">
        <v>9977.3</v>
      </c>
      <c r="C227">
        <f>Tornqvist!B222+Tornqvist!C222</f>
        <v>249.732</v>
      </c>
      <c r="D227" s="40">
        <f>Time_varying_weights!AC222</f>
        <v>217.4998114577151</v>
      </c>
      <c r="E227" s="40">
        <f t="shared" si="11"/>
        <v>233.998016237214</v>
      </c>
      <c r="F227" s="3">
        <f t="shared" si="9"/>
        <v>39.952028574632</v>
      </c>
      <c r="G227" s="41">
        <f>Tornqvist!AL222</f>
        <v>-0.004709975626239429</v>
      </c>
    </row>
    <row r="228" spans="1:7" ht="12.75">
      <c r="A228">
        <f t="shared" si="10"/>
        <v>2002.25</v>
      </c>
      <c r="B228">
        <v>10031.6</v>
      </c>
      <c r="C228">
        <f>Tornqvist!B223+Tornqvist!C223</f>
        <v>250.728</v>
      </c>
      <c r="D228" s="40">
        <f>Time_varying_weights!AC223</f>
        <v>218.51736730301764</v>
      </c>
      <c r="E228" s="40">
        <f t="shared" si="11"/>
        <v>235.09276524465048</v>
      </c>
      <c r="F228" s="3">
        <f t="shared" si="9"/>
        <v>40.009891196834815</v>
      </c>
      <c r="G228" s="41">
        <f>Tornqvist!AL223</f>
        <v>0.00466754427145847</v>
      </c>
    </row>
    <row r="229" spans="1:7" ht="12.75">
      <c r="A229">
        <f t="shared" si="10"/>
        <v>2002.5</v>
      </c>
      <c r="B229">
        <v>10090.7</v>
      </c>
      <c r="C229">
        <f>Tornqvist!B224+Tornqvist!C224</f>
        <v>250.376</v>
      </c>
      <c r="D229" s="40">
        <f>Time_varying_weights!AC224</f>
        <v>218.36047788060748</v>
      </c>
      <c r="E229" s="40">
        <f t="shared" si="11"/>
        <v>234.9239816542477</v>
      </c>
      <c r="F229" s="3">
        <f t="shared" si="9"/>
        <v>40.302185512988466</v>
      </c>
      <c r="G229" s="41">
        <f>Tornqvist!AL224</f>
        <v>-0.0007182024843645386</v>
      </c>
    </row>
    <row r="230" spans="1:7" ht="12.75">
      <c r="A230">
        <f t="shared" si="10"/>
        <v>2002.75</v>
      </c>
      <c r="B230">
        <v>10095.8</v>
      </c>
      <c r="C230">
        <f>Tornqvist!B225+Tornqvist!C225</f>
        <v>250.781</v>
      </c>
      <c r="D230" s="40">
        <f>Time_varying_weights!AC225</f>
        <v>218.86382487742094</v>
      </c>
      <c r="E230" s="40">
        <f t="shared" si="11"/>
        <v>235.46551494037328</v>
      </c>
      <c r="F230" s="3">
        <f t="shared" si="9"/>
        <v>40.25743577065248</v>
      </c>
      <c r="G230" s="41">
        <f>Tornqvist!AL225</f>
        <v>0.002302489869731706</v>
      </c>
    </row>
    <row r="231" spans="1:7" ht="12.75">
      <c r="A231">
        <f t="shared" si="10"/>
        <v>2003</v>
      </c>
      <c r="B231">
        <v>10126</v>
      </c>
      <c r="C231">
        <f>Tornqvist!B226+Tornqvist!C226</f>
        <v>249.313</v>
      </c>
      <c r="D231" s="40">
        <f>Time_varying_weights!AC226</f>
        <v>217.7319184143316</v>
      </c>
      <c r="E231" s="40">
        <f t="shared" si="11"/>
        <v>234.2477531915861</v>
      </c>
      <c r="F231" s="3">
        <f t="shared" si="9"/>
        <v>40.615611700954226</v>
      </c>
      <c r="G231" s="41">
        <f>Tornqvist!AL226</f>
        <v>-0.0051851397853467755</v>
      </c>
    </row>
    <row r="232" spans="1:7" ht="12.75">
      <c r="A232">
        <f t="shared" si="10"/>
        <v>2003.25</v>
      </c>
      <c r="B232">
        <v>10212.7</v>
      </c>
      <c r="C232">
        <f>Tornqvist!B227+Tornqvist!C227</f>
        <v>248.227</v>
      </c>
      <c r="D232" s="40">
        <f>Time_varying_weights!AC227</f>
        <v>216.9247379248664</v>
      </c>
      <c r="E232" s="40">
        <f t="shared" si="11"/>
        <v>233.3793466547729</v>
      </c>
      <c r="F232" s="3">
        <f t="shared" si="9"/>
        <v>41.142583200054794</v>
      </c>
      <c r="G232" s="41">
        <f>Tornqvist!AL227</f>
        <v>-0.003714102691533708</v>
      </c>
    </row>
    <row r="233" spans="1:7" ht="12.75">
      <c r="A233">
        <f t="shared" si="10"/>
        <v>2003.5</v>
      </c>
      <c r="B233">
        <v>10398.7</v>
      </c>
      <c r="C233">
        <f>Tornqvist!B228+Tornqvist!C228</f>
        <v>248.897</v>
      </c>
      <c r="D233" s="40">
        <f>Time_varying_weights!AC228</f>
        <v>217.6518838363779</v>
      </c>
      <c r="E233" s="40">
        <f t="shared" si="11"/>
        <v>234.16165123443315</v>
      </c>
      <c r="F233" s="3">
        <f t="shared" si="9"/>
        <v>41.77912951943977</v>
      </c>
      <c r="G233" s="41">
        <f>Tornqvist!AL228</f>
        <v>0.0033464672115063893</v>
      </c>
    </row>
    <row r="234" spans="1:7" ht="12.75">
      <c r="A234">
        <f t="shared" si="10"/>
        <v>2003.75</v>
      </c>
      <c r="B234">
        <v>10467</v>
      </c>
      <c r="C234">
        <f>Tornqvist!B229+Tornqvist!C229</f>
        <v>249.959</v>
      </c>
      <c r="D234" s="40">
        <f>Time_varying_weights!AC229</f>
        <v>218.72280057647285</v>
      </c>
      <c r="E234" s="40">
        <f t="shared" si="11"/>
        <v>235.31380297700733</v>
      </c>
      <c r="F234" s="3">
        <f t="shared" si="9"/>
        <v>41.87486747826644</v>
      </c>
      <c r="G234" s="41">
        <f>Tornqvist!AL229</f>
        <v>0.004908261104094112</v>
      </c>
    </row>
    <row r="235" spans="1:7" ht="12.75">
      <c r="A235">
        <f t="shared" si="10"/>
        <v>2004</v>
      </c>
      <c r="B235">
        <v>10543.6</v>
      </c>
      <c r="C235">
        <f>Tornqvist!B230+Tornqvist!C230</f>
        <v>251.077</v>
      </c>
      <c r="D235" s="40">
        <f>Time_varying_weights!AC230</f>
        <v>219.84396442897662</v>
      </c>
      <c r="E235" s="40">
        <f t="shared" si="11"/>
        <v>236.52001322080187</v>
      </c>
      <c r="F235" s="3">
        <f t="shared" si="9"/>
        <v>41.993492036307586</v>
      </c>
      <c r="G235" s="41">
        <f>Tornqvist!AL230</f>
        <v>0.005112871651242864</v>
      </c>
    </row>
    <row r="236" spans="1:7" ht="12.75">
      <c r="A236">
        <f t="shared" si="10"/>
        <v>2004.25</v>
      </c>
      <c r="B236">
        <v>10634.2</v>
      </c>
      <c r="C236">
        <f>Tornqvist!B231+Tornqvist!C231</f>
        <v>251.192</v>
      </c>
      <c r="D236" s="40">
        <f>Time_varying_weights!AC231</f>
        <v>219.93658235214113</v>
      </c>
      <c r="E236" s="40">
        <f t="shared" si="11"/>
        <v>236.6196573340071</v>
      </c>
      <c r="F236" s="3">
        <f t="shared" si="9"/>
        <v>42.33494697283353</v>
      </c>
      <c r="G236" s="41">
        <f>Tornqvist!AL231</f>
        <v>0.00042120380462520423</v>
      </c>
    </row>
    <row r="237" spans="1:7" ht="12.75">
      <c r="A237">
        <f t="shared" si="10"/>
        <v>2004.5</v>
      </c>
      <c r="B237">
        <v>10728.7</v>
      </c>
      <c r="C237">
        <f>Tornqvist!B232+Tornqvist!C232</f>
        <v>252.549</v>
      </c>
      <c r="D237" s="40">
        <f>Time_varying_weights!AC232</f>
        <v>221.1166168613615</v>
      </c>
      <c r="E237" s="40">
        <f t="shared" si="11"/>
        <v>237.88920292353413</v>
      </c>
      <c r="F237" s="3">
        <f t="shared" si="9"/>
        <v>42.48165702497337</v>
      </c>
      <c r="G237" s="41">
        <f>Tornqvist!AL232</f>
        <v>0.005351000687743222</v>
      </c>
    </row>
    <row r="238" spans="1:7" ht="12.75">
      <c r="A238">
        <f t="shared" si="10"/>
        <v>2004.75</v>
      </c>
      <c r="B238">
        <v>10796.4</v>
      </c>
      <c r="C238">
        <f>Tornqvist!B233+Tornqvist!C233</f>
        <v>253.027</v>
      </c>
      <c r="D238" s="40">
        <f>Time_varying_weights!AC233</f>
        <v>221.52698664656737</v>
      </c>
      <c r="E238" s="40">
        <f t="shared" si="11"/>
        <v>238.33070158583988</v>
      </c>
      <c r="F238" s="3">
        <f t="shared" si="9"/>
        <v>42.66896418168812</v>
      </c>
      <c r="G238" s="41">
        <f>Tornqvist!AL233</f>
        <v>0.001854180325576191</v>
      </c>
    </row>
    <row r="239" spans="1:7" ht="12.75">
      <c r="A239">
        <f t="shared" si="10"/>
        <v>2005</v>
      </c>
      <c r="B239">
        <v>10878.4</v>
      </c>
      <c r="C239">
        <f>Tornqvist!B234+Tornqvist!C234</f>
        <v>254.205</v>
      </c>
      <c r="D239" s="40">
        <f>Time_varying_weights!AC234</f>
        <v>222.55016086581455</v>
      </c>
      <c r="E239" s="40">
        <f t="shared" si="11"/>
        <v>239.4314883342578</v>
      </c>
      <c r="F239" s="3">
        <f t="shared" si="9"/>
        <v>42.793808146968</v>
      </c>
      <c r="G239" s="41">
        <f>Tornqvist!AL234</f>
        <v>0.004608103025062616</v>
      </c>
    </row>
    <row r="240" spans="1:7" ht="12.75">
      <c r="A240">
        <f t="shared" si="10"/>
        <v>2005.25</v>
      </c>
      <c r="B240">
        <v>10954.1</v>
      </c>
      <c r="C240">
        <f>Tornqvist!B235+Tornqvist!C235</f>
        <v>255.532</v>
      </c>
      <c r="D240" s="40">
        <f>Time_varying_weights!AC235</f>
        <v>223.8461821186205</v>
      </c>
      <c r="E240" s="40">
        <f t="shared" si="11"/>
        <v>240.8258187623808</v>
      </c>
      <c r="F240" s="3">
        <f t="shared" si="9"/>
        <v>42.86782086000971</v>
      </c>
      <c r="G240" s="41">
        <f>Tornqvist!AL235</f>
        <v>0.005806613768117591</v>
      </c>
    </row>
    <row r="241" spans="1:7" ht="12.75">
      <c r="A241">
        <f t="shared" si="10"/>
        <v>2005.5</v>
      </c>
      <c r="B241">
        <v>11074.3</v>
      </c>
      <c r="C241">
        <f>Tornqvist!B236+Tornqvist!C236</f>
        <v>256.39</v>
      </c>
      <c r="D241" s="40">
        <f>Time_varying_weights!AC236</f>
        <v>224.7324982203089</v>
      </c>
      <c r="E241" s="40">
        <f t="shared" si="11"/>
        <v>241.7793661735018</v>
      </c>
      <c r="F241" s="3">
        <f t="shared" si="9"/>
        <v>43.19318226139865</v>
      </c>
      <c r="G241" s="41">
        <f>Tornqvist!AL236</f>
        <v>0.003951671808529668</v>
      </c>
    </row>
    <row r="242" spans="1:7" ht="12.75">
      <c r="A242">
        <f t="shared" si="10"/>
        <v>2005.75</v>
      </c>
      <c r="B242">
        <v>11107.2</v>
      </c>
      <c r="C242">
        <f>Tornqvist!B237+Tornqvist!C237</f>
        <v>256.865</v>
      </c>
      <c r="D242" s="40">
        <f>Time_varying_weights!AC237</f>
        <v>225.28380317423532</v>
      </c>
      <c r="E242" s="40">
        <f t="shared" si="11"/>
        <v>242.37249040981166</v>
      </c>
      <c r="F242" s="3">
        <f t="shared" si="9"/>
        <v>43.24139139236564</v>
      </c>
      <c r="G242" s="41">
        <f>Tornqvist!AL237</f>
        <v>0.0024501590770290927</v>
      </c>
    </row>
    <row r="243" spans="1:7" ht="12.75">
      <c r="A243">
        <f t="shared" si="10"/>
        <v>2006</v>
      </c>
      <c r="B243">
        <v>11238.7</v>
      </c>
      <c r="C243">
        <f>Tornqvist!B238+Tornqvist!C238</f>
        <v>258.928</v>
      </c>
      <c r="D243" s="40">
        <f>Time_varying_weights!AC238</f>
        <v>227.2292102825244</v>
      </c>
      <c r="E243" s="40">
        <f t="shared" si="11"/>
        <v>244.46546500979602</v>
      </c>
      <c r="F243" s="3">
        <f t="shared" si="9"/>
        <v>43.40473027250819</v>
      </c>
      <c r="G243" s="41">
        <f>Tornqvist!AL238</f>
        <v>0.008598292188380506</v>
      </c>
    </row>
    <row r="244" spans="1:7" ht="12.75">
      <c r="A244">
        <f t="shared" si="10"/>
        <v>2006.25</v>
      </c>
      <c r="B244">
        <v>11306.7</v>
      </c>
      <c r="C244">
        <f>Tornqvist!B239+Tornqvist!C239</f>
        <v>259.598</v>
      </c>
      <c r="D244" s="40">
        <f>Time_varying_weights!AC239</f>
        <v>227.8796675538398</v>
      </c>
      <c r="E244" s="40">
        <f t="shared" si="11"/>
        <v>245.16527590496935</v>
      </c>
      <c r="F244" s="3">
        <f t="shared" si="9"/>
        <v>43.55464988174023</v>
      </c>
      <c r="G244" s="41">
        <f>Tornqvist!AL239</f>
        <v>0.002858527103053377</v>
      </c>
    </row>
    <row r="245" spans="1:7" ht="12.75">
      <c r="A245">
        <f t="shared" si="10"/>
        <v>2006.5</v>
      </c>
      <c r="B245">
        <v>11336.7</v>
      </c>
      <c r="C245">
        <f>Tornqvist!B240+Tornqvist!C240</f>
        <v>260.96700000000004</v>
      </c>
      <c r="D245" s="40">
        <f>Time_varying_weights!AC240</f>
        <v>229.1442116776006</v>
      </c>
      <c r="E245" s="40">
        <f t="shared" si="11"/>
        <v>246.52575402654855</v>
      </c>
      <c r="F245" s="3">
        <f t="shared" si="9"/>
        <v>43.44112473990964</v>
      </c>
      <c r="G245" s="41">
        <f>Tornqvist!AL240</f>
        <v>0.005533888196812761</v>
      </c>
    </row>
    <row r="246" spans="1:7" ht="12.75">
      <c r="A246">
        <f t="shared" si="10"/>
        <v>2006.75</v>
      </c>
      <c r="B246">
        <v>11395.5</v>
      </c>
      <c r="C246">
        <f>Tornqvist!B241+Tornqvist!C241</f>
        <v>262.083</v>
      </c>
      <c r="D246" s="40">
        <f>Time_varying_weights!AC241</f>
        <v>230.18720097544627</v>
      </c>
      <c r="E246" s="40">
        <f t="shared" si="11"/>
        <v>247.64787089978577</v>
      </c>
      <c r="F246" s="3">
        <f t="shared" si="9"/>
        <v>43.480500452146835</v>
      </c>
      <c r="G246" s="41">
        <f>Tornqvist!AL241</f>
        <v>0.004541394947873853</v>
      </c>
    </row>
    <row r="247" spans="1:7" ht="12.75">
      <c r="A247">
        <f t="shared" si="10"/>
        <v>2007</v>
      </c>
      <c r="B247">
        <v>11412.6</v>
      </c>
      <c r="C247">
        <f>Tornqvist!B242+Tornqvist!C242</f>
        <v>261.564</v>
      </c>
      <c r="D247" s="40">
        <f>Time_varying_weights!AC242</f>
        <v>229.79431785141495</v>
      </c>
      <c r="E247" s="40">
        <f t="shared" si="11"/>
        <v>247.22519776041094</v>
      </c>
      <c r="F247" s="3">
        <f t="shared" si="9"/>
        <v>43.63215121346974</v>
      </c>
      <c r="G247" s="41">
        <f>Tornqvist!AL242</f>
        <v>-0.0017082087061167507</v>
      </c>
    </row>
    <row r="248" spans="1:7" ht="12.75">
      <c r="A248">
        <f t="shared" si="10"/>
        <v>2007.25</v>
      </c>
      <c r="B248">
        <v>11520.1</v>
      </c>
      <c r="C248">
        <f>Tornqvist!B243+Tornqvist!C243</f>
        <v>262.508</v>
      </c>
      <c r="D248" s="40">
        <f>Time_varying_weights!AC243</f>
        <v>230.68684037365242</v>
      </c>
      <c r="E248" s="40">
        <f t="shared" si="11"/>
        <v>248.1854331937868</v>
      </c>
      <c r="F248" s="3">
        <f t="shared" si="9"/>
        <v>43.884757797857596</v>
      </c>
      <c r="G248" s="41">
        <f>Tornqvist!AL243</f>
        <v>0.003876528180344288</v>
      </c>
    </row>
    <row r="249" spans="1:7" ht="12.75">
      <c r="A249">
        <f t="shared" si="10"/>
        <v>2007.5</v>
      </c>
      <c r="B249">
        <v>11658.9</v>
      </c>
      <c r="C249">
        <f>Tornqvist!B244+Tornqvist!C244</f>
        <v>262.276</v>
      </c>
      <c r="D249" s="40">
        <f>Time_varying_weights!AC244</f>
        <v>230.54608675293667</v>
      </c>
      <c r="E249" s="40">
        <f t="shared" si="11"/>
        <v>248.03401350184714</v>
      </c>
      <c r="F249" s="3">
        <f t="shared" si="9"/>
        <v>44.452790190486354</v>
      </c>
      <c r="G249" s="41">
        <f>Tornqvist!AL244</f>
        <v>-0.0006102932791036497</v>
      </c>
    </row>
    <row r="250" spans="1:7" ht="12.75">
      <c r="A250">
        <f t="shared" si="10"/>
        <v>2007.75</v>
      </c>
      <c r="B250">
        <v>11675.7</v>
      </c>
      <c r="C250">
        <f>Tornqvist!B245+Tornqvist!C245</f>
        <v>262.45</v>
      </c>
      <c r="D250" s="40">
        <f>Time_varying_weights!AC245</f>
        <v>230.76220471270832</v>
      </c>
      <c r="E250" s="40">
        <f t="shared" si="11"/>
        <v>248.2665351348453</v>
      </c>
      <c r="F250" s="3">
        <f t="shared" si="9"/>
        <v>44.487330920175275</v>
      </c>
      <c r="G250" s="41">
        <f>Tornqvist!AL245</f>
        <v>0.0009370195162985019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45"/>
  <sheetViews>
    <sheetView tabSelected="1" workbookViewId="0" topLeftCell="AB1">
      <selection activeCell="AF19" sqref="AF19"/>
    </sheetView>
  </sheetViews>
  <sheetFormatPr defaultColWidth="9.140625" defaultRowHeight="12.75"/>
  <cols>
    <col min="1" max="1" width="13.57421875" style="0" customWidth="1"/>
    <col min="2" max="4" width="13.57421875" style="18" customWidth="1"/>
    <col min="5" max="12" width="13.57421875" style="34" customWidth="1"/>
    <col min="13" max="20" width="12.8515625" style="3" customWidth="1"/>
    <col min="21" max="21" width="14.421875" style="3" customWidth="1"/>
    <col min="22" max="29" width="12.8515625" style="3" customWidth="1"/>
    <col min="30" max="16384" width="13.57421875" style="0" customWidth="1"/>
  </cols>
  <sheetData>
    <row r="1" spans="1:38" ht="12.75">
      <c r="A1" s="6" t="s">
        <v>138</v>
      </c>
      <c r="AL1" t="s">
        <v>32</v>
      </c>
    </row>
    <row r="2" spans="1:38" ht="12.75">
      <c r="A2" s="6" t="s">
        <v>139</v>
      </c>
      <c r="AL2" t="s">
        <v>83</v>
      </c>
    </row>
    <row r="3" spans="1:38" ht="12.75">
      <c r="A3" s="6"/>
      <c r="V3" s="7" t="s">
        <v>84</v>
      </c>
      <c r="AL3" t="s">
        <v>85</v>
      </c>
    </row>
    <row r="4" spans="1:5" ht="12.75">
      <c r="A4" s="6"/>
      <c r="B4" s="22" t="s">
        <v>86</v>
      </c>
      <c r="C4" s="22" t="s">
        <v>86</v>
      </c>
      <c r="D4" s="22" t="s">
        <v>86</v>
      </c>
      <c r="E4" s="34" t="s">
        <v>87</v>
      </c>
    </row>
    <row r="5" spans="1:38" s="6" customFormat="1" ht="12.75">
      <c r="A5" s="6" t="s">
        <v>0</v>
      </c>
      <c r="B5" s="24" t="s">
        <v>88</v>
      </c>
      <c r="C5" s="24" t="s">
        <v>89</v>
      </c>
      <c r="D5" s="24" t="s">
        <v>90</v>
      </c>
      <c r="E5" s="35" t="s">
        <v>91</v>
      </c>
      <c r="F5" s="35" t="s">
        <v>92</v>
      </c>
      <c r="G5" s="35" t="s">
        <v>93</v>
      </c>
      <c r="H5" s="35" t="s">
        <v>94</v>
      </c>
      <c r="I5" s="35" t="s">
        <v>95</v>
      </c>
      <c r="J5" s="35" t="s">
        <v>96</v>
      </c>
      <c r="K5" s="35" t="s">
        <v>97</v>
      </c>
      <c r="L5" s="35" t="s">
        <v>98</v>
      </c>
      <c r="M5" s="10" t="s">
        <v>99</v>
      </c>
      <c r="N5" s="10" t="s">
        <v>100</v>
      </c>
      <c r="O5" s="10" t="s">
        <v>101</v>
      </c>
      <c r="P5" s="10" t="s">
        <v>102</v>
      </c>
      <c r="Q5" s="10" t="s">
        <v>103</v>
      </c>
      <c r="R5" s="10" t="s">
        <v>104</v>
      </c>
      <c r="S5" s="10" t="s">
        <v>105</v>
      </c>
      <c r="T5" s="10" t="s">
        <v>106</v>
      </c>
      <c r="U5" s="10" t="s">
        <v>107</v>
      </c>
      <c r="V5" s="10" t="s">
        <v>108</v>
      </c>
      <c r="W5" s="10" t="s">
        <v>109</v>
      </c>
      <c r="X5" s="10" t="s">
        <v>110</v>
      </c>
      <c r="Y5" s="10" t="s">
        <v>111</v>
      </c>
      <c r="Z5" s="10" t="s">
        <v>112</v>
      </c>
      <c r="AA5" s="10" t="s">
        <v>113</v>
      </c>
      <c r="AB5" s="10" t="s">
        <v>114</v>
      </c>
      <c r="AC5" s="10" t="s">
        <v>115</v>
      </c>
      <c r="AD5" s="10" t="s">
        <v>116</v>
      </c>
      <c r="AE5" s="10" t="s">
        <v>117</v>
      </c>
      <c r="AF5" s="10" t="s">
        <v>118</v>
      </c>
      <c r="AG5" s="10" t="s">
        <v>119</v>
      </c>
      <c r="AH5" s="10" t="s">
        <v>120</v>
      </c>
      <c r="AI5" s="10" t="s">
        <v>121</v>
      </c>
      <c r="AJ5" s="10" t="s">
        <v>122</v>
      </c>
      <c r="AK5" s="10" t="s">
        <v>123</v>
      </c>
      <c r="AL5" s="6" t="s">
        <v>124</v>
      </c>
    </row>
    <row r="6" spans="1:29" ht="12.75">
      <c r="A6">
        <v>1948</v>
      </c>
      <c r="B6" s="18">
        <v>119.293</v>
      </c>
      <c r="C6" s="18">
        <v>2.58</v>
      </c>
      <c r="D6" s="18">
        <f>B6+C6</f>
        <v>121.873</v>
      </c>
      <c r="E6" s="36">
        <v>0.0172153078019619</v>
      </c>
      <c r="F6" s="36">
        <v>0.08903680741786957</v>
      </c>
      <c r="G6" s="36">
        <v>0.06983136385679245</v>
      </c>
      <c r="H6" s="36">
        <v>0.24440015852451324</v>
      </c>
      <c r="I6" s="36">
        <v>0.2320365011692047</v>
      </c>
      <c r="J6" s="36">
        <v>0.18443989753723145</v>
      </c>
      <c r="K6" s="36">
        <v>0.12064964324235916</v>
      </c>
      <c r="L6" s="36">
        <v>0.04239031672477722</v>
      </c>
      <c r="M6" s="37">
        <f aca="true" t="shared" si="0" ref="M6:T13">M7</f>
        <v>1.178633</v>
      </c>
      <c r="N6" s="37">
        <f t="shared" si="0"/>
        <v>1.011078</v>
      </c>
      <c r="O6" s="37">
        <f t="shared" si="0"/>
        <v>1.203073</v>
      </c>
      <c r="P6" s="37">
        <f t="shared" si="0"/>
        <v>1.423784</v>
      </c>
      <c r="Q6" s="37">
        <f t="shared" si="0"/>
        <v>1.534961</v>
      </c>
      <c r="R6" s="37">
        <f t="shared" si="0"/>
        <v>1.612282</v>
      </c>
      <c r="S6" s="37">
        <f t="shared" si="0"/>
        <v>1.55198</v>
      </c>
      <c r="T6" s="37">
        <f t="shared" si="0"/>
        <v>1.403575</v>
      </c>
      <c r="U6" s="37">
        <f aca="true" t="shared" si="1" ref="U6:U69">D6*(E6*M6+F6*N6+G6*O6+H6*P6+I6*Q6+J6*R6+K6*S6+L6*T6)</f>
        <v>175.81141579757414</v>
      </c>
      <c r="V6" s="37">
        <f aca="true" t="shared" si="2" ref="V6:V36">$D6*E6*M6/$U6</f>
        <v>0.014065456084941906</v>
      </c>
      <c r="W6" s="37">
        <f aca="true" t="shared" si="3" ref="W6:W36">$D6*F6*N6/$U6</f>
        <v>0.06240432217704144</v>
      </c>
      <c r="X6" s="37">
        <f aca="true" t="shared" si="4" ref="X6:X36">$D6*G6*O6/$U6</f>
        <v>0.0582375283565961</v>
      </c>
      <c r="Y6" s="37">
        <f aca="true" t="shared" si="5" ref="Y6:Y36">$D6*H6*P6/$U6</f>
        <v>0.24121595028000828</v>
      </c>
      <c r="Z6" s="37">
        <f aca="true" t="shared" si="6" ref="Z6:Z36">$D6*I6*Q6/$U6</f>
        <v>0.24689601719503187</v>
      </c>
      <c r="AA6" s="37">
        <f aca="true" t="shared" si="7" ref="AA6:AA36">$D6*J6*R6/$U6</f>
        <v>0.2061371693980927</v>
      </c>
      <c r="AB6" s="37">
        <f aca="true" t="shared" si="8" ref="AB6:AB36">$D6*K6*S6/$U6</f>
        <v>0.12979937247303067</v>
      </c>
      <c r="AC6" s="37">
        <f aca="true" t="shared" si="9" ref="AC6:AC36">$D6*L6*T6/$U6</f>
        <v>0.04124418403525704</v>
      </c>
    </row>
    <row r="7" spans="1:38" ht="12.75">
      <c r="A7">
        <f>A6+0.25</f>
        <v>1948.25</v>
      </c>
      <c r="B7" s="18">
        <v>119.507</v>
      </c>
      <c r="C7" s="18">
        <v>2.628</v>
      </c>
      <c r="D7" s="18">
        <f aca="true" t="shared" si="10" ref="D7:D70">B7+C7</f>
        <v>122.135</v>
      </c>
      <c r="E7" s="36">
        <v>0.017228558659553528</v>
      </c>
      <c r="F7" s="36">
        <v>0.0884183943271637</v>
      </c>
      <c r="G7" s="36">
        <v>0.06969954818487167</v>
      </c>
      <c r="H7" s="36">
        <v>0.24506527185440063</v>
      </c>
      <c r="I7" s="36">
        <v>0.231901615858078</v>
      </c>
      <c r="J7" s="36">
        <v>0.18472661077976227</v>
      </c>
      <c r="K7" s="36">
        <v>0.12021821737289429</v>
      </c>
      <c r="L7" s="36">
        <v>0.04274177923798561</v>
      </c>
      <c r="M7" s="37">
        <f t="shared" si="0"/>
        <v>1.178633</v>
      </c>
      <c r="N7" s="37">
        <f t="shared" si="0"/>
        <v>1.011078</v>
      </c>
      <c r="O7" s="37">
        <f t="shared" si="0"/>
        <v>1.203073</v>
      </c>
      <c r="P7" s="37">
        <f t="shared" si="0"/>
        <v>1.423784</v>
      </c>
      <c r="Q7" s="37">
        <f t="shared" si="0"/>
        <v>1.534961</v>
      </c>
      <c r="R7" s="37">
        <f t="shared" si="0"/>
        <v>1.612282</v>
      </c>
      <c r="S7" s="37">
        <f t="shared" si="0"/>
        <v>1.55198</v>
      </c>
      <c r="T7" s="37">
        <f t="shared" si="0"/>
        <v>1.403575</v>
      </c>
      <c r="U7" s="37">
        <f t="shared" si="1"/>
        <v>176.2208464416329</v>
      </c>
      <c r="V7" s="37">
        <f t="shared" si="2"/>
        <v>0.014073768280071178</v>
      </c>
      <c r="W7" s="37">
        <f t="shared" si="3"/>
        <v>0.06195981870824399</v>
      </c>
      <c r="X7" s="37">
        <f t="shared" si="4"/>
        <v>0.05811721531187378</v>
      </c>
      <c r="Y7" s="37">
        <f t="shared" si="5"/>
        <v>0.24182919700451128</v>
      </c>
      <c r="Z7" s="37">
        <f t="shared" si="6"/>
        <v>0.24670842118351674</v>
      </c>
      <c r="AA7" s="37">
        <f t="shared" si="7"/>
        <v>0.20642073562129087</v>
      </c>
      <c r="AB7" s="37">
        <f t="shared" si="8"/>
        <v>0.12931212778883833</v>
      </c>
      <c r="AC7" s="37">
        <f t="shared" si="9"/>
        <v>0.04157871610165376</v>
      </c>
      <c r="AD7">
        <f aca="true" t="shared" si="11" ref="AD7:AD38">0.5*(V6+V7)*(LN($D7*E7)-LN($D6*E6))</f>
        <v>4.103949677398512E-05</v>
      </c>
      <c r="AE7">
        <f aca="true" t="shared" si="12" ref="AE7:AK22">0.5*(W6+W7)*(LN($D7*F7)-LN($D6*F6))</f>
        <v>-0.0002998637514327012</v>
      </c>
      <c r="AF7">
        <f t="shared" si="12"/>
        <v>1.501319987170136E-05</v>
      </c>
      <c r="AG7">
        <f t="shared" si="12"/>
        <v>0.0011750523091998695</v>
      </c>
      <c r="AH7">
        <f t="shared" si="12"/>
        <v>0.00038649020937491803</v>
      </c>
      <c r="AI7">
        <f t="shared" si="12"/>
        <v>0.000763391394821863</v>
      </c>
      <c r="AJ7">
        <f t="shared" si="12"/>
        <v>-0.00018588584446895</v>
      </c>
      <c r="AK7">
        <f t="shared" si="12"/>
        <v>0.0004308609905107332</v>
      </c>
      <c r="AL7">
        <f>SUM(AD7:AK7)</f>
        <v>0.0023260980046514185</v>
      </c>
    </row>
    <row r="8" spans="1:38" ht="12.75">
      <c r="A8">
        <f aca="true" t="shared" si="13" ref="A8:A71">A7+0.25</f>
        <v>1948.5</v>
      </c>
      <c r="B8" s="18">
        <v>120.704</v>
      </c>
      <c r="C8" s="18">
        <v>2.787</v>
      </c>
      <c r="D8" s="18">
        <f t="shared" si="10"/>
        <v>123.491</v>
      </c>
      <c r="E8" s="36">
        <v>0.017241809517145157</v>
      </c>
      <c r="F8" s="36">
        <v>0.08779998123645782</v>
      </c>
      <c r="G8" s="36">
        <v>0.0695677325129509</v>
      </c>
      <c r="H8" s="36">
        <v>0.24573038518428802</v>
      </c>
      <c r="I8" s="36">
        <v>0.2317667305469513</v>
      </c>
      <c r="J8" s="36">
        <v>0.1850133240222931</v>
      </c>
      <c r="K8" s="36">
        <v>0.11978678405284882</v>
      </c>
      <c r="L8" s="36">
        <v>0.043093241751194</v>
      </c>
      <c r="M8" s="37">
        <f t="shared" si="0"/>
        <v>1.178633</v>
      </c>
      <c r="N8" s="37">
        <f t="shared" si="0"/>
        <v>1.011078</v>
      </c>
      <c r="O8" s="37">
        <f t="shared" si="0"/>
        <v>1.203073</v>
      </c>
      <c r="P8" s="37">
        <f t="shared" si="0"/>
        <v>1.423784</v>
      </c>
      <c r="Q8" s="37">
        <f t="shared" si="0"/>
        <v>1.534961</v>
      </c>
      <c r="R8" s="37">
        <f t="shared" si="0"/>
        <v>1.612282</v>
      </c>
      <c r="S8" s="37">
        <f t="shared" si="0"/>
        <v>1.55198</v>
      </c>
      <c r="T8" s="37">
        <f t="shared" si="0"/>
        <v>1.403575</v>
      </c>
      <c r="U8" s="37">
        <f t="shared" si="1"/>
        <v>178.20915585196502</v>
      </c>
      <c r="V8" s="37">
        <f t="shared" si="2"/>
        <v>0.014082077619268265</v>
      </c>
      <c r="W8" s="37">
        <f t="shared" si="3"/>
        <v>0.06151547449039657</v>
      </c>
      <c r="X8" s="37">
        <f t="shared" si="4"/>
        <v>0.05799694570265235</v>
      </c>
      <c r="Y8" s="37">
        <f t="shared" si="5"/>
        <v>0.2424422266455699</v>
      </c>
      <c r="Z8" s="37">
        <f t="shared" si="6"/>
        <v>0.24652089414875844</v>
      </c>
      <c r="AA8" s="37">
        <f t="shared" si="7"/>
        <v>0.20670420222276684</v>
      </c>
      <c r="AB8" s="37">
        <f t="shared" si="8"/>
        <v>0.1288250501475559</v>
      </c>
      <c r="AC8" s="37">
        <f t="shared" si="9"/>
        <v>0.041913129023031834</v>
      </c>
      <c r="AD8">
        <f t="shared" si="11"/>
        <v>0.00016626188374029038</v>
      </c>
      <c r="AE8">
        <f t="shared" si="12"/>
        <v>0.00024834257913226393</v>
      </c>
      <c r="AF8">
        <f t="shared" si="12"/>
        <v>0.0005311235691721577</v>
      </c>
      <c r="AG8">
        <f t="shared" si="12"/>
        <v>0.003329762535228662</v>
      </c>
      <c r="AH8">
        <f t="shared" si="12"/>
        <v>0.0025794587381132556</v>
      </c>
      <c r="AI8">
        <f t="shared" si="12"/>
        <v>0.002601071852367344</v>
      </c>
      <c r="AJ8">
        <f t="shared" si="12"/>
        <v>0.0009610552936673991</v>
      </c>
      <c r="AK8">
        <f t="shared" si="12"/>
        <v>0.0008027987679469411</v>
      </c>
      <c r="AL8">
        <f aca="true" t="shared" si="14" ref="AL8:AL71">SUM(AD8:AK8)</f>
        <v>0.011219875219368314</v>
      </c>
    </row>
    <row r="9" spans="1:38" ht="12.75">
      <c r="A9">
        <f t="shared" si="13"/>
        <v>1948.75</v>
      </c>
      <c r="B9" s="18">
        <v>120.07300000000001</v>
      </c>
      <c r="C9" s="18">
        <v>2.954</v>
      </c>
      <c r="D9" s="18">
        <f t="shared" si="10"/>
        <v>123.027</v>
      </c>
      <c r="E9" s="36">
        <v>0.017255058512091637</v>
      </c>
      <c r="F9" s="36">
        <v>0.08718156069517136</v>
      </c>
      <c r="G9" s="36">
        <v>0.06943591684103012</v>
      </c>
      <c r="H9" s="36">
        <v>0.24639549851417542</v>
      </c>
      <c r="I9" s="36">
        <v>0.23163186013698578</v>
      </c>
      <c r="J9" s="36">
        <v>0.1853000521659851</v>
      </c>
      <c r="K9" s="36">
        <v>0.11935535073280334</v>
      </c>
      <c r="L9" s="36">
        <v>0.04344470426440239</v>
      </c>
      <c r="M9" s="37">
        <f t="shared" si="0"/>
        <v>1.178633</v>
      </c>
      <c r="N9" s="37">
        <f t="shared" si="0"/>
        <v>1.011078</v>
      </c>
      <c r="O9" s="37">
        <f t="shared" si="0"/>
        <v>1.203073</v>
      </c>
      <c r="P9" s="37">
        <f t="shared" si="0"/>
        <v>1.423784</v>
      </c>
      <c r="Q9" s="37">
        <f t="shared" si="0"/>
        <v>1.534961</v>
      </c>
      <c r="R9" s="37">
        <f t="shared" si="0"/>
        <v>1.612282</v>
      </c>
      <c r="S9" s="37">
        <f t="shared" si="0"/>
        <v>1.55198</v>
      </c>
      <c r="T9" s="37">
        <f t="shared" si="0"/>
        <v>1.403575</v>
      </c>
      <c r="U9" s="37">
        <f t="shared" si="1"/>
        <v>177.57126810756358</v>
      </c>
      <c r="V9" s="37">
        <f t="shared" si="2"/>
        <v>0.014090382107500226</v>
      </c>
      <c r="W9" s="37">
        <f t="shared" si="3"/>
        <v>0.061071282146375</v>
      </c>
      <c r="X9" s="37">
        <f t="shared" si="4"/>
        <v>0.05787671754867111</v>
      </c>
      <c r="Y9" s="37">
        <f t="shared" si="5"/>
        <v>0.24305503112786683</v>
      </c>
      <c r="Z9" s="37">
        <f t="shared" si="6"/>
        <v>0.24633344357922277</v>
      </c>
      <c r="AA9" s="37">
        <f t="shared" si="7"/>
        <v>0.20698757891931613</v>
      </c>
      <c r="AB9" s="37">
        <f t="shared" si="8"/>
        <v>0.12833814312621303</v>
      </c>
      <c r="AC9" s="37">
        <f t="shared" si="9"/>
        <v>0.042247421444835016</v>
      </c>
      <c r="AD9">
        <f t="shared" si="11"/>
        <v>-4.220668312502569E-05</v>
      </c>
      <c r="AE9">
        <f t="shared" si="12"/>
        <v>-0.000663983428253921</v>
      </c>
      <c r="AF9">
        <f t="shared" si="12"/>
        <v>-0.0003279812490385818</v>
      </c>
      <c r="AG9">
        <f t="shared" si="12"/>
        <v>-0.00025765647023977083</v>
      </c>
      <c r="AH9">
        <f t="shared" si="12"/>
        <v>-0.0010711025659052307</v>
      </c>
      <c r="AI9">
        <f t="shared" si="12"/>
        <v>-0.000458342539177951</v>
      </c>
      <c r="AJ9">
        <f t="shared" si="12"/>
        <v>-0.0009479825078900612</v>
      </c>
      <c r="AK9">
        <f t="shared" si="12"/>
        <v>0.00018340043305061716</v>
      </c>
      <c r="AL9">
        <f t="shared" si="14"/>
        <v>-0.0035858550105799247</v>
      </c>
    </row>
    <row r="10" spans="1:38" ht="12.75">
      <c r="A10">
        <f t="shared" si="13"/>
        <v>1949</v>
      </c>
      <c r="B10" s="18">
        <v>118.547</v>
      </c>
      <c r="C10" s="18">
        <v>3.068</v>
      </c>
      <c r="D10" s="18">
        <f t="shared" si="10"/>
        <v>121.615</v>
      </c>
      <c r="E10" s="36">
        <v>0.017268309369683266</v>
      </c>
      <c r="F10" s="36">
        <v>0.08656314760446548</v>
      </c>
      <c r="G10" s="36">
        <v>0.06930410116910934</v>
      </c>
      <c r="H10" s="36">
        <v>0.2470606118440628</v>
      </c>
      <c r="I10" s="36">
        <v>0.23149697482585907</v>
      </c>
      <c r="J10" s="36">
        <v>0.18558676540851593</v>
      </c>
      <c r="K10" s="36">
        <v>0.11892392486333847</v>
      </c>
      <c r="L10" s="36">
        <v>0.04379616677761078</v>
      </c>
      <c r="M10" s="37">
        <f t="shared" si="0"/>
        <v>1.178633</v>
      </c>
      <c r="N10" s="37">
        <f t="shared" si="0"/>
        <v>1.011078</v>
      </c>
      <c r="O10" s="37">
        <f t="shared" si="0"/>
        <v>1.203073</v>
      </c>
      <c r="P10" s="37">
        <f t="shared" si="0"/>
        <v>1.423784</v>
      </c>
      <c r="Q10" s="37">
        <f t="shared" si="0"/>
        <v>1.534961</v>
      </c>
      <c r="R10" s="37">
        <f t="shared" si="0"/>
        <v>1.612282</v>
      </c>
      <c r="S10" s="37">
        <f t="shared" si="0"/>
        <v>1.55198</v>
      </c>
      <c r="T10" s="37">
        <f t="shared" si="0"/>
        <v>1.403575</v>
      </c>
      <c r="U10" s="37">
        <f t="shared" si="1"/>
        <v>175.5645960353986</v>
      </c>
      <c r="V10" s="37">
        <f t="shared" si="2"/>
        <v>0.01409868540130917</v>
      </c>
      <c r="W10" s="37">
        <f t="shared" si="3"/>
        <v>0.06062725470200904</v>
      </c>
      <c r="X10" s="37">
        <f t="shared" si="4"/>
        <v>0.05775653334854181</v>
      </c>
      <c r="Y10" s="37">
        <f t="shared" si="5"/>
        <v>0.24366762112048843</v>
      </c>
      <c r="Z10" s="37">
        <f t="shared" si="6"/>
        <v>0.2461460484638289</v>
      </c>
      <c r="AA10" s="37">
        <f t="shared" si="7"/>
        <v>0.20727084146588093</v>
      </c>
      <c r="AB10" s="37">
        <f t="shared" si="8"/>
        <v>0.12785142024051027</v>
      </c>
      <c r="AC10" s="37">
        <f t="shared" si="9"/>
        <v>0.04258159525743144</v>
      </c>
      <c r="AD10">
        <f t="shared" si="11"/>
        <v>-0.00015188101207333623</v>
      </c>
      <c r="AE10">
        <f t="shared" si="12"/>
        <v>-0.0011355810481557154</v>
      </c>
      <c r="AF10">
        <f t="shared" si="12"/>
        <v>-0.0007772699045001616</v>
      </c>
      <c r="AG10">
        <f t="shared" si="12"/>
        <v>-0.0021532099467328025</v>
      </c>
      <c r="AH10">
        <f t="shared" si="12"/>
        <v>-0.0029859086150950584</v>
      </c>
      <c r="AI10">
        <f t="shared" si="12"/>
        <v>-0.00207075985448005</v>
      </c>
      <c r="AJ10">
        <f t="shared" si="12"/>
        <v>-0.0019425200289902487</v>
      </c>
      <c r="AK10">
        <f t="shared" si="12"/>
        <v>-0.00014786513550865292</v>
      </c>
      <c r="AL10">
        <f t="shared" si="14"/>
        <v>-0.011364995545536027</v>
      </c>
    </row>
    <row r="11" spans="1:38" ht="12.75">
      <c r="A11">
        <f t="shared" si="13"/>
        <v>1949.25</v>
      </c>
      <c r="B11" s="18">
        <v>117.738</v>
      </c>
      <c r="C11" s="18">
        <v>3.041</v>
      </c>
      <c r="D11" s="18">
        <f t="shared" si="10"/>
        <v>120.779</v>
      </c>
      <c r="E11" s="36">
        <v>0.016574885696172714</v>
      </c>
      <c r="F11" s="36">
        <v>0.08594851940870285</v>
      </c>
      <c r="G11" s="36">
        <v>0.069075807929039</v>
      </c>
      <c r="H11" s="36">
        <v>0.2464183121919632</v>
      </c>
      <c r="I11" s="36">
        <v>0.2318967580795288</v>
      </c>
      <c r="J11" s="36">
        <v>0.18631626665592194</v>
      </c>
      <c r="K11" s="36">
        <v>0.11931107938289642</v>
      </c>
      <c r="L11" s="36">
        <v>0.04445837065577507</v>
      </c>
      <c r="M11" s="37">
        <f t="shared" si="0"/>
        <v>1.178633</v>
      </c>
      <c r="N11" s="37">
        <f t="shared" si="0"/>
        <v>1.011078</v>
      </c>
      <c r="O11" s="37">
        <f t="shared" si="0"/>
        <v>1.203073</v>
      </c>
      <c r="P11" s="37">
        <f t="shared" si="0"/>
        <v>1.423784</v>
      </c>
      <c r="Q11" s="37">
        <f t="shared" si="0"/>
        <v>1.534961</v>
      </c>
      <c r="R11" s="37">
        <f t="shared" si="0"/>
        <v>1.612282</v>
      </c>
      <c r="S11" s="37">
        <f t="shared" si="0"/>
        <v>1.55198</v>
      </c>
      <c r="T11" s="37">
        <f t="shared" si="0"/>
        <v>1.403575</v>
      </c>
      <c r="U11" s="37">
        <f t="shared" si="1"/>
        <v>174.44134682865797</v>
      </c>
      <c r="V11" s="37">
        <f t="shared" si="2"/>
        <v>0.013526054626234456</v>
      </c>
      <c r="W11" s="37">
        <f t="shared" si="3"/>
        <v>0.06016792839257838</v>
      </c>
      <c r="X11" s="37">
        <f t="shared" si="4"/>
        <v>0.05753868760324058</v>
      </c>
      <c r="Y11" s="37">
        <f t="shared" si="5"/>
        <v>0.2429176578821251</v>
      </c>
      <c r="Z11" s="37">
        <f t="shared" si="6"/>
        <v>0.24645295008710694</v>
      </c>
      <c r="AA11" s="37">
        <f t="shared" si="7"/>
        <v>0.20798584414065183</v>
      </c>
      <c r="AB11" s="37">
        <f t="shared" si="8"/>
        <v>0.1282061602645338</v>
      </c>
      <c r="AC11" s="37">
        <f t="shared" si="9"/>
        <v>0.043204717003529035</v>
      </c>
      <c r="AD11">
        <f t="shared" si="11"/>
        <v>-0.0006613672336668251</v>
      </c>
      <c r="AE11">
        <f t="shared" si="12"/>
        <v>-0.0008469892535152802</v>
      </c>
      <c r="AF11">
        <f t="shared" si="12"/>
        <v>-0.0005878560364185386</v>
      </c>
      <c r="AG11">
        <f t="shared" si="12"/>
        <v>-0.002311532760296987</v>
      </c>
      <c r="AH11">
        <f t="shared" si="12"/>
        <v>-0.00127396673425644</v>
      </c>
      <c r="AI11">
        <f t="shared" si="12"/>
        <v>-0.0006176549735062241</v>
      </c>
      <c r="AJ11">
        <f t="shared" si="12"/>
        <v>-0.00046700997199631075</v>
      </c>
      <c r="AK11">
        <f t="shared" si="12"/>
        <v>0.00034782384268617906</v>
      </c>
      <c r="AL11">
        <f t="shared" si="14"/>
        <v>-0.006418553120970426</v>
      </c>
    </row>
    <row r="12" spans="1:38" ht="12.75">
      <c r="A12">
        <f t="shared" si="13"/>
        <v>1949.5</v>
      </c>
      <c r="B12" s="18">
        <v>116.062</v>
      </c>
      <c r="C12" s="18">
        <v>3.007</v>
      </c>
      <c r="D12" s="18">
        <f t="shared" si="10"/>
        <v>119.069</v>
      </c>
      <c r="E12" s="36">
        <v>0.015881460160017014</v>
      </c>
      <c r="F12" s="36">
        <v>0.08533389866352081</v>
      </c>
      <c r="G12" s="36">
        <v>0.06884752213954926</v>
      </c>
      <c r="H12" s="36">
        <v>0.2457760125398636</v>
      </c>
      <c r="I12" s="36">
        <v>0.23229652643203735</v>
      </c>
      <c r="J12" s="36">
        <v>0.18704575300216675</v>
      </c>
      <c r="K12" s="36">
        <v>0.11969824135303497</v>
      </c>
      <c r="L12" s="36">
        <v>0.04512057453393936</v>
      </c>
      <c r="M12" s="37">
        <f t="shared" si="0"/>
        <v>1.178633</v>
      </c>
      <c r="N12" s="37">
        <f t="shared" si="0"/>
        <v>1.011078</v>
      </c>
      <c r="O12" s="37">
        <f t="shared" si="0"/>
        <v>1.203073</v>
      </c>
      <c r="P12" s="37">
        <f t="shared" si="0"/>
        <v>1.423784</v>
      </c>
      <c r="Q12" s="37">
        <f t="shared" si="0"/>
        <v>1.534961</v>
      </c>
      <c r="R12" s="37">
        <f t="shared" si="0"/>
        <v>1.612282</v>
      </c>
      <c r="S12" s="37">
        <f t="shared" si="0"/>
        <v>1.55198</v>
      </c>
      <c r="T12" s="37">
        <f t="shared" si="0"/>
        <v>1.403575</v>
      </c>
      <c r="U12" s="37">
        <f t="shared" si="1"/>
        <v>172.0540127487643</v>
      </c>
      <c r="V12" s="37">
        <f t="shared" si="2"/>
        <v>0.012953971173312538</v>
      </c>
      <c r="W12" s="37">
        <f t="shared" si="3"/>
        <v>0.05970904825836218</v>
      </c>
      <c r="X12" s="37">
        <f t="shared" si="4"/>
        <v>0.05732105761934528</v>
      </c>
      <c r="Y12" s="37">
        <f t="shared" si="5"/>
        <v>0.24216841672860354</v>
      </c>
      <c r="Z12" s="37">
        <f t="shared" si="6"/>
        <v>0.24675954542258094</v>
      </c>
      <c r="AA12" s="37">
        <f t="shared" si="7"/>
        <v>0.20870014816372232</v>
      </c>
      <c r="AB12" s="37">
        <f t="shared" si="8"/>
        <v>0.12856057027615128</v>
      </c>
      <c r="AC12" s="37">
        <f t="shared" si="9"/>
        <v>0.043827242357922035</v>
      </c>
      <c r="AD12">
        <f t="shared" si="11"/>
        <v>-0.0007546213008268451</v>
      </c>
      <c r="AE12">
        <f t="shared" si="12"/>
        <v>-0.001284841259347297</v>
      </c>
      <c r="AF12">
        <f t="shared" si="12"/>
        <v>-0.0010090201309159853</v>
      </c>
      <c r="AG12">
        <f t="shared" si="12"/>
        <v>-0.00409151116518404</v>
      </c>
      <c r="AH12">
        <f t="shared" si="12"/>
        <v>-0.003091665522508801</v>
      </c>
      <c r="AI12">
        <f t="shared" si="12"/>
        <v>-0.0021566844088222467</v>
      </c>
      <c r="AJ12">
        <f t="shared" si="12"/>
        <v>-0.0014147264906101103</v>
      </c>
      <c r="AK12">
        <f t="shared" si="12"/>
        <v>2.2881041774246534E-05</v>
      </c>
      <c r="AL12">
        <f t="shared" si="14"/>
        <v>-0.013780189236441077</v>
      </c>
    </row>
    <row r="13" spans="1:38" ht="12.75">
      <c r="A13">
        <f t="shared" si="13"/>
        <v>1949.75</v>
      </c>
      <c r="B13" s="18">
        <v>114.966</v>
      </c>
      <c r="C13" s="18">
        <v>2.953</v>
      </c>
      <c r="D13" s="18">
        <f t="shared" si="10"/>
        <v>117.919</v>
      </c>
      <c r="E13" s="36">
        <v>0.015188036486506462</v>
      </c>
      <c r="F13" s="36">
        <v>0.08471927046775818</v>
      </c>
      <c r="G13" s="36">
        <v>0.06861923635005951</v>
      </c>
      <c r="H13" s="36">
        <v>0.24513371288776398</v>
      </c>
      <c r="I13" s="36">
        <v>0.2326963096857071</v>
      </c>
      <c r="J13" s="36">
        <v>0.18777525424957275</v>
      </c>
      <c r="K13" s="36">
        <v>0.12008539587259293</v>
      </c>
      <c r="L13" s="36">
        <v>0.045782774686813354</v>
      </c>
      <c r="M13" s="37">
        <f>M14</f>
        <v>1.178633</v>
      </c>
      <c r="N13" s="37">
        <f t="shared" si="0"/>
        <v>1.011078</v>
      </c>
      <c r="O13" s="37">
        <f t="shared" si="0"/>
        <v>1.203073</v>
      </c>
      <c r="P13" s="37">
        <f t="shared" si="0"/>
        <v>1.423784</v>
      </c>
      <c r="Q13" s="37">
        <f t="shared" si="0"/>
        <v>1.534961</v>
      </c>
      <c r="R13" s="37">
        <f t="shared" si="0"/>
        <v>1.612282</v>
      </c>
      <c r="S13" s="37">
        <f t="shared" si="0"/>
        <v>1.55198</v>
      </c>
      <c r="T13" s="37">
        <f t="shared" si="0"/>
        <v>1.403575</v>
      </c>
      <c r="U13" s="37">
        <f t="shared" si="1"/>
        <v>170.47389857649043</v>
      </c>
      <c r="V13" s="37">
        <f t="shared" si="2"/>
        <v>0.01238243687621695</v>
      </c>
      <c r="W13" s="37">
        <f t="shared" si="3"/>
        <v>0.059250601339780294</v>
      </c>
      <c r="X13" s="37">
        <f t="shared" si="4"/>
        <v>0.057103635068081596</v>
      </c>
      <c r="Y13" s="37">
        <f t="shared" si="5"/>
        <v>0.2414198889415113</v>
      </c>
      <c r="Z13" s="37">
        <f t="shared" si="6"/>
        <v>0.2470658587389532</v>
      </c>
      <c r="AA13" s="37">
        <f t="shared" si="7"/>
        <v>0.20941378117201181</v>
      </c>
      <c r="AB13" s="37">
        <f t="shared" si="8"/>
        <v>0.12891463068394945</v>
      </c>
      <c r="AC13" s="37">
        <f t="shared" si="9"/>
        <v>0.044449167179495215</v>
      </c>
      <c r="AD13">
        <f t="shared" si="11"/>
        <v>-0.0006885113837920542</v>
      </c>
      <c r="AE13">
        <f t="shared" si="12"/>
        <v>-0.0010072253767390165</v>
      </c>
      <c r="AF13">
        <f t="shared" si="12"/>
        <v>-0.000745278661040883</v>
      </c>
      <c r="AG13">
        <f t="shared" si="12"/>
        <v>-0.0029793835371174763</v>
      </c>
      <c r="AH13">
        <f t="shared" si="12"/>
        <v>-0.0019717668507068993</v>
      </c>
      <c r="AI13">
        <f t="shared" si="12"/>
        <v>-0.001215179718215751</v>
      </c>
      <c r="AJ13">
        <f t="shared" si="12"/>
        <v>-0.0008337056402540116</v>
      </c>
      <c r="AK13">
        <f t="shared" si="12"/>
        <v>0.00021470466220025974</v>
      </c>
      <c r="AL13">
        <f t="shared" si="14"/>
        <v>-0.009226346505665832</v>
      </c>
    </row>
    <row r="14" spans="1:38" ht="12.75">
      <c r="A14">
        <f t="shared" si="13"/>
        <v>1950</v>
      </c>
      <c r="B14" s="18">
        <v>115.437</v>
      </c>
      <c r="C14" s="18">
        <v>2.837</v>
      </c>
      <c r="D14" s="18">
        <f t="shared" si="10"/>
        <v>118.274</v>
      </c>
      <c r="E14" s="36">
        <v>0.01449461281299591</v>
      </c>
      <c r="F14" s="36">
        <v>0.08410464227199554</v>
      </c>
      <c r="G14" s="36">
        <v>0.06839094310998917</v>
      </c>
      <c r="H14" s="36">
        <v>0.24449141323566437</v>
      </c>
      <c r="I14" s="36">
        <v>0.23309609293937683</v>
      </c>
      <c r="J14" s="36">
        <v>0.18850475549697876</v>
      </c>
      <c r="K14" s="36">
        <v>0.12047255039215088</v>
      </c>
      <c r="L14" s="36">
        <v>0.046444978564977646</v>
      </c>
      <c r="M14" s="38">
        <v>1.178633</v>
      </c>
      <c r="N14" s="38">
        <v>1.011078</v>
      </c>
      <c r="O14" s="38">
        <v>1.203073</v>
      </c>
      <c r="P14" s="38">
        <v>1.423784</v>
      </c>
      <c r="Q14" s="38">
        <v>1.534961</v>
      </c>
      <c r="R14" s="38">
        <v>1.612282</v>
      </c>
      <c r="S14" s="38">
        <v>1.55198</v>
      </c>
      <c r="T14" s="38">
        <v>1.403575</v>
      </c>
      <c r="U14" s="37">
        <f t="shared" si="1"/>
        <v>171.0689917083882</v>
      </c>
      <c r="V14" s="37">
        <f t="shared" si="2"/>
        <v>0.011811449690736517</v>
      </c>
      <c r="W14" s="37">
        <f t="shared" si="3"/>
        <v>0.058792593405211376</v>
      </c>
      <c r="X14" s="37">
        <f t="shared" si="4"/>
        <v>0.0568864145865403</v>
      </c>
      <c r="Y14" s="37">
        <f t="shared" si="5"/>
        <v>0.2406720782777995</v>
      </c>
      <c r="Z14" s="37">
        <f t="shared" si="6"/>
        <v>0.2473718794864396</v>
      </c>
      <c r="AA14" s="37">
        <f t="shared" si="7"/>
        <v>0.21012673162278328</v>
      </c>
      <c r="AB14" s="37">
        <f t="shared" si="8"/>
        <v>0.12926835251366756</v>
      </c>
      <c r="AC14" s="37">
        <f t="shared" si="9"/>
        <v>0.04507050041682195</v>
      </c>
      <c r="AD14">
        <f t="shared" si="11"/>
        <v>-0.0005289385536241632</v>
      </c>
      <c r="AE14">
        <f t="shared" si="12"/>
        <v>-0.00025233543324428964</v>
      </c>
      <c r="AF14">
        <f t="shared" si="12"/>
        <v>-1.8608019020552954E-05</v>
      </c>
      <c r="AG14">
        <f t="shared" si="12"/>
        <v>9.217082107934393E-05</v>
      </c>
      <c r="AH14">
        <f t="shared" si="12"/>
        <v>0.0011675137594538202</v>
      </c>
      <c r="AI14">
        <f t="shared" si="12"/>
        <v>0.0014439455083951128</v>
      </c>
      <c r="AJ14">
        <f t="shared" si="12"/>
        <v>0.0008035720696480918</v>
      </c>
      <c r="AK14">
        <f t="shared" si="12"/>
        <v>0.0007773195060364512</v>
      </c>
      <c r="AL14">
        <f t="shared" si="14"/>
        <v>0.003484639658723814</v>
      </c>
    </row>
    <row r="15" spans="1:38" ht="12.75">
      <c r="A15">
        <f t="shared" si="13"/>
        <v>1950.25</v>
      </c>
      <c r="B15" s="18">
        <v>117.765</v>
      </c>
      <c r="C15" s="18">
        <v>2.727</v>
      </c>
      <c r="D15" s="18">
        <f t="shared" si="10"/>
        <v>120.492</v>
      </c>
      <c r="E15" s="36">
        <v>0.015014901757240295</v>
      </c>
      <c r="F15" s="36">
        <v>0.08443843573331833</v>
      </c>
      <c r="G15" s="36">
        <v>0.06807881593704224</v>
      </c>
      <c r="H15" s="36">
        <v>0.2447090893983841</v>
      </c>
      <c r="I15" s="36">
        <v>0.2329956293106079</v>
      </c>
      <c r="J15" s="36">
        <v>0.1881316900253296</v>
      </c>
      <c r="K15" s="36">
        <v>0.12098796665668488</v>
      </c>
      <c r="L15" s="36">
        <v>0.04564346745610237</v>
      </c>
      <c r="M15" s="37">
        <f>M14+(M$54-M$14)/40</f>
        <v>1.1939822500000001</v>
      </c>
      <c r="N15" s="37">
        <f aca="true" t="shared" si="15" ref="N15:T30">N14+(N$54-N$14)/40</f>
        <v>1.02900245</v>
      </c>
      <c r="O15" s="37">
        <f t="shared" si="15"/>
        <v>1.2211431750000001</v>
      </c>
      <c r="P15" s="37">
        <f t="shared" si="15"/>
        <v>1.4464978499999999</v>
      </c>
      <c r="Q15" s="37">
        <f t="shared" si="15"/>
        <v>1.559769575</v>
      </c>
      <c r="R15" s="37">
        <f t="shared" si="15"/>
        <v>1.634785675</v>
      </c>
      <c r="S15" s="37">
        <f t="shared" si="15"/>
        <v>1.576403325</v>
      </c>
      <c r="T15" s="37">
        <f t="shared" si="15"/>
        <v>1.429125175</v>
      </c>
      <c r="U15" s="37">
        <f t="shared" si="1"/>
        <v>176.98474450385538</v>
      </c>
      <c r="V15" s="37">
        <f t="shared" si="2"/>
        <v>0.012205139437156074</v>
      </c>
      <c r="W15" s="37">
        <f t="shared" si="3"/>
        <v>0.05915329865499295</v>
      </c>
      <c r="X15" s="37">
        <f t="shared" si="4"/>
        <v>0.05659798374251453</v>
      </c>
      <c r="Y15" s="37">
        <f t="shared" si="5"/>
        <v>0.24098514557772488</v>
      </c>
      <c r="Z15" s="37">
        <f t="shared" si="6"/>
        <v>0.24741760516398364</v>
      </c>
      <c r="AA15" s="37">
        <f t="shared" si="7"/>
        <v>0.20938480423223815</v>
      </c>
      <c r="AB15" s="37">
        <f t="shared" si="8"/>
        <v>0.1298469940159603</v>
      </c>
      <c r="AC15" s="37">
        <f t="shared" si="9"/>
        <v>0.044409029175429625</v>
      </c>
      <c r="AD15">
        <f t="shared" si="11"/>
        <v>0.0006465926521009893</v>
      </c>
      <c r="AE15">
        <f t="shared" si="12"/>
        <v>0.0013292694767085226</v>
      </c>
      <c r="AF15">
        <f t="shared" si="12"/>
        <v>0.000794679082477183</v>
      </c>
      <c r="AG15">
        <f t="shared" si="12"/>
        <v>0.004688769382070579</v>
      </c>
      <c r="AH15">
        <f t="shared" si="12"/>
        <v>0.004489795127226607</v>
      </c>
      <c r="AI15">
        <f t="shared" si="12"/>
        <v>0.003481600882413013</v>
      </c>
      <c r="AJ15">
        <f t="shared" si="12"/>
        <v>0.002960205779199241</v>
      </c>
      <c r="AK15">
        <f t="shared" si="12"/>
        <v>5.2414196715392636E-05</v>
      </c>
      <c r="AL15">
        <f t="shared" si="14"/>
        <v>0.018443326578911526</v>
      </c>
    </row>
    <row r="16" spans="1:38" ht="12.75">
      <c r="A16">
        <f t="shared" si="13"/>
        <v>1950.5</v>
      </c>
      <c r="B16" s="18">
        <v>120.962</v>
      </c>
      <c r="C16" s="18">
        <v>2.865</v>
      </c>
      <c r="D16" s="18">
        <f t="shared" si="10"/>
        <v>123.827</v>
      </c>
      <c r="E16" s="36">
        <v>0.01553519070148468</v>
      </c>
      <c r="F16" s="36">
        <v>0.08477222919464111</v>
      </c>
      <c r="G16" s="36">
        <v>0.06776668131351471</v>
      </c>
      <c r="H16" s="36">
        <v>0.24492678046226501</v>
      </c>
      <c r="I16" s="36">
        <v>0.2328951507806778</v>
      </c>
      <c r="J16" s="36">
        <v>0.18775862455368042</v>
      </c>
      <c r="K16" s="36">
        <v>0.12150339037179947</v>
      </c>
      <c r="L16" s="36">
        <v>0.044841960072517395</v>
      </c>
      <c r="M16" s="37">
        <f aca="true" t="shared" si="16" ref="M16:T53">M15+(M$54-M$14)/40</f>
        <v>1.2093315000000002</v>
      </c>
      <c r="N16" s="37">
        <f t="shared" si="15"/>
        <v>1.0469268999999999</v>
      </c>
      <c r="O16" s="37">
        <f t="shared" si="15"/>
        <v>1.2392133500000002</v>
      </c>
      <c r="P16" s="37">
        <f t="shared" si="15"/>
        <v>1.4692116999999998</v>
      </c>
      <c r="Q16" s="37">
        <f t="shared" si="15"/>
        <v>1.58457815</v>
      </c>
      <c r="R16" s="37">
        <f t="shared" si="15"/>
        <v>1.65728935</v>
      </c>
      <c r="S16" s="37">
        <f t="shared" si="15"/>
        <v>1.6008266500000001</v>
      </c>
      <c r="T16" s="37">
        <f t="shared" si="15"/>
        <v>1.45467535</v>
      </c>
      <c r="U16" s="37">
        <f t="shared" si="1"/>
        <v>184.6646273280385</v>
      </c>
      <c r="V16" s="37">
        <f t="shared" si="2"/>
        <v>0.012597767572471963</v>
      </c>
      <c r="W16" s="37">
        <f t="shared" si="3"/>
        <v>0.05951159631873757</v>
      </c>
      <c r="X16" s="37">
        <f t="shared" si="4"/>
        <v>0.05631109059340608</v>
      </c>
      <c r="Y16" s="37">
        <f t="shared" si="5"/>
        <v>0.24129720381818917</v>
      </c>
      <c r="Z16" s="37">
        <f t="shared" si="6"/>
        <v>0.2474604203951716</v>
      </c>
      <c r="AA16" s="37">
        <f t="shared" si="7"/>
        <v>0.2086555168702258</v>
      </c>
      <c r="AB16" s="37">
        <f t="shared" si="8"/>
        <v>0.1304260493196648</v>
      </c>
      <c r="AC16" s="37">
        <f t="shared" si="9"/>
        <v>0.043740355112133</v>
      </c>
      <c r="AD16">
        <f t="shared" si="11"/>
        <v>0.0007610366416241079</v>
      </c>
      <c r="AE16">
        <f t="shared" si="12"/>
        <v>0.0018539832430128325</v>
      </c>
      <c r="AF16">
        <f t="shared" si="12"/>
        <v>0.0012818920447435222</v>
      </c>
      <c r="AG16">
        <f t="shared" si="12"/>
        <v>0.006798074825963504</v>
      </c>
      <c r="AH16">
        <f t="shared" si="12"/>
        <v>0.006648866917950913</v>
      </c>
      <c r="AI16">
        <f t="shared" si="12"/>
        <v>0.005291784093239202</v>
      </c>
      <c r="AJ16">
        <f t="shared" si="12"/>
        <v>0.00410621649095225</v>
      </c>
      <c r="AK16">
        <f t="shared" si="12"/>
        <v>0.0004224948490201012</v>
      </c>
      <c r="AL16">
        <f t="shared" si="14"/>
        <v>0.02716434910650643</v>
      </c>
    </row>
    <row r="17" spans="1:38" ht="12.75">
      <c r="A17">
        <f t="shared" si="13"/>
        <v>1950.75</v>
      </c>
      <c r="B17" s="18">
        <v>121.56700000000001</v>
      </c>
      <c r="C17" s="18">
        <v>3.877</v>
      </c>
      <c r="D17" s="18">
        <f t="shared" si="10"/>
        <v>125.444</v>
      </c>
      <c r="E17" s="36">
        <v>0.016055479645729065</v>
      </c>
      <c r="F17" s="36">
        <v>0.0851060226559639</v>
      </c>
      <c r="G17" s="36">
        <v>0.06745454668998718</v>
      </c>
      <c r="H17" s="36">
        <v>0.24514445662498474</v>
      </c>
      <c r="I17" s="36">
        <v>0.23279467225074768</v>
      </c>
      <c r="J17" s="36">
        <v>0.18738555908203125</v>
      </c>
      <c r="K17" s="36">
        <v>0.12201881408691406</v>
      </c>
      <c r="L17" s="36">
        <v>0.04404044896364212</v>
      </c>
      <c r="M17" s="37">
        <f t="shared" si="16"/>
        <v>1.2246807500000003</v>
      </c>
      <c r="N17" s="37">
        <f t="shared" si="15"/>
        <v>1.0648513499999999</v>
      </c>
      <c r="O17" s="37">
        <f t="shared" si="15"/>
        <v>1.2572835250000003</v>
      </c>
      <c r="P17" s="37">
        <f t="shared" si="15"/>
        <v>1.4919255499999997</v>
      </c>
      <c r="Q17" s="37">
        <f t="shared" si="15"/>
        <v>1.609386725</v>
      </c>
      <c r="R17" s="37">
        <f t="shared" si="15"/>
        <v>1.6797930250000002</v>
      </c>
      <c r="S17" s="37">
        <f t="shared" si="15"/>
        <v>1.6252499750000002</v>
      </c>
      <c r="T17" s="37">
        <f t="shared" si="15"/>
        <v>1.480225525</v>
      </c>
      <c r="U17" s="37">
        <f t="shared" si="1"/>
        <v>189.892278792831</v>
      </c>
      <c r="V17" s="37">
        <f t="shared" si="2"/>
        <v>0.01298939020591716</v>
      </c>
      <c r="W17" s="37">
        <f t="shared" si="3"/>
        <v>0.0598676027213248</v>
      </c>
      <c r="X17" s="37">
        <f t="shared" si="4"/>
        <v>0.05602566761143151</v>
      </c>
      <c r="Y17" s="37">
        <f t="shared" si="5"/>
        <v>0.24160828143291757</v>
      </c>
      <c r="Z17" s="37">
        <f t="shared" si="6"/>
        <v>0.2475004763229751</v>
      </c>
      <c r="AA17" s="37">
        <f t="shared" si="7"/>
        <v>0.20793829564087776</v>
      </c>
      <c r="AB17" s="37">
        <f t="shared" si="8"/>
        <v>0.13100550792943924</v>
      </c>
      <c r="AC17" s="37">
        <f t="shared" si="9"/>
        <v>0.04306477813511688</v>
      </c>
      <c r="AD17">
        <f t="shared" si="11"/>
        <v>0.0005874350545301502</v>
      </c>
      <c r="AE17">
        <f t="shared" si="12"/>
        <v>0.0010089819487824766</v>
      </c>
      <c r="AF17">
        <f t="shared" si="12"/>
        <v>0.0004694190423298923</v>
      </c>
      <c r="AG17">
        <f t="shared" si="12"/>
        <v>0.0033471045323304185</v>
      </c>
      <c r="AH17">
        <f t="shared" si="12"/>
        <v>0.003104020582225752</v>
      </c>
      <c r="AI17">
        <f t="shared" si="12"/>
        <v>0.0022881613503001517</v>
      </c>
      <c r="AJ17">
        <f t="shared" si="12"/>
        <v>0.002249238645961656</v>
      </c>
      <c r="AK17">
        <f t="shared" si="12"/>
        <v>-0.00021969467364970082</v>
      </c>
      <c r="AL17">
        <f t="shared" si="14"/>
        <v>0.012834666482810796</v>
      </c>
    </row>
    <row r="18" spans="1:38" ht="12.75">
      <c r="A18">
        <f t="shared" si="13"/>
        <v>1951</v>
      </c>
      <c r="B18" s="18">
        <v>123.131</v>
      </c>
      <c r="C18" s="18">
        <v>4.953</v>
      </c>
      <c r="D18" s="18">
        <f t="shared" si="10"/>
        <v>128.084</v>
      </c>
      <c r="E18" s="36">
        <v>0.01657576858997345</v>
      </c>
      <c r="F18" s="36">
        <v>0.08543981611728668</v>
      </c>
      <c r="G18" s="36">
        <v>0.06714241951704025</v>
      </c>
      <c r="H18" s="36">
        <v>0.24536213278770447</v>
      </c>
      <c r="I18" s="36">
        <v>0.23269420862197876</v>
      </c>
      <c r="J18" s="36">
        <v>0.18701249361038208</v>
      </c>
      <c r="K18" s="36">
        <v>0.12253423035144806</v>
      </c>
      <c r="L18" s="36">
        <v>0.043238937854766846</v>
      </c>
      <c r="M18" s="37">
        <f t="shared" si="16"/>
        <v>1.2400300000000004</v>
      </c>
      <c r="N18" s="37">
        <f t="shared" si="15"/>
        <v>1.0827757999999998</v>
      </c>
      <c r="O18" s="37">
        <f t="shared" si="15"/>
        <v>1.2753537000000004</v>
      </c>
      <c r="P18" s="37">
        <f t="shared" si="15"/>
        <v>1.5146393999999996</v>
      </c>
      <c r="Q18" s="37">
        <f t="shared" si="15"/>
        <v>1.6341953</v>
      </c>
      <c r="R18" s="37">
        <f t="shared" si="15"/>
        <v>1.7022967000000002</v>
      </c>
      <c r="S18" s="37">
        <f t="shared" si="15"/>
        <v>1.6496733000000003</v>
      </c>
      <c r="T18" s="37">
        <f t="shared" si="15"/>
        <v>1.5057757</v>
      </c>
      <c r="U18" s="37">
        <f t="shared" si="1"/>
        <v>196.76266964201972</v>
      </c>
      <c r="V18" s="37">
        <f t="shared" si="2"/>
        <v>0.013380059439979332</v>
      </c>
      <c r="W18" s="37">
        <f t="shared" si="3"/>
        <v>0.06022142409032505</v>
      </c>
      <c r="X18" s="37">
        <f t="shared" si="4"/>
        <v>0.055741648617417636</v>
      </c>
      <c r="Y18" s="37">
        <f t="shared" si="5"/>
        <v>0.24191843452218062</v>
      </c>
      <c r="Z18" s="37">
        <f t="shared" si="6"/>
        <v>0.24753790282941504</v>
      </c>
      <c r="AA18" s="37">
        <f t="shared" si="7"/>
        <v>0.20723258955017937</v>
      </c>
      <c r="AB18" s="37">
        <f t="shared" si="8"/>
        <v>0.131585352503826</v>
      </c>
      <c r="AC18" s="37">
        <f t="shared" si="9"/>
        <v>0.04238258844667713</v>
      </c>
      <c r="AD18">
        <f t="shared" si="11"/>
        <v>0.000695079680400566</v>
      </c>
      <c r="AE18">
        <f t="shared" si="12"/>
        <v>0.0014855777143349097</v>
      </c>
      <c r="AF18">
        <f t="shared" si="12"/>
        <v>0.0009046946144731762</v>
      </c>
      <c r="AG18">
        <f t="shared" si="12"/>
        <v>0.005249749021205455</v>
      </c>
      <c r="AH18">
        <f t="shared" si="12"/>
        <v>0.005048205111087316</v>
      </c>
      <c r="AI18">
        <f t="shared" si="12"/>
        <v>0.003909658558529196</v>
      </c>
      <c r="AJ18">
        <f t="shared" si="12"/>
        <v>0.003287904175051409</v>
      </c>
      <c r="AK18">
        <f t="shared" si="12"/>
        <v>0.00010509073767871535</v>
      </c>
      <c r="AL18">
        <f t="shared" si="14"/>
        <v>0.020685959612760742</v>
      </c>
    </row>
    <row r="19" spans="1:38" ht="12.75">
      <c r="A19">
        <f t="shared" si="13"/>
        <v>1951.25</v>
      </c>
      <c r="B19" s="18">
        <v>123.71800000000002</v>
      </c>
      <c r="C19" s="18">
        <v>5.779</v>
      </c>
      <c r="D19" s="18">
        <f t="shared" si="10"/>
        <v>129.497</v>
      </c>
      <c r="E19" s="36">
        <v>0.01654217578470707</v>
      </c>
      <c r="F19" s="36">
        <v>0.08424689620733261</v>
      </c>
      <c r="G19" s="36">
        <v>0.06520383059978485</v>
      </c>
      <c r="H19" s="36">
        <v>0.24712902307510376</v>
      </c>
      <c r="I19" s="36">
        <v>0.23371562361717224</v>
      </c>
      <c r="J19" s="36">
        <v>0.1885141134262085</v>
      </c>
      <c r="K19" s="36">
        <v>0.12225402146577835</v>
      </c>
      <c r="L19" s="36">
        <v>0.04239431023597717</v>
      </c>
      <c r="M19" s="37">
        <f t="shared" si="16"/>
        <v>1.2553792500000005</v>
      </c>
      <c r="N19" s="37">
        <f t="shared" si="15"/>
        <v>1.1007002499999998</v>
      </c>
      <c r="O19" s="37">
        <f t="shared" si="15"/>
        <v>1.2934238750000004</v>
      </c>
      <c r="P19" s="37">
        <f t="shared" si="15"/>
        <v>1.5373532499999996</v>
      </c>
      <c r="Q19" s="37">
        <f t="shared" si="15"/>
        <v>1.659003875</v>
      </c>
      <c r="R19" s="37">
        <f t="shared" si="15"/>
        <v>1.7248003750000003</v>
      </c>
      <c r="S19" s="37">
        <f t="shared" si="15"/>
        <v>1.6740966250000004</v>
      </c>
      <c r="T19" s="37">
        <f t="shared" si="15"/>
        <v>1.531325875</v>
      </c>
      <c r="U19" s="37">
        <f t="shared" si="1"/>
        <v>202.04471189330823</v>
      </c>
      <c r="V19" s="37">
        <f t="shared" si="2"/>
        <v>0.013310053366251831</v>
      </c>
      <c r="W19" s="37">
        <f t="shared" si="3"/>
        <v>0.059434032047178544</v>
      </c>
      <c r="X19" s="37">
        <f t="shared" si="4"/>
        <v>0.05405379658078863</v>
      </c>
      <c r="Y19" s="37">
        <f t="shared" si="5"/>
        <v>0.24350598610054902</v>
      </c>
      <c r="Z19" s="37">
        <f t="shared" si="6"/>
        <v>0.24851200034517593</v>
      </c>
      <c r="AA19" s="37">
        <f t="shared" si="7"/>
        <v>0.20839866240483387</v>
      </c>
      <c r="AB19" s="37">
        <f t="shared" si="8"/>
        <v>0.13117645618563292</v>
      </c>
      <c r="AC19" s="37">
        <f t="shared" si="9"/>
        <v>0.04160901296958923</v>
      </c>
      <c r="AD19">
        <f t="shared" si="11"/>
        <v>0.00011934134989570496</v>
      </c>
      <c r="AE19">
        <f t="shared" si="12"/>
        <v>-0.00018481255285494815</v>
      </c>
      <c r="AF19">
        <f t="shared" si="12"/>
        <v>-0.001006077233262633</v>
      </c>
      <c r="AG19">
        <f t="shared" si="12"/>
        <v>0.0044044413916776645</v>
      </c>
      <c r="AH19">
        <f t="shared" si="12"/>
        <v>0.0038075120184407505</v>
      </c>
      <c r="AI19">
        <f t="shared" si="12"/>
        <v>0.003942027004112168</v>
      </c>
      <c r="AJ19">
        <f t="shared" si="12"/>
        <v>0.001140651246887029</v>
      </c>
      <c r="AK19">
        <f t="shared" si="12"/>
        <v>-0.0003677090016194454</v>
      </c>
      <c r="AL19">
        <f t="shared" si="14"/>
        <v>0.011855374223276292</v>
      </c>
    </row>
    <row r="20" spans="1:38" ht="12.75">
      <c r="A20">
        <f t="shared" si="13"/>
        <v>1951.5</v>
      </c>
      <c r="B20" s="18">
        <v>122.65100000000001</v>
      </c>
      <c r="C20" s="18">
        <v>6.274</v>
      </c>
      <c r="D20" s="18">
        <f t="shared" si="10"/>
        <v>128.925</v>
      </c>
      <c r="E20" s="36">
        <v>0.01650858297944069</v>
      </c>
      <c r="F20" s="36">
        <v>0.08305397629737854</v>
      </c>
      <c r="G20" s="36">
        <v>0.06326524913311005</v>
      </c>
      <c r="H20" s="36">
        <v>0.24889592826366425</v>
      </c>
      <c r="I20" s="36">
        <v>0.23473703861236572</v>
      </c>
      <c r="J20" s="36">
        <v>0.1900157481431961</v>
      </c>
      <c r="K20" s="36">
        <v>0.12197381258010864</v>
      </c>
      <c r="L20" s="36">
        <v>0.0415496826171875</v>
      </c>
      <c r="M20" s="37">
        <f t="shared" si="16"/>
        <v>1.2707285000000006</v>
      </c>
      <c r="N20" s="37">
        <f t="shared" si="15"/>
        <v>1.1186246999999998</v>
      </c>
      <c r="O20" s="37">
        <f t="shared" si="15"/>
        <v>1.3114940500000005</v>
      </c>
      <c r="P20" s="37">
        <f t="shared" si="15"/>
        <v>1.5600670999999995</v>
      </c>
      <c r="Q20" s="37">
        <f t="shared" si="15"/>
        <v>1.68381245</v>
      </c>
      <c r="R20" s="37">
        <f t="shared" si="15"/>
        <v>1.7473040500000003</v>
      </c>
      <c r="S20" s="37">
        <f t="shared" si="15"/>
        <v>1.6985199500000006</v>
      </c>
      <c r="T20" s="37">
        <f t="shared" si="15"/>
        <v>1.55687605</v>
      </c>
      <c r="U20" s="37">
        <f t="shared" si="1"/>
        <v>204.25350491987268</v>
      </c>
      <c r="V20" s="37">
        <f t="shared" si="2"/>
        <v>0.013241286728052139</v>
      </c>
      <c r="W20" s="37">
        <f t="shared" si="3"/>
        <v>0.058642497320721756</v>
      </c>
      <c r="X20" s="37">
        <f t="shared" si="4"/>
        <v>0.052372001262990554</v>
      </c>
      <c r="Y20" s="37">
        <f t="shared" si="5"/>
        <v>0.24509174990905627</v>
      </c>
      <c r="Z20" s="37">
        <f t="shared" si="6"/>
        <v>0.24948415028522608</v>
      </c>
      <c r="AA20" s="37">
        <f t="shared" si="7"/>
        <v>0.20956835380766634</v>
      </c>
      <c r="AB20" s="37">
        <f t="shared" si="8"/>
        <v>0.1307690213723077</v>
      </c>
      <c r="AC20" s="37">
        <f t="shared" si="9"/>
        <v>0.040830939313979256</v>
      </c>
      <c r="AD20">
        <f t="shared" si="11"/>
        <v>-8.575653331818608E-05</v>
      </c>
      <c r="AE20">
        <f t="shared" si="12"/>
        <v>-0.001103300591938929</v>
      </c>
      <c r="AF20">
        <f t="shared" si="12"/>
        <v>-0.0018416400084645915</v>
      </c>
      <c r="AG20">
        <f t="shared" si="12"/>
        <v>0.0006589753164513234</v>
      </c>
      <c r="AH20">
        <f t="shared" si="12"/>
        <v>-1.644994336008126E-05</v>
      </c>
      <c r="AI20">
        <f t="shared" si="12"/>
        <v>0.0007329474624416603</v>
      </c>
      <c r="AJ20">
        <f t="shared" si="12"/>
        <v>-0.0008803368577093669</v>
      </c>
      <c r="AK20">
        <f t="shared" si="12"/>
        <v>-0.0010119979367861067</v>
      </c>
      <c r="AL20">
        <f t="shared" si="14"/>
        <v>-0.003547559092684278</v>
      </c>
    </row>
    <row r="21" spans="1:38" ht="12.75">
      <c r="A21">
        <f t="shared" si="13"/>
        <v>1951.75</v>
      </c>
      <c r="B21" s="18">
        <v>122.85300000000001</v>
      </c>
      <c r="C21" s="18">
        <v>6.386</v>
      </c>
      <c r="D21" s="18">
        <f t="shared" si="10"/>
        <v>129.239</v>
      </c>
      <c r="E21" s="36">
        <v>0.01647499017417431</v>
      </c>
      <c r="F21" s="36">
        <v>0.08186105638742447</v>
      </c>
      <c r="G21" s="36">
        <v>0.061326660215854645</v>
      </c>
      <c r="H21" s="36">
        <v>0.25066283345222473</v>
      </c>
      <c r="I21" s="36">
        <v>0.2357584536075592</v>
      </c>
      <c r="J21" s="36">
        <v>0.19151738286018372</v>
      </c>
      <c r="K21" s="36">
        <v>0.12169359624385834</v>
      </c>
      <c r="L21" s="36">
        <v>0.04070505127310753</v>
      </c>
      <c r="M21" s="37">
        <f t="shared" si="16"/>
        <v>1.2860777500000007</v>
      </c>
      <c r="N21" s="37">
        <f t="shared" si="15"/>
        <v>1.1365491499999998</v>
      </c>
      <c r="O21" s="37">
        <f t="shared" si="15"/>
        <v>1.3295642250000006</v>
      </c>
      <c r="P21" s="37">
        <f t="shared" si="15"/>
        <v>1.5827809499999994</v>
      </c>
      <c r="Q21" s="37">
        <f t="shared" si="15"/>
        <v>1.708621025</v>
      </c>
      <c r="R21" s="37">
        <f t="shared" si="15"/>
        <v>1.7698077250000004</v>
      </c>
      <c r="S21" s="37">
        <f t="shared" si="15"/>
        <v>1.7229432750000007</v>
      </c>
      <c r="T21" s="37">
        <f t="shared" si="15"/>
        <v>1.582426225</v>
      </c>
      <c r="U21" s="37">
        <f t="shared" si="1"/>
        <v>207.86335779650483</v>
      </c>
      <c r="V21" s="37">
        <f t="shared" si="2"/>
        <v>0.013173708196036837</v>
      </c>
      <c r="W21" s="37">
        <f t="shared" si="3"/>
        <v>0.05784705004696104</v>
      </c>
      <c r="X21" s="37">
        <f t="shared" si="4"/>
        <v>0.05069606902615841</v>
      </c>
      <c r="Y21" s="37">
        <f t="shared" si="5"/>
        <v>0.2466757228562316</v>
      </c>
      <c r="Z21" s="37">
        <f t="shared" si="6"/>
        <v>0.2504544028765988</v>
      </c>
      <c r="AA21" s="37">
        <f t="shared" si="7"/>
        <v>0.21074143607488044</v>
      </c>
      <c r="AB21" s="37">
        <f t="shared" si="8"/>
        <v>0.13036300267480497</v>
      </c>
      <c r="AC21" s="37">
        <f t="shared" si="9"/>
        <v>0.04004860824832811</v>
      </c>
      <c r="AD21">
        <f t="shared" si="11"/>
        <v>5.225165932279636E-06</v>
      </c>
      <c r="AE21">
        <f t="shared" si="12"/>
        <v>-0.0007009626899629449</v>
      </c>
      <c r="AF21">
        <f t="shared" si="12"/>
        <v>-0.001478458178138118</v>
      </c>
      <c r="AG21">
        <f t="shared" si="12"/>
        <v>0.0023374829745344454</v>
      </c>
      <c r="AH21">
        <f t="shared" si="12"/>
        <v>0.0016934017882542663</v>
      </c>
      <c r="AI21">
        <f t="shared" si="12"/>
        <v>0.0021654752048578603</v>
      </c>
      <c r="AJ21">
        <f t="shared" si="12"/>
        <v>1.7309416956989582E-05</v>
      </c>
      <c r="AK21">
        <f t="shared" si="12"/>
        <v>-0.0007321671430257094</v>
      </c>
      <c r="AL21">
        <f t="shared" si="14"/>
        <v>0.0033073065394090694</v>
      </c>
    </row>
    <row r="22" spans="1:38" ht="12.75">
      <c r="A22">
        <f t="shared" si="13"/>
        <v>1952</v>
      </c>
      <c r="B22" s="18">
        <v>123.095</v>
      </c>
      <c r="C22" s="18">
        <v>6.637</v>
      </c>
      <c r="D22" s="18">
        <f t="shared" si="10"/>
        <v>129.732</v>
      </c>
      <c r="E22" s="36">
        <v>0.01644139736890793</v>
      </c>
      <c r="F22" s="36">
        <v>0.0806681364774704</v>
      </c>
      <c r="G22" s="36">
        <v>0.05938807129859924</v>
      </c>
      <c r="H22" s="36">
        <v>0.252429723739624</v>
      </c>
      <c r="I22" s="36">
        <v>0.23677986860275269</v>
      </c>
      <c r="J22" s="36">
        <v>0.19301900267601013</v>
      </c>
      <c r="K22" s="36">
        <v>0.12141338735818863</v>
      </c>
      <c r="L22" s="36">
        <v>0.039860423654317856</v>
      </c>
      <c r="M22" s="37">
        <f t="shared" si="16"/>
        <v>1.3014270000000008</v>
      </c>
      <c r="N22" s="37">
        <f t="shared" si="15"/>
        <v>1.1544735999999998</v>
      </c>
      <c r="O22" s="37">
        <f t="shared" si="15"/>
        <v>1.3476344000000007</v>
      </c>
      <c r="P22" s="37">
        <f t="shared" si="15"/>
        <v>1.6054947999999993</v>
      </c>
      <c r="Q22" s="37">
        <f t="shared" si="15"/>
        <v>1.7334296</v>
      </c>
      <c r="R22" s="37">
        <f t="shared" si="15"/>
        <v>1.7923114000000004</v>
      </c>
      <c r="S22" s="37">
        <f t="shared" si="15"/>
        <v>1.7473666000000008</v>
      </c>
      <c r="T22" s="37">
        <f t="shared" si="15"/>
        <v>1.6079764</v>
      </c>
      <c r="U22" s="37">
        <f t="shared" si="1"/>
        <v>211.78414800829867</v>
      </c>
      <c r="V22" s="37">
        <f t="shared" si="2"/>
        <v>0.013107268671671323</v>
      </c>
      <c r="W22" s="37">
        <f t="shared" si="3"/>
        <v>0.057047904147252707</v>
      </c>
      <c r="X22" s="37">
        <f t="shared" si="4"/>
        <v>0.04902583202028948</v>
      </c>
      <c r="Y22" s="37">
        <f t="shared" si="5"/>
        <v>0.24825788920989436</v>
      </c>
      <c r="Z22" s="37">
        <f t="shared" si="6"/>
        <v>0.25142279311247984</v>
      </c>
      <c r="AA22" s="37">
        <f t="shared" si="7"/>
        <v>0.2119176833495696</v>
      </c>
      <c r="AB22" s="37">
        <f t="shared" si="8"/>
        <v>0.12995837408013794</v>
      </c>
      <c r="AC22" s="37">
        <f t="shared" si="9"/>
        <v>0.03926225540870477</v>
      </c>
      <c r="AD22">
        <f t="shared" si="11"/>
        <v>2.320979320290615E-05</v>
      </c>
      <c r="AE22">
        <f t="shared" si="12"/>
        <v>-0.0006245883281890775</v>
      </c>
      <c r="AF22">
        <f t="shared" si="12"/>
        <v>-0.0014117577259750809</v>
      </c>
      <c r="AG22">
        <f t="shared" si="12"/>
        <v>0.002680443089823182</v>
      </c>
      <c r="AH22">
        <f t="shared" si="12"/>
        <v>0.0020402528926180617</v>
      </c>
      <c r="AI22">
        <f t="shared" si="12"/>
        <v>0.002455110089899243</v>
      </c>
      <c r="AJ22">
        <f t="shared" si="12"/>
        <v>0.00019552069926020982</v>
      </c>
      <c r="AK22">
        <f t="shared" si="12"/>
        <v>-0.0006805217362195478</v>
      </c>
      <c r="AL22">
        <f t="shared" si="14"/>
        <v>0.0046776687744198965</v>
      </c>
    </row>
    <row r="23" spans="1:38" ht="12.75">
      <c r="A23">
        <f t="shared" si="13"/>
        <v>1952.25</v>
      </c>
      <c r="B23" s="18">
        <v>122.37</v>
      </c>
      <c r="C23" s="18">
        <v>6.861</v>
      </c>
      <c r="D23" s="18">
        <f t="shared" si="10"/>
        <v>129.231</v>
      </c>
      <c r="E23" s="36">
        <v>0.016566526144742966</v>
      </c>
      <c r="F23" s="36">
        <v>0.07964279502630234</v>
      </c>
      <c r="G23" s="36">
        <v>0.05834225192666054</v>
      </c>
      <c r="H23" s="36">
        <v>0.25107359886169434</v>
      </c>
      <c r="I23" s="36">
        <v>0.23877498507499695</v>
      </c>
      <c r="J23" s="36">
        <v>0.19286277890205383</v>
      </c>
      <c r="K23" s="36">
        <v>0.12152606248855591</v>
      </c>
      <c r="L23" s="36">
        <v>0.04121099412441254</v>
      </c>
      <c r="M23" s="37">
        <f t="shared" si="16"/>
        <v>1.3167762500000009</v>
      </c>
      <c r="N23" s="37">
        <f t="shared" si="15"/>
        <v>1.1723980499999997</v>
      </c>
      <c r="O23" s="37">
        <f t="shared" si="15"/>
        <v>1.3657045750000008</v>
      </c>
      <c r="P23" s="37">
        <f t="shared" si="15"/>
        <v>1.6282086499999993</v>
      </c>
      <c r="Q23" s="37">
        <f t="shared" si="15"/>
        <v>1.758238175</v>
      </c>
      <c r="R23" s="37">
        <f t="shared" si="15"/>
        <v>1.8148150750000005</v>
      </c>
      <c r="S23" s="37">
        <f t="shared" si="15"/>
        <v>1.7717899250000009</v>
      </c>
      <c r="T23" s="37">
        <f t="shared" si="15"/>
        <v>1.633526575</v>
      </c>
      <c r="U23" s="37">
        <f t="shared" si="1"/>
        <v>214.02429639226077</v>
      </c>
      <c r="V23" s="37">
        <f t="shared" si="2"/>
        <v>0.013171858663003518</v>
      </c>
      <c r="W23" s="37">
        <f t="shared" si="3"/>
        <v>0.056380017634546586</v>
      </c>
      <c r="X23" s="37">
        <f t="shared" si="4"/>
        <v>0.04811091088409633</v>
      </c>
      <c r="Y23" s="37">
        <f t="shared" si="5"/>
        <v>0.24683954224571902</v>
      </c>
      <c r="Z23" s="37">
        <f t="shared" si="6"/>
        <v>0.2534954443054974</v>
      </c>
      <c r="AA23" s="37">
        <f t="shared" si="7"/>
        <v>0.21134132465693156</v>
      </c>
      <c r="AB23" s="37">
        <f t="shared" si="8"/>
        <v>0.13001255153393226</v>
      </c>
      <c r="AC23" s="37">
        <f t="shared" si="9"/>
        <v>0.040648350076273224</v>
      </c>
      <c r="AD23">
        <f t="shared" si="11"/>
        <v>4.878055935838156E-05</v>
      </c>
      <c r="AE23">
        <f aca="true" t="shared" si="17" ref="AE23:AE54">0.5*(W22+W23)*(LN($D23*F23)-LN($D22*F22))</f>
        <v>-0.0009449321293572331</v>
      </c>
      <c r="AF23">
        <f aca="true" t="shared" si="18" ref="AF23:AF54">0.5*(X22+X23)*(LN($D23*G23)-LN($D22*G22))</f>
        <v>-0.001050830434086715</v>
      </c>
      <c r="AG23">
        <f aca="true" t="shared" si="19" ref="AG23:AG54">0.5*(Y22+Y23)*(LN($D23*H23)-LN($D22*H22))</f>
        <v>-0.002291324007264319</v>
      </c>
      <c r="AH23">
        <f aca="true" t="shared" si="20" ref="AH23:AH54">0.5*(Z22+Z23)*(LN($D23*I23)-LN($D22*I22))</f>
        <v>0.0011414825230285607</v>
      </c>
      <c r="AI23">
        <f aca="true" t="shared" si="21" ref="AI23:AI54">0.5*(AA22+AA23)*(LN($D23*J23)-LN($D22*J22))</f>
        <v>-0.0009902104457750569</v>
      </c>
      <c r="AJ23">
        <f aca="true" t="shared" si="22" ref="AJ23:AJ54">0.5*(AB22+AB23)*(LN($D23*K23)-LN($D22*K22))</f>
        <v>-0.00038237627560168077</v>
      </c>
      <c r="AK23">
        <f aca="true" t="shared" si="23" ref="AK23:AK54">0.5*(AC22+AC23)*(LN($D23*L23)-LN($D22*L22))</f>
        <v>0.001176757251513157</v>
      </c>
      <c r="AL23">
        <f t="shared" si="14"/>
        <v>-0.0032926529581849048</v>
      </c>
    </row>
    <row r="24" spans="1:38" ht="12.75">
      <c r="A24">
        <f t="shared" si="13"/>
        <v>1952.5</v>
      </c>
      <c r="B24" s="18">
        <v>122.99300000000001</v>
      </c>
      <c r="C24" s="18">
        <v>6.771</v>
      </c>
      <c r="D24" s="18">
        <f t="shared" si="10"/>
        <v>129.764</v>
      </c>
      <c r="E24" s="36">
        <v>0.016691656783223152</v>
      </c>
      <c r="F24" s="36">
        <v>0.07861745357513428</v>
      </c>
      <c r="G24" s="36">
        <v>0.05729643255472183</v>
      </c>
      <c r="H24" s="36">
        <v>0.24971750378608704</v>
      </c>
      <c r="I24" s="36">
        <v>0.2407701015472412</v>
      </c>
      <c r="J24" s="36">
        <v>0.19270655512809753</v>
      </c>
      <c r="K24" s="36">
        <v>0.12163874506950378</v>
      </c>
      <c r="L24" s="36">
        <v>0.04256156086921692</v>
      </c>
      <c r="M24" s="37">
        <f t="shared" si="16"/>
        <v>1.332125500000001</v>
      </c>
      <c r="N24" s="37">
        <f t="shared" si="15"/>
        <v>1.1903224999999997</v>
      </c>
      <c r="O24" s="37">
        <f t="shared" si="15"/>
        <v>1.3837747500000008</v>
      </c>
      <c r="P24" s="37">
        <f t="shared" si="15"/>
        <v>1.6509224999999992</v>
      </c>
      <c r="Q24" s="37">
        <f t="shared" si="15"/>
        <v>1.78304675</v>
      </c>
      <c r="R24" s="37">
        <f t="shared" si="15"/>
        <v>1.8373187500000006</v>
      </c>
      <c r="S24" s="37">
        <f t="shared" si="15"/>
        <v>1.796213250000001</v>
      </c>
      <c r="T24" s="37">
        <f t="shared" si="15"/>
        <v>1.65907675</v>
      </c>
      <c r="U24" s="37">
        <f t="shared" si="1"/>
        <v>217.9820886364419</v>
      </c>
      <c r="V24" s="37">
        <f t="shared" si="2"/>
        <v>0.013236647473862046</v>
      </c>
      <c r="W24" s="37">
        <f t="shared" si="3"/>
        <v>0.05570793119535178</v>
      </c>
      <c r="X24" s="37">
        <f t="shared" si="4"/>
        <v>0.04719830460681981</v>
      </c>
      <c r="Y24" s="37">
        <f t="shared" si="5"/>
        <v>0.24541951087095687</v>
      </c>
      <c r="Z24" s="37">
        <f t="shared" si="6"/>
        <v>0.2555634256029768</v>
      </c>
      <c r="AA24" s="37">
        <f t="shared" si="7"/>
        <v>0.2107727246803238</v>
      </c>
      <c r="AB24" s="37">
        <f t="shared" si="8"/>
        <v>0.13006583739355365</v>
      </c>
      <c r="AC24" s="37">
        <f t="shared" si="9"/>
        <v>0.04203561817615513</v>
      </c>
      <c r="AD24">
        <f t="shared" si="11"/>
        <v>0.00015370746118772573</v>
      </c>
      <c r="AE24">
        <f t="shared" si="17"/>
        <v>-0.0004955368150822399</v>
      </c>
      <c r="AF24">
        <f t="shared" si="18"/>
        <v>-0.0006658437921251742</v>
      </c>
      <c r="AG24">
        <f t="shared" si="19"/>
        <v>-0.0003199460434851534</v>
      </c>
      <c r="AH24">
        <f t="shared" si="20"/>
        <v>0.0031655405052107752</v>
      </c>
      <c r="AI24">
        <f t="shared" si="21"/>
        <v>0.0006976619982632727</v>
      </c>
      <c r="AJ24">
        <f t="shared" si="22"/>
        <v>0.0006557506648446979</v>
      </c>
      <c r="AK24">
        <f t="shared" si="23"/>
        <v>0.001503292352414261</v>
      </c>
      <c r="AL24">
        <f t="shared" si="14"/>
        <v>0.004694626331228165</v>
      </c>
    </row>
    <row r="25" spans="1:38" ht="12.75">
      <c r="A25">
        <f t="shared" si="13"/>
        <v>1952.75</v>
      </c>
      <c r="B25" s="18">
        <v>125.56</v>
      </c>
      <c r="C25" s="18">
        <v>6.612</v>
      </c>
      <c r="D25" s="18">
        <f t="shared" si="10"/>
        <v>132.172</v>
      </c>
      <c r="E25" s="36">
        <v>0.01681678742170334</v>
      </c>
      <c r="F25" s="36">
        <v>0.07759210467338562</v>
      </c>
      <c r="G25" s="36">
        <v>0.056250616908073425</v>
      </c>
      <c r="H25" s="36">
        <v>0.24836137890815735</v>
      </c>
      <c r="I25" s="36">
        <v>0.24276521801948547</v>
      </c>
      <c r="J25" s="36">
        <v>0.19255034625530243</v>
      </c>
      <c r="K25" s="36">
        <v>0.12175142019987106</v>
      </c>
      <c r="L25" s="36">
        <v>0.0439121313393116</v>
      </c>
      <c r="M25" s="37">
        <f t="shared" si="16"/>
        <v>1.347474750000001</v>
      </c>
      <c r="N25" s="37">
        <f t="shared" si="15"/>
        <v>1.2082469499999997</v>
      </c>
      <c r="O25" s="37">
        <f t="shared" si="15"/>
        <v>1.401844925000001</v>
      </c>
      <c r="P25" s="37">
        <f t="shared" si="15"/>
        <v>1.673636349999999</v>
      </c>
      <c r="Q25" s="37">
        <f t="shared" si="15"/>
        <v>1.807855325</v>
      </c>
      <c r="R25" s="37">
        <f t="shared" si="15"/>
        <v>1.8598224250000006</v>
      </c>
      <c r="S25" s="37">
        <f t="shared" si="15"/>
        <v>1.820636575000001</v>
      </c>
      <c r="T25" s="37">
        <f t="shared" si="15"/>
        <v>1.684626925</v>
      </c>
      <c r="U25" s="37">
        <f t="shared" si="1"/>
        <v>225.16377627138698</v>
      </c>
      <c r="V25" s="37">
        <f t="shared" si="2"/>
        <v>0.0133016221868718</v>
      </c>
      <c r="W25" s="37">
        <f t="shared" si="3"/>
        <v>0.05503185824008221</v>
      </c>
      <c r="X25" s="37">
        <f t="shared" si="4"/>
        <v>0.04628797710697172</v>
      </c>
      <c r="Y25" s="37">
        <f t="shared" si="5"/>
        <v>0.2439979065538951</v>
      </c>
      <c r="Z25" s="37">
        <f t="shared" si="6"/>
        <v>0.2576268209569446</v>
      </c>
      <c r="AA25" s="37">
        <f t="shared" si="7"/>
        <v>0.21021162134188054</v>
      </c>
      <c r="AB25" s="37">
        <f t="shared" si="8"/>
        <v>0.1301182569656231</v>
      </c>
      <c r="AC25" s="37">
        <f t="shared" si="9"/>
        <v>0.043423936647730886</v>
      </c>
      <c r="AD25">
        <f t="shared" si="11"/>
        <v>0.0003430778156181433</v>
      </c>
      <c r="AE25">
        <f t="shared" si="17"/>
        <v>0.0002911701391265225</v>
      </c>
      <c r="AF25">
        <f t="shared" si="18"/>
        <v>-1.620387156176305E-06</v>
      </c>
      <c r="AG25">
        <f t="shared" si="19"/>
        <v>0.0031668373334202554</v>
      </c>
      <c r="AH25">
        <f t="shared" si="20"/>
        <v>0.00683542240912969</v>
      </c>
      <c r="AI25">
        <f t="shared" si="21"/>
        <v>0.0036995588744800443</v>
      </c>
      <c r="AJ25">
        <f t="shared" si="22"/>
        <v>0.002512411693806766</v>
      </c>
      <c r="AK25">
        <f t="shared" si="23"/>
        <v>0.00212049904346402</v>
      </c>
      <c r="AL25">
        <f t="shared" si="14"/>
        <v>0.018967356921889264</v>
      </c>
    </row>
    <row r="26" spans="1:38" ht="12.75">
      <c r="A26">
        <f t="shared" si="13"/>
        <v>1953</v>
      </c>
      <c r="B26" s="18">
        <v>126.00200000000001</v>
      </c>
      <c r="C26" s="18">
        <v>6.643</v>
      </c>
      <c r="D26" s="18">
        <f t="shared" si="10"/>
        <v>132.645</v>
      </c>
      <c r="E26" s="36">
        <v>0.016941916197538376</v>
      </c>
      <c r="F26" s="36">
        <v>0.07656676322221756</v>
      </c>
      <c r="G26" s="36">
        <v>0.05520479753613472</v>
      </c>
      <c r="H26" s="36">
        <v>0.24700526893138885</v>
      </c>
      <c r="I26" s="36">
        <v>0.24476033449172974</v>
      </c>
      <c r="J26" s="36">
        <v>0.19239412248134613</v>
      </c>
      <c r="K26" s="36">
        <v>0.12186409533023834</v>
      </c>
      <c r="L26" s="36">
        <v>0.04526270180940628</v>
      </c>
      <c r="M26" s="37">
        <f t="shared" si="16"/>
        <v>1.3628240000000011</v>
      </c>
      <c r="N26" s="37">
        <f t="shared" si="15"/>
        <v>1.2261713999999997</v>
      </c>
      <c r="O26" s="37">
        <f t="shared" si="15"/>
        <v>1.419915100000001</v>
      </c>
      <c r="P26" s="37">
        <f t="shared" si="15"/>
        <v>1.696350199999999</v>
      </c>
      <c r="Q26" s="37">
        <f t="shared" si="15"/>
        <v>1.8326639</v>
      </c>
      <c r="R26" s="37">
        <f t="shared" si="15"/>
        <v>1.8823261000000007</v>
      </c>
      <c r="S26" s="37">
        <f t="shared" si="15"/>
        <v>1.8450599000000012</v>
      </c>
      <c r="T26" s="37">
        <f t="shared" si="15"/>
        <v>1.7101771000000001</v>
      </c>
      <c r="U26" s="37">
        <f t="shared" si="1"/>
        <v>229.1219647186872</v>
      </c>
      <c r="V26" s="37">
        <f t="shared" si="2"/>
        <v>0.013366769580600688</v>
      </c>
      <c r="W26" s="37">
        <f t="shared" si="3"/>
        <v>0.05435201253101589</v>
      </c>
      <c r="X26" s="37">
        <f t="shared" si="4"/>
        <v>0.04537988160513133</v>
      </c>
      <c r="Y26" s="37">
        <f t="shared" si="5"/>
        <v>0.24257491679553106</v>
      </c>
      <c r="Z26" s="37">
        <f t="shared" si="6"/>
        <v>0.2596856924475133</v>
      </c>
      <c r="AA26" s="37">
        <f t="shared" si="7"/>
        <v>0.20965770328578853</v>
      </c>
      <c r="AB26" s="37">
        <f t="shared" si="8"/>
        <v>0.1301698481710354</v>
      </c>
      <c r="AC26" s="37">
        <f t="shared" si="9"/>
        <v>0.044813175583383845</v>
      </c>
      <c r="AD26">
        <f t="shared" si="11"/>
        <v>0.0001464820461154195</v>
      </c>
      <c r="AE26">
        <f t="shared" si="17"/>
        <v>-0.0005321697050258419</v>
      </c>
      <c r="AF26">
        <f t="shared" si="18"/>
        <v>-0.0006964403631387762</v>
      </c>
      <c r="AG26">
        <f t="shared" si="19"/>
        <v>-0.0004629517600918911</v>
      </c>
      <c r="AH26">
        <f t="shared" si="20"/>
        <v>0.0030410195203844515</v>
      </c>
      <c r="AI26">
        <f t="shared" si="21"/>
        <v>0.0005795483209485472</v>
      </c>
      <c r="AJ26">
        <f t="shared" si="22"/>
        <v>0.0005852976720133033</v>
      </c>
      <c r="AK26">
        <f t="shared" si="23"/>
        <v>0.001494074617440508</v>
      </c>
      <c r="AL26">
        <f t="shared" si="14"/>
        <v>0.004154860348645721</v>
      </c>
    </row>
    <row r="27" spans="1:38" ht="12.75">
      <c r="A27">
        <f t="shared" si="13"/>
        <v>1953.25</v>
      </c>
      <c r="B27" s="18">
        <v>125.909</v>
      </c>
      <c r="C27" s="18">
        <v>6.586</v>
      </c>
      <c r="D27" s="18">
        <f t="shared" si="10"/>
        <v>132.495</v>
      </c>
      <c r="E27" s="36">
        <v>0.016377190127968788</v>
      </c>
      <c r="F27" s="36">
        <v>0.07606631517410278</v>
      </c>
      <c r="G27" s="36">
        <v>0.054702602326869965</v>
      </c>
      <c r="H27" s="36">
        <v>0.24757538735866547</v>
      </c>
      <c r="I27" s="36">
        <v>0.24515822529792786</v>
      </c>
      <c r="J27" s="36">
        <v>0.19293427467346191</v>
      </c>
      <c r="K27" s="36">
        <v>0.12227269262075424</v>
      </c>
      <c r="L27" s="36">
        <v>0.04491332173347473</v>
      </c>
      <c r="M27" s="37">
        <f t="shared" si="16"/>
        <v>1.3781732500000012</v>
      </c>
      <c r="N27" s="37">
        <f t="shared" si="15"/>
        <v>1.2440958499999997</v>
      </c>
      <c r="O27" s="37">
        <f t="shared" si="15"/>
        <v>1.437985275000001</v>
      </c>
      <c r="P27" s="37">
        <f t="shared" si="15"/>
        <v>1.719064049999999</v>
      </c>
      <c r="Q27" s="37">
        <f t="shared" si="15"/>
        <v>1.857472475</v>
      </c>
      <c r="R27" s="37">
        <f t="shared" si="15"/>
        <v>1.9048297750000007</v>
      </c>
      <c r="S27" s="37">
        <f t="shared" si="15"/>
        <v>1.8694832250000013</v>
      </c>
      <c r="T27" s="37">
        <f t="shared" si="15"/>
        <v>1.7357272750000001</v>
      </c>
      <c r="U27" s="37">
        <f t="shared" si="1"/>
        <v>231.98410548187275</v>
      </c>
      <c r="V27" s="37">
        <f t="shared" si="2"/>
        <v>0.012890936423906292</v>
      </c>
      <c r="W27" s="37">
        <f t="shared" si="3"/>
        <v>0.05404897713521565</v>
      </c>
      <c r="X27" s="37">
        <f t="shared" si="4"/>
        <v>0.044926613729944824</v>
      </c>
      <c r="Y27" s="37">
        <f t="shared" si="5"/>
        <v>0.24307527454441258</v>
      </c>
      <c r="Z27" s="37">
        <f t="shared" si="6"/>
        <v>0.2600818916303357</v>
      </c>
      <c r="AA27" s="37">
        <f t="shared" si="7"/>
        <v>0.20989728315104297</v>
      </c>
      <c r="AB27" s="37">
        <f t="shared" si="8"/>
        <v>0.1305546389809182</v>
      </c>
      <c r="AC27" s="37">
        <f t="shared" si="9"/>
        <v>0.04452438440422378</v>
      </c>
      <c r="AD27">
        <f t="shared" si="11"/>
        <v>-0.0004599399109349264</v>
      </c>
      <c r="AE27">
        <f t="shared" si="17"/>
        <v>-0.00041674934034963623</v>
      </c>
      <c r="AF27">
        <f t="shared" si="18"/>
        <v>-0.0004637263999984605</v>
      </c>
      <c r="AG27">
        <f t="shared" si="19"/>
        <v>0.0002850730394740352</v>
      </c>
      <c r="AH27">
        <f t="shared" si="20"/>
        <v>0.00012808024492784017</v>
      </c>
      <c r="AI27">
        <f t="shared" si="21"/>
        <v>0.00035077272467460365</v>
      </c>
      <c r="AJ27">
        <f t="shared" si="22"/>
        <v>0.0002888575596447588</v>
      </c>
      <c r="AK27">
        <f t="shared" si="23"/>
        <v>-0.00039667497954033954</v>
      </c>
      <c r="AL27">
        <f t="shared" si="14"/>
        <v>-0.0006843070621021249</v>
      </c>
    </row>
    <row r="28" spans="1:38" ht="12.75">
      <c r="A28">
        <f t="shared" si="13"/>
        <v>1953.5</v>
      </c>
      <c r="B28" s="18">
        <v>125.008</v>
      </c>
      <c r="C28" s="18">
        <v>6.616</v>
      </c>
      <c r="D28" s="18">
        <f t="shared" si="10"/>
        <v>131.624</v>
      </c>
      <c r="E28" s="36">
        <v>0.0158124640583992</v>
      </c>
      <c r="F28" s="36">
        <v>0.0755658745765686</v>
      </c>
      <c r="G28" s="36">
        <v>0.05420040339231491</v>
      </c>
      <c r="H28" s="36">
        <v>0.24814549088478088</v>
      </c>
      <c r="I28" s="36">
        <v>0.24555611610412598</v>
      </c>
      <c r="J28" s="36">
        <v>0.1934744119644165</v>
      </c>
      <c r="K28" s="36">
        <v>0.12268128991127014</v>
      </c>
      <c r="L28" s="36">
        <v>0.04456394165754318</v>
      </c>
      <c r="M28" s="37">
        <f t="shared" si="16"/>
        <v>1.3935225000000013</v>
      </c>
      <c r="N28" s="37">
        <f t="shared" si="15"/>
        <v>1.2620202999999997</v>
      </c>
      <c r="O28" s="37">
        <f t="shared" si="15"/>
        <v>1.4560554500000011</v>
      </c>
      <c r="P28" s="37">
        <f t="shared" si="15"/>
        <v>1.7417778999999989</v>
      </c>
      <c r="Q28" s="37">
        <f t="shared" si="15"/>
        <v>1.88228105</v>
      </c>
      <c r="R28" s="37">
        <f t="shared" si="15"/>
        <v>1.9273334500000008</v>
      </c>
      <c r="S28" s="37">
        <f t="shared" si="15"/>
        <v>1.8939065500000014</v>
      </c>
      <c r="T28" s="37">
        <f t="shared" si="15"/>
        <v>1.7612774500000001</v>
      </c>
      <c r="U28" s="37">
        <f t="shared" si="1"/>
        <v>233.56224840808255</v>
      </c>
      <c r="V28" s="37">
        <f t="shared" si="2"/>
        <v>0.012417837546199633</v>
      </c>
      <c r="W28" s="37">
        <f t="shared" si="3"/>
        <v>0.05374331995551191</v>
      </c>
      <c r="X28" s="37">
        <f t="shared" si="4"/>
        <v>0.04447468393515569</v>
      </c>
      <c r="Y28" s="37">
        <f t="shared" si="5"/>
        <v>0.24357437738307466</v>
      </c>
      <c r="Z28" s="37">
        <f t="shared" si="6"/>
        <v>0.26047596936230955</v>
      </c>
      <c r="AA28" s="37">
        <f t="shared" si="7"/>
        <v>0.21014198563192574</v>
      </c>
      <c r="AB28" s="37">
        <f t="shared" si="8"/>
        <v>0.13093908960010422</v>
      </c>
      <c r="AC28" s="37">
        <f t="shared" si="9"/>
        <v>0.04423273658571864</v>
      </c>
      <c r="AD28">
        <f t="shared" si="11"/>
        <v>-0.0005275179019621823</v>
      </c>
      <c r="AE28">
        <f t="shared" si="17"/>
        <v>-0.0007112284997664187</v>
      </c>
      <c r="AF28">
        <f t="shared" si="18"/>
        <v>-0.0007070957620410255</v>
      </c>
      <c r="AG28">
        <f t="shared" si="19"/>
        <v>-0.0010451861820416257</v>
      </c>
      <c r="AH28">
        <f t="shared" si="20"/>
        <v>-0.0012945897815976016</v>
      </c>
      <c r="AI28">
        <f t="shared" si="21"/>
        <v>-0.0007980441867974972</v>
      </c>
      <c r="AJ28">
        <f t="shared" si="22"/>
        <v>-0.0004261586816623337</v>
      </c>
      <c r="AK28">
        <f t="shared" si="23"/>
        <v>-0.000639270295323884</v>
      </c>
      <c r="AL28">
        <f t="shared" si="14"/>
        <v>-0.006149091291192569</v>
      </c>
    </row>
    <row r="29" spans="1:38" ht="12.75">
      <c r="A29">
        <f t="shared" si="13"/>
        <v>1953.75</v>
      </c>
      <c r="B29" s="18">
        <v>123.37</v>
      </c>
      <c r="C29" s="18">
        <v>6.644</v>
      </c>
      <c r="D29" s="18">
        <f t="shared" si="10"/>
        <v>130.014</v>
      </c>
      <c r="E29" s="36">
        <v>0.015247736126184464</v>
      </c>
      <c r="F29" s="36">
        <v>0.07506542652845383</v>
      </c>
      <c r="G29" s="36">
        <v>0.053698208183050156</v>
      </c>
      <c r="H29" s="36">
        <v>0.2487156093120575</v>
      </c>
      <c r="I29" s="36">
        <v>0.2459539920091629</v>
      </c>
      <c r="J29" s="36">
        <v>0.1940145492553711</v>
      </c>
      <c r="K29" s="36">
        <v>0.12308989465236664</v>
      </c>
      <c r="L29" s="36">
        <v>0.044214557856321335</v>
      </c>
      <c r="M29" s="37">
        <f t="shared" si="16"/>
        <v>1.4088717500000014</v>
      </c>
      <c r="N29" s="37">
        <f t="shared" si="15"/>
        <v>1.2799447499999996</v>
      </c>
      <c r="O29" s="37">
        <f t="shared" si="15"/>
        <v>1.4741256250000012</v>
      </c>
      <c r="P29" s="37">
        <f t="shared" si="15"/>
        <v>1.7644917499999988</v>
      </c>
      <c r="Q29" s="37">
        <f t="shared" si="15"/>
        <v>1.907089625</v>
      </c>
      <c r="R29" s="37">
        <f t="shared" si="15"/>
        <v>1.9498371250000008</v>
      </c>
      <c r="S29" s="37">
        <f t="shared" si="15"/>
        <v>1.9183298750000015</v>
      </c>
      <c r="T29" s="37">
        <f t="shared" si="15"/>
        <v>1.7868276250000001</v>
      </c>
      <c r="U29" s="37">
        <f t="shared" si="1"/>
        <v>233.77299125533293</v>
      </c>
      <c r="V29" s="37">
        <f t="shared" si="2"/>
        <v>0.011947378278475307</v>
      </c>
      <c r="W29" s="37">
        <f t="shared" si="3"/>
        <v>0.05343514177668713</v>
      </c>
      <c r="X29" s="37">
        <f t="shared" si="4"/>
        <v>0.04402405840939712</v>
      </c>
      <c r="Y29" s="37">
        <f t="shared" si="5"/>
        <v>0.24407228132357592</v>
      </c>
      <c r="Z29" s="37">
        <f t="shared" si="6"/>
        <v>0.260867974060024</v>
      </c>
      <c r="AA29" s="37">
        <f t="shared" si="7"/>
        <v>0.21039161158590555</v>
      </c>
      <c r="AB29" s="37">
        <f t="shared" si="8"/>
        <v>0.13132320591163116</v>
      </c>
      <c r="AC29" s="37">
        <f t="shared" si="9"/>
        <v>0.04393834865430373</v>
      </c>
      <c r="AD29">
        <f t="shared" si="11"/>
        <v>-0.0005929846431370051</v>
      </c>
      <c r="AE29">
        <f t="shared" si="17"/>
        <v>-0.001015619670249716</v>
      </c>
      <c r="AF29">
        <f t="shared" si="18"/>
        <v>-0.0009564923457002446</v>
      </c>
      <c r="AG29">
        <f t="shared" si="19"/>
        <v>-0.0024412456340304005</v>
      </c>
      <c r="AH29">
        <f t="shared" si="20"/>
        <v>-0.0027861251113916324</v>
      </c>
      <c r="AI29">
        <f t="shared" si="21"/>
        <v>-0.0020016031488622466</v>
      </c>
      <c r="AJ29">
        <f t="shared" si="22"/>
        <v>-0.0011778397024309862</v>
      </c>
      <c r="AK29">
        <f t="shared" si="23"/>
        <v>-0.0008895663234876256</v>
      </c>
      <c r="AL29">
        <f t="shared" si="14"/>
        <v>-0.011861476579289857</v>
      </c>
    </row>
    <row r="30" spans="1:38" ht="12.75">
      <c r="A30">
        <f t="shared" si="13"/>
        <v>1954</v>
      </c>
      <c r="B30" s="18">
        <v>122.52099999999999</v>
      </c>
      <c r="C30" s="18">
        <v>6.4</v>
      </c>
      <c r="D30" s="18">
        <f t="shared" si="10"/>
        <v>128.921</v>
      </c>
      <c r="E30" s="36">
        <v>0.014683010056614876</v>
      </c>
      <c r="F30" s="36">
        <v>0.07456497848033905</v>
      </c>
      <c r="G30" s="36">
        <v>0.0531960129737854</v>
      </c>
      <c r="H30" s="36">
        <v>0.2492857277393341</v>
      </c>
      <c r="I30" s="36">
        <v>0.24635188281536102</v>
      </c>
      <c r="J30" s="36">
        <v>0.19455470144748688</v>
      </c>
      <c r="K30" s="36">
        <v>0.12349849194288254</v>
      </c>
      <c r="L30" s="36">
        <v>0.043865177780389786</v>
      </c>
      <c r="M30" s="37">
        <f t="shared" si="16"/>
        <v>1.4242210000000015</v>
      </c>
      <c r="N30" s="37">
        <f t="shared" si="15"/>
        <v>1.2978691999999996</v>
      </c>
      <c r="O30" s="37">
        <f t="shared" si="15"/>
        <v>1.4921958000000013</v>
      </c>
      <c r="P30" s="37">
        <f t="shared" si="15"/>
        <v>1.7872055999999987</v>
      </c>
      <c r="Q30" s="37">
        <f t="shared" si="15"/>
        <v>1.9318982</v>
      </c>
      <c r="R30" s="37">
        <f t="shared" si="15"/>
        <v>1.972340800000001</v>
      </c>
      <c r="S30" s="37">
        <f t="shared" si="15"/>
        <v>1.9427532000000016</v>
      </c>
      <c r="T30" s="37">
        <f t="shared" si="15"/>
        <v>1.8123778000000001</v>
      </c>
      <c r="U30" s="37">
        <f t="shared" si="1"/>
        <v>234.85196352814305</v>
      </c>
      <c r="V30" s="37">
        <f t="shared" si="2"/>
        <v>0.011479473011604452</v>
      </c>
      <c r="W30" s="37">
        <f t="shared" si="3"/>
        <v>0.05312455351852509</v>
      </c>
      <c r="X30" s="37">
        <f t="shared" si="4"/>
        <v>0.04357469606100757</v>
      </c>
      <c r="Y30" s="37">
        <f t="shared" si="5"/>
        <v>0.2445689963393314</v>
      </c>
      <c r="Z30" s="37">
        <f t="shared" si="6"/>
        <v>0.2612579974737978</v>
      </c>
      <c r="AA30" s="37">
        <f t="shared" si="7"/>
        <v>0.2106459719136286</v>
      </c>
      <c r="AB30" s="37">
        <f t="shared" si="8"/>
        <v>0.13170696961181858</v>
      </c>
      <c r="AC30" s="37">
        <f t="shared" si="9"/>
        <v>0.0436413420702864</v>
      </c>
      <c r="AD30">
        <f t="shared" si="11"/>
        <v>-0.0005409531444331807</v>
      </c>
      <c r="AE30">
        <f t="shared" si="17"/>
        <v>-0.000806202451290498</v>
      </c>
      <c r="AF30">
        <f t="shared" si="18"/>
        <v>-0.0007813155259443972</v>
      </c>
      <c r="AG30">
        <f t="shared" si="19"/>
        <v>-0.0015032306681516385</v>
      </c>
      <c r="AH30">
        <f t="shared" si="20"/>
        <v>-0.0017819860699410262</v>
      </c>
      <c r="AI30">
        <f t="shared" si="21"/>
        <v>-0.0011919807284744863</v>
      </c>
      <c r="AJ30">
        <f t="shared" si="22"/>
        <v>-0.0006744511337011843</v>
      </c>
      <c r="AK30">
        <f t="shared" si="23"/>
        <v>-0.0007170864345661093</v>
      </c>
      <c r="AL30">
        <f t="shared" si="14"/>
        <v>-0.007997206156502519</v>
      </c>
    </row>
    <row r="31" spans="1:38" ht="12.75">
      <c r="A31">
        <f t="shared" si="13"/>
        <v>1954.25</v>
      </c>
      <c r="B31" s="18">
        <v>121.119</v>
      </c>
      <c r="C31" s="18">
        <v>6.241</v>
      </c>
      <c r="D31" s="18">
        <f t="shared" si="10"/>
        <v>127.36</v>
      </c>
      <c r="E31" s="36">
        <v>0.014275597408413887</v>
      </c>
      <c r="F31" s="36">
        <v>0.07383153587579727</v>
      </c>
      <c r="G31" s="36">
        <v>0.05343610420823097</v>
      </c>
      <c r="H31" s="36">
        <v>0.24854978919029236</v>
      </c>
      <c r="I31" s="36">
        <v>0.2458505779504776</v>
      </c>
      <c r="J31" s="36">
        <v>0.19613569974899292</v>
      </c>
      <c r="K31" s="36">
        <v>0.12408231198787689</v>
      </c>
      <c r="L31" s="36">
        <v>0.04383836314082146</v>
      </c>
      <c r="M31" s="37">
        <f t="shared" si="16"/>
        <v>1.4395702500000016</v>
      </c>
      <c r="N31" s="37">
        <f t="shared" si="16"/>
        <v>1.3157936499999996</v>
      </c>
      <c r="O31" s="37">
        <f t="shared" si="16"/>
        <v>1.5102659750000014</v>
      </c>
      <c r="P31" s="37">
        <f t="shared" si="16"/>
        <v>1.8099194499999987</v>
      </c>
      <c r="Q31" s="37">
        <f t="shared" si="16"/>
        <v>1.956706775</v>
      </c>
      <c r="R31" s="37">
        <f t="shared" si="16"/>
        <v>1.994844475000001</v>
      </c>
      <c r="S31" s="37">
        <f t="shared" si="16"/>
        <v>1.9671765250000017</v>
      </c>
      <c r="T31" s="37">
        <f t="shared" si="16"/>
        <v>1.8379279750000002</v>
      </c>
      <c r="U31" s="37">
        <f t="shared" si="1"/>
        <v>235.00937069111868</v>
      </c>
      <c r="V31" s="37">
        <f t="shared" si="2"/>
        <v>0.011137174532012134</v>
      </c>
      <c r="W31" s="37">
        <f t="shared" si="3"/>
        <v>0.052647476562069764</v>
      </c>
      <c r="X31" s="37">
        <f t="shared" si="4"/>
        <v>0.04373570153992857</v>
      </c>
      <c r="Y31" s="37">
        <f t="shared" si="5"/>
        <v>0.24379259891131788</v>
      </c>
      <c r="Z31" s="37">
        <f t="shared" si="6"/>
        <v>0.2607022942913551</v>
      </c>
      <c r="AA31" s="37">
        <f t="shared" si="7"/>
        <v>0.21203793316786018</v>
      </c>
      <c r="AB31" s="37">
        <f t="shared" si="8"/>
        <v>0.13228210005862465</v>
      </c>
      <c r="AC31" s="37">
        <f t="shared" si="9"/>
        <v>0.043664720936831686</v>
      </c>
      <c r="AD31">
        <f t="shared" si="11"/>
        <v>-0.0004559689594431836</v>
      </c>
      <c r="AE31">
        <f t="shared" si="17"/>
        <v>-0.001167039684569005</v>
      </c>
      <c r="AF31">
        <f t="shared" si="18"/>
        <v>-0.00033522454914785687</v>
      </c>
      <c r="AG31">
        <f t="shared" si="19"/>
        <v>-0.003696566835249192</v>
      </c>
      <c r="AH31">
        <f t="shared" si="20"/>
        <v>-0.0037108972325094465</v>
      </c>
      <c r="AI31">
        <f t="shared" si="21"/>
        <v>-0.000864111967660939</v>
      </c>
      <c r="AJ31">
        <f t="shared" si="22"/>
        <v>-0.0009854559962231544</v>
      </c>
      <c r="AK31">
        <f t="shared" si="23"/>
        <v>-0.0005584783418426813</v>
      </c>
      <c r="AL31">
        <f t="shared" si="14"/>
        <v>-0.011773743566645458</v>
      </c>
    </row>
    <row r="32" spans="1:38" ht="12.75">
      <c r="A32">
        <f t="shared" si="13"/>
        <v>1954.5</v>
      </c>
      <c r="B32" s="18">
        <v>120.798</v>
      </c>
      <c r="C32" s="18">
        <v>6.138</v>
      </c>
      <c r="D32" s="18">
        <f t="shared" si="10"/>
        <v>126.936</v>
      </c>
      <c r="E32" s="36">
        <v>0.013868183828890324</v>
      </c>
      <c r="F32" s="36">
        <v>0.0730980932712555</v>
      </c>
      <c r="G32" s="36">
        <v>0.053676195442676544</v>
      </c>
      <c r="H32" s="36">
        <v>0.2478138655424118</v>
      </c>
      <c r="I32" s="36">
        <v>0.24534925818443298</v>
      </c>
      <c r="J32" s="36">
        <v>0.19771668314933777</v>
      </c>
      <c r="K32" s="36">
        <v>0.12466613948345184</v>
      </c>
      <c r="L32" s="36">
        <v>0.04381154850125313</v>
      </c>
      <c r="M32" s="37">
        <f t="shared" si="16"/>
        <v>1.4549195000000017</v>
      </c>
      <c r="N32" s="37">
        <f t="shared" si="16"/>
        <v>1.3337180999999996</v>
      </c>
      <c r="O32" s="37">
        <f t="shared" si="16"/>
        <v>1.5283361500000014</v>
      </c>
      <c r="P32" s="37">
        <f t="shared" si="16"/>
        <v>1.8326332999999986</v>
      </c>
      <c r="Q32" s="37">
        <f t="shared" si="16"/>
        <v>1.98151535</v>
      </c>
      <c r="R32" s="37">
        <f t="shared" si="16"/>
        <v>2.017348150000001</v>
      </c>
      <c r="S32" s="37">
        <f t="shared" si="16"/>
        <v>1.9915998500000018</v>
      </c>
      <c r="T32" s="37">
        <f t="shared" si="16"/>
        <v>1.8634781500000002</v>
      </c>
      <c r="U32" s="37">
        <f t="shared" si="1"/>
        <v>237.2192899556695</v>
      </c>
      <c r="V32" s="37">
        <f t="shared" si="2"/>
        <v>0.010796757861021713</v>
      </c>
      <c r="W32" s="37">
        <f t="shared" si="3"/>
        <v>0.05216808572933086</v>
      </c>
      <c r="X32" s="37">
        <f t="shared" si="4"/>
        <v>0.043897058374302335</v>
      </c>
      <c r="Y32" s="37">
        <f t="shared" si="5"/>
        <v>0.24301662375435548</v>
      </c>
      <c r="Z32" s="37">
        <f t="shared" si="6"/>
        <v>0.2601459069868576</v>
      </c>
      <c r="AA32" s="37">
        <f t="shared" si="7"/>
        <v>0.21343172658811022</v>
      </c>
      <c r="AB32" s="37">
        <f t="shared" si="8"/>
        <v>0.13285729410139885</v>
      </c>
      <c r="AC32" s="37">
        <f t="shared" si="9"/>
        <v>0.04368654660462297</v>
      </c>
      <c r="AD32">
        <f t="shared" si="11"/>
        <v>-0.00035411260133928643</v>
      </c>
      <c r="AE32">
        <f t="shared" si="17"/>
        <v>-0.0006979863675852332</v>
      </c>
      <c r="AF32">
        <f t="shared" si="18"/>
        <v>5.0313886736877005E-05</v>
      </c>
      <c r="AG32">
        <f t="shared" si="19"/>
        <v>-0.0015334397647693019</v>
      </c>
      <c r="AH32">
        <f t="shared" si="20"/>
        <v>-0.0014000153062849322</v>
      </c>
      <c r="AI32">
        <f t="shared" si="21"/>
        <v>0.0009985023687645825</v>
      </c>
      <c r="AJ32">
        <f t="shared" si="22"/>
        <v>0.00018021903689997338</v>
      </c>
      <c r="AK32">
        <f t="shared" si="23"/>
        <v>-0.0001723683978185429</v>
      </c>
      <c r="AL32">
        <f t="shared" si="14"/>
        <v>-0.0029288871453958644</v>
      </c>
    </row>
    <row r="33" spans="1:38" ht="12.75">
      <c r="A33">
        <f t="shared" si="13"/>
        <v>1954.75</v>
      </c>
      <c r="B33" s="18">
        <v>121.99699999999999</v>
      </c>
      <c r="C33" s="18">
        <v>6.137</v>
      </c>
      <c r="D33" s="18">
        <f t="shared" si="10"/>
        <v>128.134</v>
      </c>
      <c r="E33" s="36">
        <v>0.01346077024936676</v>
      </c>
      <c r="F33" s="36">
        <v>0.07236465066671371</v>
      </c>
      <c r="G33" s="36">
        <v>0.053916290402412415</v>
      </c>
      <c r="H33" s="36">
        <v>0.24707794189453125</v>
      </c>
      <c r="I33" s="36">
        <v>0.24484795331954956</v>
      </c>
      <c r="J33" s="36">
        <v>0.1992976814508438</v>
      </c>
      <c r="K33" s="36">
        <v>0.1252499520778656</v>
      </c>
      <c r="L33" s="36">
        <v>0.0437847338616848</v>
      </c>
      <c r="M33" s="37">
        <f t="shared" si="16"/>
        <v>1.4702687500000018</v>
      </c>
      <c r="N33" s="37">
        <f t="shared" si="16"/>
        <v>1.3516425499999996</v>
      </c>
      <c r="O33" s="37">
        <f t="shared" si="16"/>
        <v>1.5464063250000015</v>
      </c>
      <c r="P33" s="37">
        <f t="shared" si="16"/>
        <v>1.8553471499999985</v>
      </c>
      <c r="Q33" s="37">
        <f t="shared" si="16"/>
        <v>2.0063239250000002</v>
      </c>
      <c r="R33" s="37">
        <f t="shared" si="16"/>
        <v>2.039851825000001</v>
      </c>
      <c r="S33" s="37">
        <f t="shared" si="16"/>
        <v>2.0160231750000017</v>
      </c>
      <c r="T33" s="37">
        <f t="shared" si="16"/>
        <v>1.8890283250000002</v>
      </c>
      <c r="U33" s="37">
        <f t="shared" si="1"/>
        <v>242.47993503253824</v>
      </c>
      <c r="V33" s="37">
        <f t="shared" si="2"/>
        <v>0.010458158393835142</v>
      </c>
      <c r="W33" s="37">
        <f t="shared" si="3"/>
        <v>0.05168647349606272</v>
      </c>
      <c r="X33" s="37">
        <f t="shared" si="4"/>
        <v>0.04405875268983044</v>
      </c>
      <c r="Y33" s="37">
        <f t="shared" si="5"/>
        <v>0.2422410461753553</v>
      </c>
      <c r="Z33" s="37">
        <f t="shared" si="6"/>
        <v>0.25958889336715374</v>
      </c>
      <c r="AA33" s="37">
        <f t="shared" si="7"/>
        <v>0.2148272873422085</v>
      </c>
      <c r="AB33" s="37">
        <f t="shared" si="8"/>
        <v>0.133432513015631</v>
      </c>
      <c r="AC33" s="37">
        <f t="shared" si="9"/>
        <v>0.04370687551992314</v>
      </c>
      <c r="AD33">
        <f t="shared" si="11"/>
        <v>-0.0002170569775763146</v>
      </c>
      <c r="AE33">
        <f t="shared" si="17"/>
        <v>-3.5870532871359844E-05</v>
      </c>
      <c r="AF33">
        <f t="shared" si="18"/>
        <v>0.0006093851064871488</v>
      </c>
      <c r="AG33">
        <f t="shared" si="19"/>
        <v>0.0015575528403839163</v>
      </c>
      <c r="AH33">
        <f t="shared" si="20"/>
        <v>0.0019095703796678347</v>
      </c>
      <c r="AI33">
        <f t="shared" si="21"/>
        <v>0.0037168706413554585</v>
      </c>
      <c r="AJ33">
        <f t="shared" si="22"/>
        <v>0.001872769114012801</v>
      </c>
      <c r="AK33">
        <f t="shared" si="23"/>
        <v>0.00038371552430453937</v>
      </c>
      <c r="AL33">
        <f t="shared" si="14"/>
        <v>0.009796936095764024</v>
      </c>
    </row>
    <row r="34" spans="1:38" ht="12.75">
      <c r="A34">
        <f t="shared" si="13"/>
        <v>1955</v>
      </c>
      <c r="B34" s="18">
        <v>124.03899999999999</v>
      </c>
      <c r="C34" s="18">
        <v>5.976</v>
      </c>
      <c r="D34" s="18">
        <f t="shared" si="10"/>
        <v>130.015</v>
      </c>
      <c r="E34" s="36">
        <v>0.013053357601165771</v>
      </c>
      <c r="F34" s="36">
        <v>0.07163120806217194</v>
      </c>
      <c r="G34" s="36">
        <v>0.054156381636857986</v>
      </c>
      <c r="H34" s="36">
        <v>0.2463420033454895</v>
      </c>
      <c r="I34" s="36">
        <v>0.24434664845466614</v>
      </c>
      <c r="J34" s="36">
        <v>0.20087867975234985</v>
      </c>
      <c r="K34" s="36">
        <v>0.12583377957344055</v>
      </c>
      <c r="L34" s="36">
        <v>0.04375791922211647</v>
      </c>
      <c r="M34" s="37">
        <f t="shared" si="16"/>
        <v>1.4856180000000019</v>
      </c>
      <c r="N34" s="37">
        <f t="shared" si="16"/>
        <v>1.3695669999999995</v>
      </c>
      <c r="O34" s="37">
        <f t="shared" si="16"/>
        <v>1.5644765000000016</v>
      </c>
      <c r="P34" s="37">
        <f t="shared" si="16"/>
        <v>1.8780609999999984</v>
      </c>
      <c r="Q34" s="37">
        <f t="shared" si="16"/>
        <v>2.0311325</v>
      </c>
      <c r="R34" s="37">
        <f t="shared" si="16"/>
        <v>2.0623555000000007</v>
      </c>
      <c r="S34" s="37">
        <f t="shared" si="16"/>
        <v>2.0404465000000016</v>
      </c>
      <c r="T34" s="37">
        <f t="shared" si="16"/>
        <v>1.9145785000000002</v>
      </c>
      <c r="U34" s="37">
        <f t="shared" si="1"/>
        <v>249.10698124911582</v>
      </c>
      <c r="V34" s="37">
        <f t="shared" si="2"/>
        <v>0.010121315201835086</v>
      </c>
      <c r="W34" s="37">
        <f t="shared" si="3"/>
        <v>0.05120273035823339</v>
      </c>
      <c r="X34" s="37">
        <f t="shared" si="4"/>
        <v>0.04422076439618654</v>
      </c>
      <c r="Y34" s="37">
        <f t="shared" si="5"/>
        <v>0.24146585361386755</v>
      </c>
      <c r="Z34" s="37">
        <f t="shared" si="6"/>
        <v>0.25903127501778234</v>
      </c>
      <c r="AA34" s="37">
        <f t="shared" si="7"/>
        <v>0.21622451719843622</v>
      </c>
      <c r="AB34" s="37">
        <f t="shared" si="8"/>
        <v>0.13400778072797173</v>
      </c>
      <c r="AC34" s="37">
        <f t="shared" si="9"/>
        <v>0.043725763485687096</v>
      </c>
      <c r="AD34">
        <f t="shared" si="11"/>
        <v>-0.00016629163827171697</v>
      </c>
      <c r="AE34">
        <f t="shared" si="17"/>
        <v>0.0002256439044434234</v>
      </c>
      <c r="AF34">
        <f t="shared" si="18"/>
        <v>0.0008393788021936769</v>
      </c>
      <c r="AG34">
        <f t="shared" si="19"/>
        <v>0.002803135641948009</v>
      </c>
      <c r="AH34">
        <f t="shared" si="20"/>
        <v>0.0032475282733595073</v>
      </c>
      <c r="AI34">
        <f t="shared" si="21"/>
        <v>0.004843898510736122</v>
      </c>
      <c r="AJ34">
        <f t="shared" si="22"/>
        <v>0.0025705967933748485</v>
      </c>
      <c r="AK34">
        <f t="shared" si="23"/>
        <v>0.000610307345980369</v>
      </c>
      <c r="AL34">
        <f t="shared" si="14"/>
        <v>0.014974197633764237</v>
      </c>
    </row>
    <row r="35" spans="1:38" ht="12.75">
      <c r="A35">
        <f t="shared" si="13"/>
        <v>1955.25</v>
      </c>
      <c r="B35" s="18">
        <v>125.305</v>
      </c>
      <c r="C35" s="18">
        <v>5.726</v>
      </c>
      <c r="D35" s="18">
        <f t="shared" si="10"/>
        <v>131.031</v>
      </c>
      <c r="E35" s="36">
        <v>0.013161287643015385</v>
      </c>
      <c r="F35" s="36">
        <v>0.07135371118783951</v>
      </c>
      <c r="G35" s="36">
        <v>0.05435428023338318</v>
      </c>
      <c r="H35" s="36">
        <v>0.2444167137145996</v>
      </c>
      <c r="I35" s="36">
        <v>0.2445686310529709</v>
      </c>
      <c r="J35" s="36">
        <v>0.20118096470832825</v>
      </c>
      <c r="K35" s="36">
        <v>0.12687942385673523</v>
      </c>
      <c r="L35" s="36">
        <v>0.044084981083869934</v>
      </c>
      <c r="M35" s="37">
        <f t="shared" si="16"/>
        <v>1.500967250000002</v>
      </c>
      <c r="N35" s="37">
        <f t="shared" si="16"/>
        <v>1.3874914499999995</v>
      </c>
      <c r="O35" s="37">
        <f t="shared" si="16"/>
        <v>1.5825466750000017</v>
      </c>
      <c r="P35" s="37">
        <f t="shared" si="16"/>
        <v>1.9007748499999984</v>
      </c>
      <c r="Q35" s="37">
        <f t="shared" si="16"/>
        <v>2.055941075</v>
      </c>
      <c r="R35" s="37">
        <f t="shared" si="16"/>
        <v>2.0848591750000005</v>
      </c>
      <c r="S35" s="37">
        <f t="shared" si="16"/>
        <v>2.0648698250000015</v>
      </c>
      <c r="T35" s="37">
        <f t="shared" si="16"/>
        <v>1.9401286750000002</v>
      </c>
      <c r="U35" s="37">
        <f t="shared" si="1"/>
        <v>254.08605887419387</v>
      </c>
      <c r="V35" s="37">
        <f t="shared" si="2"/>
        <v>0.010187387262810852</v>
      </c>
      <c r="W35" s="37">
        <f t="shared" si="3"/>
        <v>0.05105521393075991</v>
      </c>
      <c r="X35" s="37">
        <f t="shared" si="4"/>
        <v>0.0443591785725709</v>
      </c>
      <c r="Y35" s="37">
        <f t="shared" si="5"/>
        <v>0.23958233652318944</v>
      </c>
      <c r="Z35" s="37">
        <f t="shared" si="6"/>
        <v>0.25930126436950024</v>
      </c>
      <c r="AA35" s="37">
        <f t="shared" si="7"/>
        <v>0.2163001547230852</v>
      </c>
      <c r="AB35" s="37">
        <f t="shared" si="8"/>
        <v>0.13510676463602725</v>
      </c>
      <c r="AC35" s="37">
        <f t="shared" si="9"/>
        <v>0.04410769998205631</v>
      </c>
      <c r="AD35">
        <f t="shared" si="11"/>
        <v>0.00016265733524426862</v>
      </c>
      <c r="AE35">
        <f t="shared" si="17"/>
        <v>0.00019953687940356713</v>
      </c>
      <c r="AF35">
        <f t="shared" si="18"/>
        <v>0.0005063076307391175</v>
      </c>
      <c r="AG35">
        <f t="shared" si="19"/>
        <v>-1.493852540963461E-05</v>
      </c>
      <c r="AH35">
        <f t="shared" si="20"/>
        <v>0.002252717193235181</v>
      </c>
      <c r="AI35">
        <f t="shared" si="21"/>
        <v>0.002008599258502964</v>
      </c>
      <c r="AJ35">
        <f t="shared" si="22"/>
        <v>0.0021609223515753504</v>
      </c>
      <c r="AK35">
        <f t="shared" si="23"/>
        <v>0.0006688808205097307</v>
      </c>
      <c r="AL35">
        <f t="shared" si="14"/>
        <v>0.007944682943800544</v>
      </c>
    </row>
    <row r="36" spans="1:38" ht="12.75">
      <c r="A36">
        <f t="shared" si="13"/>
        <v>1955.5</v>
      </c>
      <c r="B36" s="18">
        <v>127.285</v>
      </c>
      <c r="C36" s="18">
        <v>5.555</v>
      </c>
      <c r="D36" s="18">
        <f t="shared" si="10"/>
        <v>132.84</v>
      </c>
      <c r="E36" s="36">
        <v>0.013269217684864998</v>
      </c>
      <c r="F36" s="36">
        <v>0.07107621431350708</v>
      </c>
      <c r="G36" s="36">
        <v>0.05455217510461807</v>
      </c>
      <c r="H36" s="36">
        <v>0.24249140918254852</v>
      </c>
      <c r="I36" s="36">
        <v>0.24479061365127563</v>
      </c>
      <c r="J36" s="36">
        <v>0.20148324966430664</v>
      </c>
      <c r="K36" s="36">
        <v>0.1279250532388687</v>
      </c>
      <c r="L36" s="36">
        <v>0.0444120429456234</v>
      </c>
      <c r="M36" s="37">
        <f t="shared" si="16"/>
        <v>1.516316500000002</v>
      </c>
      <c r="N36" s="37">
        <f t="shared" si="16"/>
        <v>1.4054158999999995</v>
      </c>
      <c r="O36" s="37">
        <f t="shared" si="16"/>
        <v>1.6006168500000018</v>
      </c>
      <c r="P36" s="37">
        <f t="shared" si="16"/>
        <v>1.9234886999999983</v>
      </c>
      <c r="Q36" s="37">
        <f t="shared" si="16"/>
        <v>2.0807496499999996</v>
      </c>
      <c r="R36" s="37">
        <f t="shared" si="16"/>
        <v>2.1073628500000003</v>
      </c>
      <c r="S36" s="37">
        <f t="shared" si="16"/>
        <v>2.0892931500000014</v>
      </c>
      <c r="T36" s="37">
        <f t="shared" si="16"/>
        <v>1.9656788500000002</v>
      </c>
      <c r="U36" s="37">
        <f t="shared" si="1"/>
        <v>260.6689618807655</v>
      </c>
      <c r="V36" s="37">
        <f t="shared" si="2"/>
        <v>0.010253561113561164</v>
      </c>
      <c r="W36" s="37">
        <f t="shared" si="3"/>
        <v>0.05090596743375166</v>
      </c>
      <c r="X36" s="37">
        <f t="shared" si="4"/>
        <v>0.04449784721353028</v>
      </c>
      <c r="Y36" s="37">
        <f t="shared" si="5"/>
        <v>0.23769800744504216</v>
      </c>
      <c r="Z36" s="37">
        <f t="shared" si="6"/>
        <v>0.2595697840802339</v>
      </c>
      <c r="AA36" s="37">
        <f t="shared" si="7"/>
        <v>0.21638034612751353</v>
      </c>
      <c r="AB36" s="37">
        <f t="shared" si="8"/>
        <v>0.13620546440999448</v>
      </c>
      <c r="AC36" s="37">
        <f t="shared" si="9"/>
        <v>0.044489022176372676</v>
      </c>
      <c r="AD36">
        <f t="shared" si="11"/>
        <v>0.0002236095306189428</v>
      </c>
      <c r="AE36">
        <f t="shared" si="17"/>
        <v>0.000500366647389254</v>
      </c>
      <c r="AF36">
        <f t="shared" si="18"/>
        <v>0.000770642836383277</v>
      </c>
      <c r="AG36">
        <f t="shared" si="19"/>
        <v>0.0013848604423163714</v>
      </c>
      <c r="AH36">
        <f t="shared" si="20"/>
        <v>0.003792609560198859</v>
      </c>
      <c r="AI36">
        <f t="shared" si="21"/>
        <v>0.003291159318427973</v>
      </c>
      <c r="AJ36">
        <f t="shared" si="22"/>
        <v>0.0029734211313671567</v>
      </c>
      <c r="AK36">
        <f t="shared" si="23"/>
        <v>0.0009348270203137739</v>
      </c>
      <c r="AL36">
        <f t="shared" si="14"/>
        <v>0.013871496487015609</v>
      </c>
    </row>
    <row r="37" spans="1:38" ht="12.75">
      <c r="A37">
        <f t="shared" si="13"/>
        <v>1955.75</v>
      </c>
      <c r="B37" s="18">
        <v>128.822</v>
      </c>
      <c r="C37" s="18">
        <v>5.515</v>
      </c>
      <c r="D37" s="18">
        <f t="shared" si="10"/>
        <v>134.337</v>
      </c>
      <c r="E37" s="36">
        <v>0.013377147726714611</v>
      </c>
      <c r="F37" s="36">
        <v>0.07079871743917465</v>
      </c>
      <c r="G37" s="36">
        <v>0.054750073701143265</v>
      </c>
      <c r="H37" s="36">
        <v>0.24056610465049744</v>
      </c>
      <c r="I37" s="36">
        <v>0.24501261115074158</v>
      </c>
      <c r="J37" s="36">
        <v>0.20178553462028503</v>
      </c>
      <c r="K37" s="36">
        <v>0.1289706826210022</v>
      </c>
      <c r="L37" s="36">
        <v>0.04473910480737686</v>
      </c>
      <c r="M37" s="37">
        <f t="shared" si="16"/>
        <v>1.5316657500000022</v>
      </c>
      <c r="N37" s="37">
        <f t="shared" si="16"/>
        <v>1.4233403499999995</v>
      </c>
      <c r="O37" s="37">
        <f t="shared" si="16"/>
        <v>1.6186870250000018</v>
      </c>
      <c r="P37" s="37">
        <f t="shared" si="16"/>
        <v>1.9462025499999982</v>
      </c>
      <c r="Q37" s="37">
        <f t="shared" si="16"/>
        <v>2.1055582249999993</v>
      </c>
      <c r="R37" s="37">
        <f t="shared" si="16"/>
        <v>2.129866525</v>
      </c>
      <c r="S37" s="37">
        <f t="shared" si="16"/>
        <v>2.1137164750000013</v>
      </c>
      <c r="T37" s="37">
        <f t="shared" si="16"/>
        <v>1.9912290250000002</v>
      </c>
      <c r="U37" s="37">
        <f t="shared" si="1"/>
        <v>266.7169013730627</v>
      </c>
      <c r="V37" s="37">
        <f aca="true" t="shared" si="24" ref="V37:AB37">$D37*E37*M37/$U37</f>
        <v>0.010319832125743928</v>
      </c>
      <c r="W37" s="37">
        <f t="shared" si="24"/>
        <v>0.05075504999978492</v>
      </c>
      <c r="X37" s="37">
        <f t="shared" si="24"/>
        <v>0.04463676397532758</v>
      </c>
      <c r="Y37" s="37">
        <f t="shared" si="24"/>
        <v>0.23581291217686945</v>
      </c>
      <c r="Z37" s="37">
        <f t="shared" si="24"/>
        <v>0.25983688586658454</v>
      </c>
      <c r="AA37" s="37">
        <f t="shared" si="24"/>
        <v>0.21646492039585827</v>
      </c>
      <c r="AB37" s="37">
        <f t="shared" si="24"/>
        <v>0.13730388931183848</v>
      </c>
      <c r="AC37" s="37">
        <f aca="true" t="shared" si="25" ref="AC37:AC100">$D37*L37*T37/$U37</f>
        <v>0.044869746147992884</v>
      </c>
      <c r="AD37">
        <f t="shared" si="11"/>
        <v>0.0001986066540289183</v>
      </c>
      <c r="AE37">
        <f t="shared" si="17"/>
        <v>0.00037077372195001027</v>
      </c>
      <c r="AF37">
        <f t="shared" si="18"/>
        <v>0.0006608128743653808</v>
      </c>
      <c r="AG37">
        <f t="shared" si="19"/>
        <v>0.0007658573127692921</v>
      </c>
      <c r="AH37">
        <f t="shared" si="20"/>
        <v>0.003145695084140991</v>
      </c>
      <c r="AI37">
        <f t="shared" si="21"/>
        <v>0.002749724341698856</v>
      </c>
      <c r="AJ37">
        <f t="shared" si="22"/>
        <v>0.0026457534638716276</v>
      </c>
      <c r="AK37">
        <f t="shared" si="23"/>
        <v>0.000828509863469708</v>
      </c>
      <c r="AL37">
        <f t="shared" si="14"/>
        <v>0.011365733316294785</v>
      </c>
    </row>
    <row r="38" spans="1:38" ht="12.75">
      <c r="A38">
        <f t="shared" si="13"/>
        <v>1956</v>
      </c>
      <c r="B38" s="18">
        <v>128.66</v>
      </c>
      <c r="C38" s="18">
        <v>5.406</v>
      </c>
      <c r="D38" s="18">
        <f t="shared" si="10"/>
        <v>134.066</v>
      </c>
      <c r="E38" s="36">
        <v>0.013485077768564224</v>
      </c>
      <c r="F38" s="36">
        <v>0.07052122056484222</v>
      </c>
      <c r="G38" s="36">
        <v>0.05494797229766846</v>
      </c>
      <c r="H38" s="36">
        <v>0.23864081501960754</v>
      </c>
      <c r="I38" s="36">
        <v>0.24523459374904633</v>
      </c>
      <c r="J38" s="36">
        <v>0.20208781957626343</v>
      </c>
      <c r="K38" s="36">
        <v>0.13001632690429688</v>
      </c>
      <c r="L38" s="36">
        <v>0.045066166669130325</v>
      </c>
      <c r="M38" s="37">
        <f t="shared" si="16"/>
        <v>1.5470150000000022</v>
      </c>
      <c r="N38" s="37">
        <f t="shared" si="16"/>
        <v>1.4412647999999995</v>
      </c>
      <c r="O38" s="37">
        <f t="shared" si="16"/>
        <v>1.636757200000002</v>
      </c>
      <c r="P38" s="37">
        <f t="shared" si="16"/>
        <v>1.9689163999999981</v>
      </c>
      <c r="Q38" s="37">
        <f t="shared" si="16"/>
        <v>2.130366799999999</v>
      </c>
      <c r="R38" s="37">
        <f t="shared" si="16"/>
        <v>2.1523702</v>
      </c>
      <c r="S38" s="37">
        <f t="shared" si="16"/>
        <v>2.138139800000001</v>
      </c>
      <c r="T38" s="37">
        <f t="shared" si="16"/>
        <v>2.0167792</v>
      </c>
      <c r="U38" s="37">
        <f t="shared" si="1"/>
        <v>269.28372108941227</v>
      </c>
      <c r="V38" s="37">
        <f aca="true" t="shared" si="26" ref="V38:AB74">$D38*E38*M38/$U38</f>
        <v>0.010386196431480702</v>
      </c>
      <c r="W38" s="37">
        <f t="shared" si="26"/>
        <v>0.05060252083149507</v>
      </c>
      <c r="X38" s="37">
        <f t="shared" si="26"/>
        <v>0.04477591635883877</v>
      </c>
      <c r="Y38" s="37">
        <f t="shared" si="26"/>
        <v>0.2339271081322873</v>
      </c>
      <c r="Z38" s="37">
        <f t="shared" si="26"/>
        <v>0.2601025864284799</v>
      </c>
      <c r="AA38" s="37">
        <f t="shared" si="26"/>
        <v>0.21655372602748496</v>
      </c>
      <c r="AB38" s="37">
        <f t="shared" si="26"/>
        <v>0.13840205617344992</v>
      </c>
      <c r="AC38" s="37">
        <f t="shared" si="25"/>
        <v>0.04524988961648348</v>
      </c>
      <c r="AD38">
        <f t="shared" si="11"/>
        <v>6.228905373820562E-05</v>
      </c>
      <c r="AE38">
        <f t="shared" si="17"/>
        <v>-0.00030136504671059806</v>
      </c>
      <c r="AF38">
        <f t="shared" si="18"/>
        <v>7.102551199038197E-05</v>
      </c>
      <c r="AG38">
        <f t="shared" si="19"/>
        <v>-0.0023615502870664305</v>
      </c>
      <c r="AH38">
        <f t="shared" si="20"/>
        <v>-0.00028954326225282803</v>
      </c>
      <c r="AI38">
        <f t="shared" si="21"/>
        <v>-0.00011310933522037588</v>
      </c>
      <c r="AJ38">
        <f t="shared" si="22"/>
        <v>0.0008347783162946685</v>
      </c>
      <c r="AK38">
        <f t="shared" si="23"/>
        <v>0.00023721655462725027</v>
      </c>
      <c r="AL38">
        <f t="shared" si="14"/>
        <v>-0.0018602584945997265</v>
      </c>
    </row>
    <row r="39" spans="1:38" ht="12.75">
      <c r="A39">
        <f t="shared" si="13"/>
        <v>1956.25</v>
      </c>
      <c r="B39" s="18">
        <v>129.123</v>
      </c>
      <c r="C39" s="18">
        <v>5.327</v>
      </c>
      <c r="D39" s="18">
        <f t="shared" si="10"/>
        <v>134.45</v>
      </c>
      <c r="E39" s="36">
        <v>0.013428792357444763</v>
      </c>
      <c r="F39" s="36">
        <v>0.07043947279453278</v>
      </c>
      <c r="G39" s="36">
        <v>0.055298954248428345</v>
      </c>
      <c r="H39" s="36">
        <v>0.23754940927028656</v>
      </c>
      <c r="I39" s="36">
        <v>0.24535387754440308</v>
      </c>
      <c r="J39" s="36">
        <v>0.2034112513065338</v>
      </c>
      <c r="K39" s="36">
        <v>0.12988127768039703</v>
      </c>
      <c r="L39" s="36">
        <v>0.04463697224855423</v>
      </c>
      <c r="M39" s="37">
        <f t="shared" si="16"/>
        <v>1.5623642500000023</v>
      </c>
      <c r="N39" s="37">
        <f t="shared" si="16"/>
        <v>1.4591892499999994</v>
      </c>
      <c r="O39" s="37">
        <f t="shared" si="16"/>
        <v>1.654827375000002</v>
      </c>
      <c r="P39" s="37">
        <f t="shared" si="16"/>
        <v>1.991630249999998</v>
      </c>
      <c r="Q39" s="37">
        <f t="shared" si="16"/>
        <v>2.155175374999999</v>
      </c>
      <c r="R39" s="37">
        <f t="shared" si="16"/>
        <v>2.174873875</v>
      </c>
      <c r="S39" s="37">
        <f t="shared" si="16"/>
        <v>2.162563125000001</v>
      </c>
      <c r="T39" s="37">
        <f t="shared" si="16"/>
        <v>2.042329375</v>
      </c>
      <c r="U39" s="37">
        <f t="shared" si="1"/>
        <v>273.14866195038934</v>
      </c>
      <c r="V39" s="37">
        <f t="shared" si="26"/>
        <v>0.010327161782692298</v>
      </c>
      <c r="W39" s="37">
        <f t="shared" si="26"/>
        <v>0.05059288525877183</v>
      </c>
      <c r="X39" s="37">
        <f t="shared" si="26"/>
        <v>0.04504341860846565</v>
      </c>
      <c r="Y39" s="37">
        <f t="shared" si="26"/>
        <v>0.23287582039359667</v>
      </c>
      <c r="Z39" s="37">
        <f t="shared" si="26"/>
        <v>0.26027788631320686</v>
      </c>
      <c r="AA39" s="37">
        <f t="shared" si="26"/>
        <v>0.2177563242786202</v>
      </c>
      <c r="AB39" s="37">
        <f t="shared" si="26"/>
        <v>0.13825379927263304</v>
      </c>
      <c r="AC39" s="37">
        <f t="shared" si="25"/>
        <v>0.044872704092013424</v>
      </c>
      <c r="AD39">
        <f aca="true" t="shared" si="27" ref="AD39:AD70">0.5*(V38+V39)*(LN($D39*E39)-LN($D38*E38))</f>
        <v>-1.369641482377266E-05</v>
      </c>
      <c r="AE39">
        <f t="shared" si="17"/>
        <v>8.603129469859038E-05</v>
      </c>
      <c r="AF39">
        <f t="shared" si="18"/>
        <v>0.0004143988025402732</v>
      </c>
      <c r="AG39">
        <f t="shared" si="19"/>
        <v>-0.0004023252818493008</v>
      </c>
      <c r="AH39">
        <f t="shared" si="20"/>
        <v>0.0008707150050975267</v>
      </c>
      <c r="AI39">
        <f t="shared" si="21"/>
        <v>0.0020385670434607856</v>
      </c>
      <c r="AJ39">
        <f t="shared" si="22"/>
        <v>0.00025188369505112495</v>
      </c>
      <c r="AK39">
        <f t="shared" si="23"/>
        <v>-0.00030232181704683837</v>
      </c>
      <c r="AL39">
        <f t="shared" si="14"/>
        <v>0.0029432523271283885</v>
      </c>
    </row>
    <row r="40" spans="1:38" ht="12.75">
      <c r="A40">
        <f t="shared" si="13"/>
        <v>1956.5</v>
      </c>
      <c r="B40" s="18">
        <v>128.974</v>
      </c>
      <c r="C40" s="18">
        <v>5.3</v>
      </c>
      <c r="D40" s="18">
        <f t="shared" si="10"/>
        <v>134.274</v>
      </c>
      <c r="E40" s="36">
        <v>0.013372506946325302</v>
      </c>
      <c r="F40" s="36">
        <v>0.07035772502422333</v>
      </c>
      <c r="G40" s="36">
        <v>0.05564993619918823</v>
      </c>
      <c r="H40" s="36">
        <v>0.23645800352096558</v>
      </c>
      <c r="I40" s="36">
        <v>0.24547314643859863</v>
      </c>
      <c r="J40" s="36">
        <v>0.2047346830368042</v>
      </c>
      <c r="K40" s="36">
        <v>0.1297462284564972</v>
      </c>
      <c r="L40" s="36">
        <v>0.044207774102687836</v>
      </c>
      <c r="M40" s="37">
        <f t="shared" si="16"/>
        <v>1.5777135000000024</v>
      </c>
      <c r="N40" s="37">
        <f t="shared" si="16"/>
        <v>1.4771136999999994</v>
      </c>
      <c r="O40" s="37">
        <f t="shared" si="16"/>
        <v>1.672897550000002</v>
      </c>
      <c r="P40" s="37">
        <f t="shared" si="16"/>
        <v>2.014344099999998</v>
      </c>
      <c r="Q40" s="37">
        <f t="shared" si="16"/>
        <v>2.1799839499999987</v>
      </c>
      <c r="R40" s="37">
        <f t="shared" si="16"/>
        <v>2.1973775499999997</v>
      </c>
      <c r="S40" s="37">
        <f t="shared" si="16"/>
        <v>2.186986450000001</v>
      </c>
      <c r="T40" s="37">
        <f t="shared" si="16"/>
        <v>2.06787955</v>
      </c>
      <c r="U40" s="37">
        <f t="shared" si="1"/>
        <v>275.8800695925962</v>
      </c>
      <c r="V40" s="37">
        <f t="shared" si="26"/>
        <v>0.01026863160829963</v>
      </c>
      <c r="W40" s="37">
        <f t="shared" si="26"/>
        <v>0.05058215339981195</v>
      </c>
      <c r="X40" s="37">
        <f t="shared" si="26"/>
        <v>0.04531120539564453</v>
      </c>
      <c r="Y40" s="37">
        <f t="shared" si="26"/>
        <v>0.23182447185196556</v>
      </c>
      <c r="Z40" s="37">
        <f t="shared" si="26"/>
        <v>0.2604527128218077</v>
      </c>
      <c r="AA40" s="37">
        <f t="shared" si="26"/>
        <v>0.2189614716862314</v>
      </c>
      <c r="AB40" s="37">
        <f t="shared" si="26"/>
        <v>0.13810596424664184</v>
      </c>
      <c r="AC40" s="37">
        <f t="shared" si="25"/>
        <v>0.044493388989597475</v>
      </c>
      <c r="AD40">
        <f t="shared" si="27"/>
        <v>-5.674244791032341E-05</v>
      </c>
      <c r="AE40">
        <f t="shared" si="17"/>
        <v>-0.00012500719911639634</v>
      </c>
      <c r="AF40">
        <f t="shared" si="18"/>
        <v>0.0002266563393313086</v>
      </c>
      <c r="AG40">
        <f t="shared" si="19"/>
        <v>-0.0013743320673389855</v>
      </c>
      <c r="AH40">
        <f t="shared" si="20"/>
        <v>-0.00021451569665599236</v>
      </c>
      <c r="AI40">
        <f t="shared" si="21"/>
        <v>0.0011300551647126758</v>
      </c>
      <c r="AJ40">
        <f t="shared" si="22"/>
        <v>-0.00032475382374777675</v>
      </c>
      <c r="AK40">
        <f t="shared" si="23"/>
        <v>-0.000490250137207268</v>
      </c>
      <c r="AL40">
        <f t="shared" si="14"/>
        <v>-0.0012288898679327582</v>
      </c>
    </row>
    <row r="41" spans="1:38" ht="12.75">
      <c r="A41">
        <f t="shared" si="13"/>
        <v>1956.75</v>
      </c>
      <c r="B41" s="18">
        <v>128.908</v>
      </c>
      <c r="C41" s="18">
        <v>5.31</v>
      </c>
      <c r="D41" s="18">
        <f t="shared" si="10"/>
        <v>134.218</v>
      </c>
      <c r="E41" s="36">
        <v>0.013316222466528416</v>
      </c>
      <c r="F41" s="36">
        <v>0.07027596980333328</v>
      </c>
      <c r="G41" s="36">
        <v>0.05600091442465782</v>
      </c>
      <c r="H41" s="36">
        <v>0.2353665828704834</v>
      </c>
      <c r="I41" s="36">
        <v>0.24559243023395538</v>
      </c>
      <c r="J41" s="36">
        <v>0.20605811476707458</v>
      </c>
      <c r="K41" s="36">
        <v>0.12961116433143616</v>
      </c>
      <c r="L41" s="36">
        <v>0.04377857968211174</v>
      </c>
      <c r="M41" s="37">
        <f t="shared" si="16"/>
        <v>1.5930627500000025</v>
      </c>
      <c r="N41" s="37">
        <f t="shared" si="16"/>
        <v>1.4950381499999994</v>
      </c>
      <c r="O41" s="37">
        <f t="shared" si="16"/>
        <v>1.6909677250000021</v>
      </c>
      <c r="P41" s="37">
        <f t="shared" si="16"/>
        <v>2.037057949999998</v>
      </c>
      <c r="Q41" s="37">
        <f t="shared" si="16"/>
        <v>2.2047925249999984</v>
      </c>
      <c r="R41" s="37">
        <f t="shared" si="16"/>
        <v>2.2198812249999995</v>
      </c>
      <c r="S41" s="37">
        <f t="shared" si="16"/>
        <v>2.211409775000001</v>
      </c>
      <c r="T41" s="37">
        <f t="shared" si="16"/>
        <v>2.0934297249999996</v>
      </c>
      <c r="U41" s="37">
        <f t="shared" si="1"/>
        <v>278.85207001971503</v>
      </c>
      <c r="V41" s="37">
        <f t="shared" si="26"/>
        <v>0.010210589469196006</v>
      </c>
      <c r="W41" s="37">
        <f t="shared" si="26"/>
        <v>0.050570356222468596</v>
      </c>
      <c r="X41" s="37">
        <f t="shared" si="26"/>
        <v>0.04557926601642092</v>
      </c>
      <c r="Y41" s="37">
        <f t="shared" si="26"/>
        <v>0.23077304280056501</v>
      </c>
      <c r="Z41" s="37">
        <f t="shared" si="26"/>
        <v>0.2606271138620363</v>
      </c>
      <c r="AA41" s="37">
        <f t="shared" si="26"/>
        <v>0.22016909157709671</v>
      </c>
      <c r="AB41" s="37">
        <f t="shared" si="26"/>
        <v>0.1379585201869855</v>
      </c>
      <c r="AC41" s="37">
        <f t="shared" si="25"/>
        <v>0.044112019865230986</v>
      </c>
      <c r="AD41">
        <f t="shared" si="27"/>
        <v>-4.746056659632243E-05</v>
      </c>
      <c r="AE41">
        <f t="shared" si="17"/>
        <v>-7.990106598886439E-05</v>
      </c>
      <c r="AF41">
        <f t="shared" si="18"/>
        <v>0.000266760975361571</v>
      </c>
      <c r="AG41">
        <f t="shared" si="19"/>
        <v>-0.0011665636140287929</v>
      </c>
      <c r="AH41">
        <f t="shared" si="20"/>
        <v>1.7891670415531648E-05</v>
      </c>
      <c r="AI41">
        <f t="shared" si="21"/>
        <v>0.0013231405809218115</v>
      </c>
      <c r="AJ41">
        <f t="shared" si="22"/>
        <v>-0.00020134400991877294</v>
      </c>
      <c r="AK41">
        <f t="shared" si="23"/>
        <v>-0.0004506982143448813</v>
      </c>
      <c r="AL41">
        <f t="shared" si="14"/>
        <v>-0.0003381742441787198</v>
      </c>
    </row>
    <row r="42" spans="1:38" ht="12.75">
      <c r="A42">
        <f t="shared" si="13"/>
        <v>1957</v>
      </c>
      <c r="B42" s="18">
        <v>128.733</v>
      </c>
      <c r="C42" s="18">
        <v>5.176</v>
      </c>
      <c r="D42" s="18">
        <f t="shared" si="10"/>
        <v>133.909</v>
      </c>
      <c r="E42" s="36">
        <v>0.013259937055408955</v>
      </c>
      <c r="F42" s="36">
        <v>0.07019422203302383</v>
      </c>
      <c r="G42" s="36">
        <v>0.05635189637541771</v>
      </c>
      <c r="H42" s="36">
        <v>0.23427517712116241</v>
      </c>
      <c r="I42" s="36">
        <v>0.24571171402931213</v>
      </c>
      <c r="J42" s="36">
        <v>0.20738154649734497</v>
      </c>
      <c r="K42" s="36">
        <v>0.12947611510753632</v>
      </c>
      <c r="L42" s="36">
        <v>0.043349385261535645</v>
      </c>
      <c r="M42" s="37">
        <f t="shared" si="16"/>
        <v>1.6084120000000026</v>
      </c>
      <c r="N42" s="37">
        <f t="shared" si="16"/>
        <v>1.5129625999999994</v>
      </c>
      <c r="O42" s="37">
        <f t="shared" si="16"/>
        <v>1.7090379000000022</v>
      </c>
      <c r="P42" s="37">
        <f t="shared" si="16"/>
        <v>2.0597717999999983</v>
      </c>
      <c r="Q42" s="37">
        <f t="shared" si="16"/>
        <v>2.2296010999999982</v>
      </c>
      <c r="R42" s="37">
        <f t="shared" si="16"/>
        <v>2.2423848999999993</v>
      </c>
      <c r="S42" s="37">
        <f t="shared" si="16"/>
        <v>2.2358331000000007</v>
      </c>
      <c r="T42" s="37">
        <f t="shared" si="16"/>
        <v>2.1189798999999994</v>
      </c>
      <c r="U42" s="37">
        <f t="shared" si="1"/>
        <v>281.28943563356063</v>
      </c>
      <c r="V42" s="37">
        <f t="shared" si="26"/>
        <v>0.010153016974009287</v>
      </c>
      <c r="W42" s="37">
        <f t="shared" si="26"/>
        <v>0.050557536346332206</v>
      </c>
      <c r="X42" s="37">
        <f t="shared" si="26"/>
        <v>0.04584759664406934</v>
      </c>
      <c r="Y42" s="37">
        <f t="shared" si="26"/>
        <v>0.22972154476224457</v>
      </c>
      <c r="Z42" s="37">
        <f t="shared" si="26"/>
        <v>0.2608010746376701</v>
      </c>
      <c r="AA42" s="37">
        <f t="shared" si="26"/>
        <v>0.22137909830958827</v>
      </c>
      <c r="AB42" s="37">
        <f t="shared" si="26"/>
        <v>0.1378114767396695</v>
      </c>
      <c r="AC42" s="37">
        <f t="shared" si="25"/>
        <v>0.043728655586416684</v>
      </c>
      <c r="AD42">
        <f t="shared" si="27"/>
        <v>-6.659578861253981E-05</v>
      </c>
      <c r="AE42">
        <f t="shared" si="17"/>
        <v>-0.0001753959805462202</v>
      </c>
      <c r="AF42">
        <f t="shared" si="18"/>
        <v>0.00018024782593462839</v>
      </c>
      <c r="AG42">
        <f t="shared" si="19"/>
        <v>-0.0016008425960270826</v>
      </c>
      <c r="AH42">
        <f t="shared" si="20"/>
        <v>-0.0004743168049418422</v>
      </c>
      <c r="AI42">
        <f t="shared" si="21"/>
        <v>0.000904555170949495</v>
      </c>
      <c r="AJ42">
        <f t="shared" si="22"/>
        <v>-0.0004615533301839221</v>
      </c>
      <c r="AK42">
        <f t="shared" si="23"/>
        <v>-0.0005339398105920021</v>
      </c>
      <c r="AL42">
        <f t="shared" si="14"/>
        <v>-0.0022278413140194853</v>
      </c>
    </row>
    <row r="43" spans="1:38" ht="12.75">
      <c r="A43">
        <f t="shared" si="13"/>
        <v>1957.25</v>
      </c>
      <c r="B43" s="18">
        <v>128.242</v>
      </c>
      <c r="C43" s="18">
        <v>5.157</v>
      </c>
      <c r="D43" s="18">
        <f t="shared" si="10"/>
        <v>133.399</v>
      </c>
      <c r="E43" s="36">
        <v>0.012912219390273094</v>
      </c>
      <c r="F43" s="36">
        <v>0.06977317482233047</v>
      </c>
      <c r="G43" s="36">
        <v>0.05624911189079285</v>
      </c>
      <c r="H43" s="36">
        <v>0.2329268455505371</v>
      </c>
      <c r="I43" s="36">
        <v>0.2461441159248352</v>
      </c>
      <c r="J43" s="36">
        <v>0.20873995125293732</v>
      </c>
      <c r="K43" s="36">
        <v>0.13010090589523315</v>
      </c>
      <c r="L43" s="36">
        <v>0.04315366595983505</v>
      </c>
      <c r="M43" s="37">
        <f t="shared" si="16"/>
        <v>1.6237612500000027</v>
      </c>
      <c r="N43" s="37">
        <f t="shared" si="16"/>
        <v>1.5308870499999994</v>
      </c>
      <c r="O43" s="37">
        <f t="shared" si="16"/>
        <v>1.7271080750000023</v>
      </c>
      <c r="P43" s="37">
        <f t="shared" si="16"/>
        <v>2.0824856499999984</v>
      </c>
      <c r="Q43" s="37">
        <f t="shared" si="16"/>
        <v>2.254409674999998</v>
      </c>
      <c r="R43" s="37">
        <f t="shared" si="16"/>
        <v>2.264888574999999</v>
      </c>
      <c r="S43" s="37">
        <f t="shared" si="16"/>
        <v>2.2602564250000006</v>
      </c>
      <c r="T43" s="37">
        <f t="shared" si="16"/>
        <v>2.144530074999999</v>
      </c>
      <c r="U43" s="37">
        <f t="shared" si="1"/>
        <v>283.3774240210987</v>
      </c>
      <c r="V43" s="37">
        <f t="shared" si="26"/>
        <v>0.009869846432038419</v>
      </c>
      <c r="W43" s="37">
        <f t="shared" si="26"/>
        <v>0.05028274286166524</v>
      </c>
      <c r="X43" s="37">
        <f t="shared" si="26"/>
        <v>0.045732243834354376</v>
      </c>
      <c r="Y43" s="37">
        <f t="shared" si="26"/>
        <v>0.22834362355706714</v>
      </c>
      <c r="Z43" s="37">
        <f t="shared" si="26"/>
        <v>0.26122192399704763</v>
      </c>
      <c r="AA43" s="37">
        <f t="shared" si="26"/>
        <v>0.22255622417943263</v>
      </c>
      <c r="AB43" s="37">
        <f t="shared" si="26"/>
        <v>0.13842845089394604</v>
      </c>
      <c r="AC43" s="37">
        <f t="shared" si="25"/>
        <v>0.04356494424444868</v>
      </c>
      <c r="AD43">
        <f t="shared" si="27"/>
        <v>-0.00030423702554121444</v>
      </c>
      <c r="AE43">
        <f t="shared" si="17"/>
        <v>-0.0004957412477499615</v>
      </c>
      <c r="AF43">
        <f t="shared" si="18"/>
        <v>-0.0002583223997857604</v>
      </c>
      <c r="AG43">
        <f t="shared" si="19"/>
        <v>-0.0021959153928860623</v>
      </c>
      <c r="AH43">
        <f t="shared" si="20"/>
        <v>-0.0005370522035998918</v>
      </c>
      <c r="AI43">
        <f t="shared" si="21"/>
        <v>0.0006022162158663457</v>
      </c>
      <c r="AJ43">
        <f t="shared" si="22"/>
        <v>0.0001378570086133633</v>
      </c>
      <c r="AK43">
        <f t="shared" si="23"/>
        <v>-0.00036405697386425077</v>
      </c>
      <c r="AL43">
        <f t="shared" si="14"/>
        <v>-0.0034152520189474323</v>
      </c>
    </row>
    <row r="44" spans="1:38" ht="12.75">
      <c r="A44">
        <f t="shared" si="13"/>
        <v>1957.5</v>
      </c>
      <c r="B44" s="18">
        <v>128.50799999999998</v>
      </c>
      <c r="C44" s="18">
        <v>5.235</v>
      </c>
      <c r="D44" s="18">
        <f t="shared" si="10"/>
        <v>133.743</v>
      </c>
      <c r="E44" s="36">
        <v>0.012564502656459808</v>
      </c>
      <c r="F44" s="36">
        <v>0.06935212016105652</v>
      </c>
      <c r="G44" s="36">
        <v>0.05614633113145828</v>
      </c>
      <c r="H44" s="36">
        <v>0.2315785139799118</v>
      </c>
      <c r="I44" s="36">
        <v>0.24657651782035828</v>
      </c>
      <c r="J44" s="36">
        <v>0.21009835600852966</v>
      </c>
      <c r="K44" s="36">
        <v>0.1307257115840912</v>
      </c>
      <c r="L44" s="36">
        <v>0.04295794665813446</v>
      </c>
      <c r="M44" s="37">
        <f t="shared" si="16"/>
        <v>1.6391105000000028</v>
      </c>
      <c r="N44" s="37">
        <f t="shared" si="16"/>
        <v>1.5488114999999993</v>
      </c>
      <c r="O44" s="37">
        <f t="shared" si="16"/>
        <v>1.7451782500000024</v>
      </c>
      <c r="P44" s="37">
        <f t="shared" si="16"/>
        <v>2.1051994999999986</v>
      </c>
      <c r="Q44" s="37">
        <f t="shared" si="16"/>
        <v>2.279218249999998</v>
      </c>
      <c r="R44" s="37">
        <f t="shared" si="16"/>
        <v>2.287392249999999</v>
      </c>
      <c r="S44" s="37">
        <f t="shared" si="16"/>
        <v>2.2846797500000005</v>
      </c>
      <c r="T44" s="37">
        <f t="shared" si="16"/>
        <v>2.170080249999999</v>
      </c>
      <c r="U44" s="37">
        <f t="shared" si="1"/>
        <v>287.2772791933493</v>
      </c>
      <c r="V44" s="37">
        <f t="shared" si="26"/>
        <v>0.00958789604397909</v>
      </c>
      <c r="W44" s="37">
        <f t="shared" si="26"/>
        <v>0.050006687666501654</v>
      </c>
      <c r="X44" s="37">
        <f t="shared" si="26"/>
        <v>0.04561744490197818</v>
      </c>
      <c r="Y44" s="37">
        <f t="shared" si="26"/>
        <v>0.22696626072917145</v>
      </c>
      <c r="Z44" s="37">
        <f t="shared" si="26"/>
        <v>0.2616419700817899</v>
      </c>
      <c r="AA44" s="37">
        <f t="shared" si="26"/>
        <v>0.2237345635951445</v>
      </c>
      <c r="AB44" s="37">
        <f t="shared" si="26"/>
        <v>0.1390452408316182</v>
      </c>
      <c r="AC44" s="37">
        <f t="shared" si="25"/>
        <v>0.04339993614981701</v>
      </c>
      <c r="AD44">
        <f t="shared" si="27"/>
        <v>-0.00024052788827348142</v>
      </c>
      <c r="AE44">
        <f t="shared" si="17"/>
        <v>-0.00017437785054713048</v>
      </c>
      <c r="AF44">
        <f t="shared" si="18"/>
        <v>3.4096132641586794E-05</v>
      </c>
      <c r="AG44">
        <f t="shared" si="19"/>
        <v>-0.0007353383550280643</v>
      </c>
      <c r="AH44">
        <f t="shared" si="20"/>
        <v>0.0011321497916340231</v>
      </c>
      <c r="AI44">
        <f t="shared" si="21"/>
        <v>0.0020221366218530273</v>
      </c>
      <c r="AJ44">
        <f t="shared" si="22"/>
        <v>0.0010219891062453377</v>
      </c>
      <c r="AK44">
        <f t="shared" si="23"/>
        <v>-8.567385271217923E-05</v>
      </c>
      <c r="AL44">
        <f t="shared" si="14"/>
        <v>0.0029744537058131195</v>
      </c>
    </row>
    <row r="45" spans="1:38" ht="12.75">
      <c r="A45">
        <f t="shared" si="13"/>
        <v>1957.75</v>
      </c>
      <c r="B45" s="18">
        <v>126.025</v>
      </c>
      <c r="C45" s="18">
        <v>5.072</v>
      </c>
      <c r="D45" s="18">
        <f t="shared" si="10"/>
        <v>131.097</v>
      </c>
      <c r="E45" s="36">
        <v>0.012216785922646523</v>
      </c>
      <c r="F45" s="36">
        <v>0.06893107295036316</v>
      </c>
      <c r="G45" s="36">
        <v>0.05604355037212372</v>
      </c>
      <c r="H45" s="36">
        <v>0.2302301824092865</v>
      </c>
      <c r="I45" s="36">
        <v>0.24700893461704254</v>
      </c>
      <c r="J45" s="36">
        <v>0.21145674586296082</v>
      </c>
      <c r="K45" s="36">
        <v>0.13135050237178802</v>
      </c>
      <c r="L45" s="36">
        <v>0.04276222363114357</v>
      </c>
      <c r="M45" s="37">
        <f t="shared" si="16"/>
        <v>1.654459750000003</v>
      </c>
      <c r="N45" s="37">
        <f t="shared" si="16"/>
        <v>1.5667359499999993</v>
      </c>
      <c r="O45" s="37">
        <f t="shared" si="16"/>
        <v>1.7632484250000025</v>
      </c>
      <c r="P45" s="37">
        <f t="shared" si="16"/>
        <v>2.1279133499999987</v>
      </c>
      <c r="Q45" s="37">
        <f t="shared" si="16"/>
        <v>2.3040268249999976</v>
      </c>
      <c r="R45" s="37">
        <f t="shared" si="16"/>
        <v>2.309895924999999</v>
      </c>
      <c r="S45" s="37">
        <f t="shared" si="16"/>
        <v>2.3091030750000003</v>
      </c>
      <c r="T45" s="37">
        <f t="shared" si="16"/>
        <v>2.1956304249999987</v>
      </c>
      <c r="U45" s="37">
        <f t="shared" si="1"/>
        <v>284.7017458708939</v>
      </c>
      <c r="V45" s="37">
        <f t="shared" si="26"/>
        <v>0.009307130273594012</v>
      </c>
      <c r="W45" s="37">
        <f t="shared" si="26"/>
        <v>0.04972942875230127</v>
      </c>
      <c r="X45" s="37">
        <f t="shared" si="26"/>
        <v>0.04550318202875979</v>
      </c>
      <c r="Y45" s="37">
        <f t="shared" si="26"/>
        <v>0.22558946793356816</v>
      </c>
      <c r="Z45" s="37">
        <f t="shared" si="26"/>
        <v>0.2620612551463345</v>
      </c>
      <c r="AA45" s="37">
        <f t="shared" si="26"/>
        <v>0.22491404709787646</v>
      </c>
      <c r="AB45" s="37">
        <f t="shared" si="26"/>
        <v>0.1396618147439834</v>
      </c>
      <c r="AC45" s="37">
        <f t="shared" si="25"/>
        <v>0.043233674023582434</v>
      </c>
      <c r="AD45">
        <f t="shared" si="27"/>
        <v>-0.00045392681818152655</v>
      </c>
      <c r="AE45">
        <f t="shared" si="17"/>
        <v>-0.0013001698058641934</v>
      </c>
      <c r="AF45">
        <f t="shared" si="18"/>
        <v>-0.0009938893810153386</v>
      </c>
      <c r="AG45">
        <f t="shared" si="19"/>
        <v>-0.005842926305067414</v>
      </c>
      <c r="AH45">
        <f t="shared" si="20"/>
        <v>-0.0047736582422315986</v>
      </c>
      <c r="AI45">
        <f t="shared" si="21"/>
        <v>-0.0030368704742065526</v>
      </c>
      <c r="AJ45">
        <f t="shared" si="22"/>
        <v>-0.002120197504723128</v>
      </c>
      <c r="AK45">
        <f t="shared" si="23"/>
        <v>-0.0010633888310452042</v>
      </c>
      <c r="AL45">
        <f t="shared" si="14"/>
        <v>-0.019585027362334955</v>
      </c>
    </row>
    <row r="46" spans="1:38" ht="12.75">
      <c r="A46">
        <f t="shared" si="13"/>
        <v>1958</v>
      </c>
      <c r="B46" s="18">
        <v>123.14699999999999</v>
      </c>
      <c r="C46" s="18">
        <v>4.88</v>
      </c>
      <c r="D46" s="18">
        <f t="shared" si="10"/>
        <v>128.027</v>
      </c>
      <c r="E46" s="36">
        <v>0.011869068257510662</v>
      </c>
      <c r="F46" s="36">
        <v>0.0685100257396698</v>
      </c>
      <c r="G46" s="36">
        <v>0.055940765887498856</v>
      </c>
      <c r="H46" s="36">
        <v>0.2288818508386612</v>
      </c>
      <c r="I46" s="36">
        <v>0.2474413365125656</v>
      </c>
      <c r="J46" s="36">
        <v>0.21281515061855316</v>
      </c>
      <c r="K46" s="36">
        <v>0.13197529315948486</v>
      </c>
      <c r="L46" s="36">
        <v>0.04256650432944298</v>
      </c>
      <c r="M46" s="37">
        <f t="shared" si="16"/>
        <v>1.669809000000003</v>
      </c>
      <c r="N46" s="37">
        <f t="shared" si="16"/>
        <v>1.5846603999999993</v>
      </c>
      <c r="O46" s="37">
        <f t="shared" si="16"/>
        <v>1.7813186000000025</v>
      </c>
      <c r="P46" s="37">
        <f t="shared" si="16"/>
        <v>2.150627199999999</v>
      </c>
      <c r="Q46" s="37">
        <f t="shared" si="16"/>
        <v>2.3288353999999973</v>
      </c>
      <c r="R46" s="37">
        <f t="shared" si="16"/>
        <v>2.3323995999999987</v>
      </c>
      <c r="S46" s="37">
        <f t="shared" si="16"/>
        <v>2.3335264000000002</v>
      </c>
      <c r="T46" s="37">
        <f t="shared" si="16"/>
        <v>2.2211805999999985</v>
      </c>
      <c r="U46" s="37">
        <f t="shared" si="1"/>
        <v>281.07148759692717</v>
      </c>
      <c r="V46" s="37">
        <f t="shared" si="26"/>
        <v>0.00902751464589114</v>
      </c>
      <c r="W46" s="37">
        <f t="shared" si="26"/>
        <v>0.049451003908867086</v>
      </c>
      <c r="X46" s="37">
        <f t="shared" si="26"/>
        <v>0.04538943612147881</v>
      </c>
      <c r="Y46" s="37">
        <f t="shared" si="26"/>
        <v>0.22421324680854174</v>
      </c>
      <c r="Z46" s="37">
        <f t="shared" si="26"/>
        <v>0.26247976201017853</v>
      </c>
      <c r="AA46" s="37">
        <f t="shared" si="26"/>
        <v>0.22609464578275879</v>
      </c>
      <c r="AB46" s="37">
        <f t="shared" si="26"/>
        <v>0.14027818261702535</v>
      </c>
      <c r="AC46" s="37">
        <f t="shared" si="25"/>
        <v>0.04306620810525858</v>
      </c>
      <c r="AD46">
        <f t="shared" si="27"/>
        <v>-0.00048194007085245014</v>
      </c>
      <c r="AE46">
        <f t="shared" si="17"/>
        <v>-0.001478943645225185</v>
      </c>
      <c r="AF46">
        <f t="shared" si="18"/>
        <v>-0.0011603362011469972</v>
      </c>
      <c r="AG46">
        <f t="shared" si="19"/>
        <v>-0.006650331871988576</v>
      </c>
      <c r="AH46">
        <f t="shared" si="20"/>
        <v>-0.0057561313234889494</v>
      </c>
      <c r="AI46">
        <f t="shared" si="21"/>
        <v>-0.003899611230197541</v>
      </c>
      <c r="AJ46">
        <f t="shared" si="22"/>
        <v>-0.002652562600130962</v>
      </c>
      <c r="AK46">
        <f t="shared" si="23"/>
        <v>-0.0012204423524920193</v>
      </c>
      <c r="AL46">
        <f t="shared" si="14"/>
        <v>-0.023300299295522683</v>
      </c>
    </row>
    <row r="47" spans="1:38" ht="12.75">
      <c r="A47">
        <f t="shared" si="13"/>
        <v>1958.25</v>
      </c>
      <c r="B47" s="18">
        <v>122.487</v>
      </c>
      <c r="C47" s="18">
        <v>4.849</v>
      </c>
      <c r="D47" s="18">
        <f t="shared" si="10"/>
        <v>127.336</v>
      </c>
      <c r="E47" s="36">
        <v>0.011857498437166214</v>
      </c>
      <c r="F47" s="36">
        <v>0.06862591952085495</v>
      </c>
      <c r="G47" s="36">
        <v>0.05624597519636154</v>
      </c>
      <c r="H47" s="36">
        <v>0.22801995277404785</v>
      </c>
      <c r="I47" s="36">
        <v>0.24773424863815308</v>
      </c>
      <c r="J47" s="36">
        <v>0.2137746810913086</v>
      </c>
      <c r="K47" s="36">
        <v>0.13196995854377747</v>
      </c>
      <c r="L47" s="36">
        <v>0.041771747171878815</v>
      </c>
      <c r="M47" s="37">
        <f t="shared" si="16"/>
        <v>1.685158250000003</v>
      </c>
      <c r="N47" s="37">
        <f t="shared" si="16"/>
        <v>1.6025848499999993</v>
      </c>
      <c r="O47" s="37">
        <f t="shared" si="16"/>
        <v>1.7993887750000026</v>
      </c>
      <c r="P47" s="37">
        <f t="shared" si="16"/>
        <v>2.173341049999999</v>
      </c>
      <c r="Q47" s="37">
        <f t="shared" si="16"/>
        <v>2.353643974999997</v>
      </c>
      <c r="R47" s="37">
        <f t="shared" si="16"/>
        <v>2.3549032749999985</v>
      </c>
      <c r="S47" s="37">
        <f t="shared" si="16"/>
        <v>2.357949725</v>
      </c>
      <c r="T47" s="37">
        <f t="shared" si="16"/>
        <v>2.2467307749999983</v>
      </c>
      <c r="U47" s="37">
        <f t="shared" si="1"/>
        <v>282.4642835326706</v>
      </c>
      <c r="V47" s="37">
        <f t="shared" si="26"/>
        <v>0.00900785588563945</v>
      </c>
      <c r="W47" s="37">
        <f t="shared" si="26"/>
        <v>0.04957889828413511</v>
      </c>
      <c r="X47" s="37">
        <f t="shared" si="26"/>
        <v>0.045625130572320496</v>
      </c>
      <c r="Y47" s="37">
        <f t="shared" si="26"/>
        <v>0.2234026893147125</v>
      </c>
      <c r="Z47" s="37">
        <f t="shared" si="26"/>
        <v>0.26285393505641436</v>
      </c>
      <c r="AA47" s="37">
        <f t="shared" si="26"/>
        <v>0.22694311064862932</v>
      </c>
      <c r="AB47" s="37">
        <f t="shared" si="26"/>
        <v>0.14028049308267912</v>
      </c>
      <c r="AC47" s="37">
        <f t="shared" si="25"/>
        <v>0.042307887155469674</v>
      </c>
      <c r="AD47">
        <f t="shared" si="27"/>
        <v>-5.7597579372807364E-05</v>
      </c>
      <c r="AE47">
        <f t="shared" si="17"/>
        <v>-0.0001842804777153608</v>
      </c>
      <c r="AF47">
        <f t="shared" si="18"/>
        <v>1.3283803659785751E-06</v>
      </c>
      <c r="AG47">
        <f t="shared" si="19"/>
        <v>-0.002055612394000645</v>
      </c>
      <c r="AH47">
        <f t="shared" si="20"/>
        <v>-0.0011107795501892105</v>
      </c>
      <c r="AI47">
        <f t="shared" si="21"/>
        <v>-0.00020687974852845207</v>
      </c>
      <c r="AJ47">
        <f t="shared" si="22"/>
        <v>-0.00076485053074223</v>
      </c>
      <c r="AK47">
        <f t="shared" si="23"/>
        <v>-0.0010355609539141265</v>
      </c>
      <c r="AL47">
        <f t="shared" si="14"/>
        <v>-0.005414232854096854</v>
      </c>
    </row>
    <row r="48" spans="1:38" ht="12.75">
      <c r="A48">
        <f t="shared" si="13"/>
        <v>1958.5</v>
      </c>
      <c r="B48" s="18">
        <v>123.382</v>
      </c>
      <c r="C48" s="18">
        <v>4.808</v>
      </c>
      <c r="D48" s="18">
        <f t="shared" si="10"/>
        <v>128.19</v>
      </c>
      <c r="E48" s="36">
        <v>0.01184592954814434</v>
      </c>
      <c r="F48" s="36">
        <v>0.0687418133020401</v>
      </c>
      <c r="G48" s="36">
        <v>0.05655118450522423</v>
      </c>
      <c r="H48" s="36">
        <v>0.2271580547094345</v>
      </c>
      <c r="I48" s="36">
        <v>0.24802717566490173</v>
      </c>
      <c r="J48" s="36">
        <v>0.21473422646522522</v>
      </c>
      <c r="K48" s="36">
        <v>0.13196462392807007</v>
      </c>
      <c r="L48" s="36">
        <v>0.04097699373960495</v>
      </c>
      <c r="M48" s="37">
        <f t="shared" si="16"/>
        <v>1.7005075000000032</v>
      </c>
      <c r="N48" s="37">
        <f t="shared" si="16"/>
        <v>1.6205092999999993</v>
      </c>
      <c r="O48" s="37">
        <f t="shared" si="16"/>
        <v>1.8174589500000027</v>
      </c>
      <c r="P48" s="37">
        <f t="shared" si="16"/>
        <v>2.196054899999999</v>
      </c>
      <c r="Q48" s="37">
        <f t="shared" si="16"/>
        <v>2.378452549999997</v>
      </c>
      <c r="R48" s="37">
        <f t="shared" si="16"/>
        <v>2.3774069499999984</v>
      </c>
      <c r="S48" s="37">
        <f t="shared" si="16"/>
        <v>2.38237305</v>
      </c>
      <c r="T48" s="37">
        <f t="shared" si="16"/>
        <v>2.272280949999998</v>
      </c>
      <c r="U48" s="37">
        <f t="shared" si="1"/>
        <v>287.28706689728597</v>
      </c>
      <c r="V48" s="37">
        <f t="shared" si="26"/>
        <v>0.008988469918385537</v>
      </c>
      <c r="W48" s="37">
        <f t="shared" si="26"/>
        <v>0.04970620240205889</v>
      </c>
      <c r="X48" s="37">
        <f t="shared" si="26"/>
        <v>0.04586109169397591</v>
      </c>
      <c r="Y48" s="37">
        <f t="shared" si="26"/>
        <v>0.22259192540102582</v>
      </c>
      <c r="Z48" s="37">
        <f t="shared" si="26"/>
        <v>0.2632278471171575</v>
      </c>
      <c r="AA48" s="37">
        <f t="shared" si="26"/>
        <v>0.22779431025629956</v>
      </c>
      <c r="AB48" s="37">
        <f t="shared" si="26"/>
        <v>0.1402831031660894</v>
      </c>
      <c r="AC48" s="37">
        <f t="shared" si="25"/>
        <v>0.04154705004500742</v>
      </c>
      <c r="AD48">
        <f t="shared" si="27"/>
        <v>5.1362771369174576E-05</v>
      </c>
      <c r="AE48">
        <f t="shared" si="17"/>
        <v>0.0004155889375718821</v>
      </c>
      <c r="AF48">
        <f t="shared" si="18"/>
        <v>0.0005533058470434035</v>
      </c>
      <c r="AG48">
        <f t="shared" si="19"/>
        <v>0.0006460656471106912</v>
      </c>
      <c r="AH48">
        <f t="shared" si="20"/>
        <v>0.002069080204123087</v>
      </c>
      <c r="AI48">
        <f t="shared" si="21"/>
        <v>0.0025380749499122187</v>
      </c>
      <c r="AJ48">
        <f t="shared" si="22"/>
        <v>0.0009320115645637575</v>
      </c>
      <c r="AK48">
        <f t="shared" si="23"/>
        <v>-0.0005251477879689141</v>
      </c>
      <c r="AL48">
        <f t="shared" si="14"/>
        <v>0.0066803421337253005</v>
      </c>
    </row>
    <row r="49" spans="1:38" ht="12.75">
      <c r="A49">
        <f t="shared" si="13"/>
        <v>1958.75</v>
      </c>
      <c r="B49" s="18">
        <v>125.16799999999999</v>
      </c>
      <c r="C49" s="18">
        <v>4.831</v>
      </c>
      <c r="D49" s="18">
        <f t="shared" si="10"/>
        <v>129.999</v>
      </c>
      <c r="E49" s="36">
        <v>0.011834359727799892</v>
      </c>
      <c r="F49" s="36">
        <v>0.06885771453380585</v>
      </c>
      <c r="G49" s="36">
        <v>0.056856393814086914</v>
      </c>
      <c r="H49" s="36">
        <v>0.22629615664482117</v>
      </c>
      <c r="I49" s="36">
        <v>0.2483201026916504</v>
      </c>
      <c r="J49" s="36">
        <v>0.21569377183914185</v>
      </c>
      <c r="K49" s="36">
        <v>0.13195927441120148</v>
      </c>
      <c r="L49" s="36">
        <v>0.04018223658204079</v>
      </c>
      <c r="M49" s="37">
        <f t="shared" si="16"/>
        <v>1.7158567500000033</v>
      </c>
      <c r="N49" s="37">
        <f t="shared" si="16"/>
        <v>1.6384337499999992</v>
      </c>
      <c r="O49" s="37">
        <f t="shared" si="16"/>
        <v>1.8355291250000028</v>
      </c>
      <c r="P49" s="37">
        <f t="shared" si="16"/>
        <v>2.2187687499999993</v>
      </c>
      <c r="Q49" s="37">
        <f t="shared" si="16"/>
        <v>2.4032611249999967</v>
      </c>
      <c r="R49" s="37">
        <f t="shared" si="16"/>
        <v>2.399910624999998</v>
      </c>
      <c r="S49" s="37">
        <f t="shared" si="16"/>
        <v>2.406796375</v>
      </c>
      <c r="T49" s="37">
        <f t="shared" si="16"/>
        <v>2.297831124999998</v>
      </c>
      <c r="U49" s="37">
        <f t="shared" si="1"/>
        <v>294.3099618240541</v>
      </c>
      <c r="V49" s="37">
        <f t="shared" si="26"/>
        <v>0.008969347351638995</v>
      </c>
      <c r="W49" s="37">
        <f t="shared" si="26"/>
        <v>0.04983294325990687</v>
      </c>
      <c r="X49" s="37">
        <f t="shared" si="26"/>
        <v>0.04609731602973498</v>
      </c>
      <c r="Y49" s="37">
        <f t="shared" si="26"/>
        <v>0.22178096444898204</v>
      </c>
      <c r="Z49" s="37">
        <f t="shared" si="26"/>
        <v>0.2636015075985121</v>
      </c>
      <c r="AA49" s="37">
        <f t="shared" si="26"/>
        <v>0.22864816623589376</v>
      </c>
      <c r="AB49" s="37">
        <f t="shared" si="26"/>
        <v>0.1402859949900226</v>
      </c>
      <c r="AC49" s="37">
        <f t="shared" si="25"/>
        <v>0.04078376008530875</v>
      </c>
      <c r="AD49">
        <f t="shared" si="27"/>
        <v>0.00011704950982464655</v>
      </c>
      <c r="AE49">
        <f t="shared" si="17"/>
        <v>0.0007812746368898189</v>
      </c>
      <c r="AF49">
        <f t="shared" si="18"/>
        <v>0.00089180129558362</v>
      </c>
      <c r="AG49">
        <f t="shared" si="19"/>
        <v>0.002268909627414767</v>
      </c>
      <c r="AH49">
        <f t="shared" si="20"/>
        <v>0.004002204302735082</v>
      </c>
      <c r="AI49">
        <f t="shared" si="21"/>
        <v>0.004215655039860059</v>
      </c>
      <c r="AJ49">
        <f t="shared" si="22"/>
        <v>0.0019601513188096174</v>
      </c>
      <c r="AK49">
        <f t="shared" si="23"/>
        <v>-0.0002293958340675328</v>
      </c>
      <c r="AL49">
        <f t="shared" si="14"/>
        <v>0.014007649897050079</v>
      </c>
    </row>
    <row r="50" spans="1:38" ht="12.75">
      <c r="A50">
        <f t="shared" si="13"/>
        <v>1959</v>
      </c>
      <c r="B50" s="18">
        <v>126.788</v>
      </c>
      <c r="C50" s="18">
        <v>4.746</v>
      </c>
      <c r="D50" s="18">
        <f t="shared" si="10"/>
        <v>131.534</v>
      </c>
      <c r="E50" s="36">
        <v>0.011822789907455444</v>
      </c>
      <c r="F50" s="36">
        <v>0.068973608314991</v>
      </c>
      <c r="G50" s="36">
        <v>0.0571616031229496</v>
      </c>
      <c r="H50" s="36">
        <v>0.22543425858020782</v>
      </c>
      <c r="I50" s="36">
        <v>0.24861301481723785</v>
      </c>
      <c r="J50" s="36">
        <v>0.21665330231189728</v>
      </c>
      <c r="K50" s="36">
        <v>0.13195393979549408</v>
      </c>
      <c r="L50" s="36">
        <v>0.039387479424476624</v>
      </c>
      <c r="M50" s="37">
        <f t="shared" si="16"/>
        <v>1.7312060000000034</v>
      </c>
      <c r="N50" s="37">
        <f t="shared" si="16"/>
        <v>1.6563581999999992</v>
      </c>
      <c r="O50" s="37">
        <f t="shared" si="16"/>
        <v>1.8535993000000028</v>
      </c>
      <c r="P50" s="37">
        <f t="shared" si="16"/>
        <v>2.2414825999999994</v>
      </c>
      <c r="Q50" s="37">
        <f t="shared" si="16"/>
        <v>2.4280696999999964</v>
      </c>
      <c r="R50" s="37">
        <f t="shared" si="16"/>
        <v>2.422414299999998</v>
      </c>
      <c r="S50" s="37">
        <f t="shared" si="16"/>
        <v>2.4312196999999998</v>
      </c>
      <c r="T50" s="37">
        <f t="shared" si="16"/>
        <v>2.3233812999999977</v>
      </c>
      <c r="U50" s="37">
        <f t="shared" si="1"/>
        <v>300.78791299649987</v>
      </c>
      <c r="V50" s="37">
        <f t="shared" si="26"/>
        <v>0.00895048085173747</v>
      </c>
      <c r="W50" s="37">
        <f t="shared" si="26"/>
        <v>0.049959128696449466</v>
      </c>
      <c r="X50" s="37">
        <f t="shared" si="26"/>
        <v>0.046333798330343165</v>
      </c>
      <c r="Y50" s="37">
        <f t="shared" si="26"/>
        <v>0.22096980584605824</v>
      </c>
      <c r="Z50" s="37">
        <f t="shared" si="26"/>
        <v>0.2639749136581211</v>
      </c>
      <c r="AA50" s="37">
        <f t="shared" si="26"/>
        <v>0.2295045931629267</v>
      </c>
      <c r="AB50" s="37">
        <f t="shared" si="26"/>
        <v>0.1402891922855625</v>
      </c>
      <c r="AC50" s="37">
        <f t="shared" si="25"/>
        <v>0.040018087168801404</v>
      </c>
      <c r="AD50">
        <f t="shared" si="27"/>
        <v>9.64130706337963E-05</v>
      </c>
      <c r="AE50">
        <f t="shared" si="17"/>
        <v>0.0006696193293313497</v>
      </c>
      <c r="AF50">
        <f t="shared" si="18"/>
        <v>0.0007899316515473704</v>
      </c>
      <c r="AG50">
        <f t="shared" si="19"/>
        <v>0.0017538744657598848</v>
      </c>
      <c r="AH50">
        <f t="shared" si="20"/>
        <v>0.0034074828447587763</v>
      </c>
      <c r="AI50">
        <f t="shared" si="21"/>
        <v>0.0037058435247302574</v>
      </c>
      <c r="AJ50">
        <f t="shared" si="22"/>
        <v>0.0016411106679919164</v>
      </c>
      <c r="AK50">
        <f t="shared" si="23"/>
        <v>-0.00033283985767566956</v>
      </c>
      <c r="AL50">
        <f t="shared" si="14"/>
        <v>0.011731435697077682</v>
      </c>
    </row>
    <row r="51" spans="1:38" ht="12.75">
      <c r="A51">
        <f t="shared" si="13"/>
        <v>1959.25</v>
      </c>
      <c r="B51" s="18">
        <v>129.57600000000002</v>
      </c>
      <c r="C51" s="18">
        <v>4.7</v>
      </c>
      <c r="D51" s="18">
        <f t="shared" si="10"/>
        <v>134.276</v>
      </c>
      <c r="E51" s="36">
        <v>0.011776210740208626</v>
      </c>
      <c r="F51" s="36">
        <v>0.06927360594272614</v>
      </c>
      <c r="G51" s="36">
        <v>0.05779014527797699</v>
      </c>
      <c r="H51" s="36">
        <v>0.22421568632125854</v>
      </c>
      <c r="I51" s="36">
        <v>0.24854813516139984</v>
      </c>
      <c r="J51" s="36">
        <v>0.21732324361801147</v>
      </c>
      <c r="K51" s="36">
        <v>0.13188950717449188</v>
      </c>
      <c r="L51" s="36">
        <v>0.03918347507715225</v>
      </c>
      <c r="M51" s="37">
        <f t="shared" si="16"/>
        <v>1.7465552500000034</v>
      </c>
      <c r="N51" s="37">
        <f t="shared" si="16"/>
        <v>1.6742826499999992</v>
      </c>
      <c r="O51" s="37">
        <f t="shared" si="16"/>
        <v>1.871669475000003</v>
      </c>
      <c r="P51" s="37">
        <f t="shared" si="16"/>
        <v>2.2641964499999996</v>
      </c>
      <c r="Q51" s="37">
        <f t="shared" si="16"/>
        <v>2.4528782749999962</v>
      </c>
      <c r="R51" s="37">
        <f t="shared" si="16"/>
        <v>2.444917974999998</v>
      </c>
      <c r="S51" s="37">
        <f t="shared" si="16"/>
        <v>2.4556430249999996</v>
      </c>
      <c r="T51" s="37">
        <f t="shared" si="16"/>
        <v>2.3489314749999974</v>
      </c>
      <c r="U51" s="37">
        <f t="shared" si="1"/>
        <v>310.08255746211097</v>
      </c>
      <c r="V51" s="37">
        <f t="shared" si="26"/>
        <v>0.00890653862334333</v>
      </c>
      <c r="W51" s="37">
        <f t="shared" si="26"/>
        <v>0.05022473219876943</v>
      </c>
      <c r="X51" s="37">
        <f t="shared" si="26"/>
        <v>0.04683861038118725</v>
      </c>
      <c r="Y51" s="37">
        <f t="shared" si="26"/>
        <v>0.21983718594154</v>
      </c>
      <c r="Z51" s="37">
        <f t="shared" si="26"/>
        <v>0.2640022108451371</v>
      </c>
      <c r="AA51" s="37">
        <f t="shared" si="26"/>
        <v>0.23008670776572845</v>
      </c>
      <c r="AB51" s="37">
        <f t="shared" si="26"/>
        <v>0.14024795504791288</v>
      </c>
      <c r="AC51" s="37">
        <f t="shared" si="25"/>
        <v>0.03985605919638159</v>
      </c>
      <c r="AD51">
        <f t="shared" si="27"/>
        <v>0.00014896727869405287</v>
      </c>
      <c r="AE51">
        <f t="shared" si="17"/>
        <v>0.0012508973709370861</v>
      </c>
      <c r="AF51">
        <f t="shared" si="18"/>
        <v>0.0014706274828324122</v>
      </c>
      <c r="AG51">
        <f t="shared" si="19"/>
        <v>0.0033527567256251833</v>
      </c>
      <c r="AH51">
        <f t="shared" si="20"/>
        <v>0.005377713464063438</v>
      </c>
      <c r="AI51">
        <f t="shared" si="21"/>
        <v>0.005450630178758905</v>
      </c>
      <c r="AJ51">
        <f t="shared" si="22"/>
        <v>0.0028255132376875528</v>
      </c>
      <c r="AK51">
        <f t="shared" si="23"/>
        <v>0.0006165936208472454</v>
      </c>
      <c r="AL51">
        <f t="shared" si="14"/>
        <v>0.020493699359445873</v>
      </c>
    </row>
    <row r="52" spans="1:38" ht="12.75">
      <c r="A52">
        <f t="shared" si="13"/>
        <v>1959.5</v>
      </c>
      <c r="B52" s="18">
        <v>128.51</v>
      </c>
      <c r="C52" s="18">
        <v>4.624</v>
      </c>
      <c r="D52" s="18">
        <f t="shared" si="10"/>
        <v>133.134</v>
      </c>
      <c r="E52" s="36">
        <v>0.011729631572961807</v>
      </c>
      <c r="F52" s="36">
        <v>0.06957361102104187</v>
      </c>
      <c r="G52" s="36">
        <v>0.05841869115829468</v>
      </c>
      <c r="H52" s="36">
        <v>0.22299709916114807</v>
      </c>
      <c r="I52" s="36">
        <v>0.24848324060440063</v>
      </c>
      <c r="J52" s="36">
        <v>0.21799317002296448</v>
      </c>
      <c r="K52" s="36">
        <v>0.13182507455348969</v>
      </c>
      <c r="L52" s="36">
        <v>0.03897947072982788</v>
      </c>
      <c r="M52" s="37">
        <f t="shared" si="16"/>
        <v>1.7619045000000035</v>
      </c>
      <c r="N52" s="37">
        <f t="shared" si="16"/>
        <v>1.6922070999999992</v>
      </c>
      <c r="O52" s="37">
        <f t="shared" si="16"/>
        <v>1.889739650000003</v>
      </c>
      <c r="P52" s="37">
        <f t="shared" si="16"/>
        <v>2.2869102999999997</v>
      </c>
      <c r="Q52" s="37">
        <f t="shared" si="16"/>
        <v>2.477686849999996</v>
      </c>
      <c r="R52" s="37">
        <f t="shared" si="16"/>
        <v>2.4674216499999977</v>
      </c>
      <c r="S52" s="37">
        <f t="shared" si="16"/>
        <v>2.4800663499999995</v>
      </c>
      <c r="T52" s="37">
        <f t="shared" si="16"/>
        <v>2.3744816499999972</v>
      </c>
      <c r="U52" s="37">
        <f t="shared" si="1"/>
        <v>310.44260988405676</v>
      </c>
      <c r="V52" s="37">
        <f t="shared" si="26"/>
        <v>0.00886287023375049</v>
      </c>
      <c r="W52" s="37">
        <f t="shared" si="26"/>
        <v>0.05049003971601669</v>
      </c>
      <c r="X52" s="37">
        <f t="shared" si="26"/>
        <v>0.047343618982893854</v>
      </c>
      <c r="Y52" s="37">
        <f t="shared" si="26"/>
        <v>0.2187036336965607</v>
      </c>
      <c r="Z52" s="37">
        <f t="shared" si="26"/>
        <v>0.26402872155221785</v>
      </c>
      <c r="AA52" s="37">
        <f t="shared" si="26"/>
        <v>0.23067148558067468</v>
      </c>
      <c r="AB52" s="37">
        <f t="shared" si="26"/>
        <v>0.14020676860293074</v>
      </c>
      <c r="AC52" s="37">
        <f t="shared" si="25"/>
        <v>0.03969286163495491</v>
      </c>
      <c r="AD52">
        <f t="shared" si="27"/>
        <v>-0.00011109832186510889</v>
      </c>
      <c r="AE52">
        <f t="shared" si="17"/>
        <v>-0.00021250146753338422</v>
      </c>
      <c r="AF52">
        <f t="shared" si="18"/>
        <v>0.00010719751334664839</v>
      </c>
      <c r="AG52">
        <f t="shared" si="19"/>
        <v>-0.0030678022536708258</v>
      </c>
      <c r="AH52">
        <f t="shared" si="20"/>
        <v>-0.0023239623390804882</v>
      </c>
      <c r="AI52">
        <f t="shared" si="21"/>
        <v>-0.0012586435582821638</v>
      </c>
      <c r="AJ52">
        <f t="shared" si="22"/>
        <v>-0.0012662387150885015</v>
      </c>
      <c r="AK52">
        <f t="shared" si="23"/>
        <v>-0.0005473455425836026</v>
      </c>
      <c r="AL52">
        <f t="shared" si="14"/>
        <v>-0.008680394684757427</v>
      </c>
    </row>
    <row r="53" spans="1:38" ht="12.75">
      <c r="A53">
        <f t="shared" si="13"/>
        <v>1959.75</v>
      </c>
      <c r="B53" s="18">
        <v>128.739</v>
      </c>
      <c r="C53" s="18">
        <v>4.609</v>
      </c>
      <c r="D53" s="18">
        <f t="shared" si="10"/>
        <v>133.348</v>
      </c>
      <c r="E53" s="36">
        <v>0.011683051474392414</v>
      </c>
      <c r="F53" s="36">
        <v>0.06987360864877701</v>
      </c>
      <c r="G53" s="36">
        <v>0.05904723331332207</v>
      </c>
      <c r="H53" s="36">
        <v>0.2217785120010376</v>
      </c>
      <c r="I53" s="36">
        <v>0.24841836094856262</v>
      </c>
      <c r="J53" s="36">
        <v>0.21866311132907867</v>
      </c>
      <c r="K53" s="36">
        <v>0.1317606419324875</v>
      </c>
      <c r="L53" s="36">
        <v>0.03877546265721321</v>
      </c>
      <c r="M53" s="37">
        <f t="shared" si="16"/>
        <v>1.7772537500000036</v>
      </c>
      <c r="N53" s="37">
        <f t="shared" si="16"/>
        <v>1.7101315499999992</v>
      </c>
      <c r="O53" s="37">
        <f t="shared" si="16"/>
        <v>1.907809825000003</v>
      </c>
      <c r="P53" s="37">
        <f t="shared" si="16"/>
        <v>2.30962415</v>
      </c>
      <c r="Q53" s="37">
        <f t="shared" si="16"/>
        <v>2.5024954249999958</v>
      </c>
      <c r="R53" s="37">
        <f t="shared" si="16"/>
        <v>2.4899253249999975</v>
      </c>
      <c r="S53" s="37">
        <f t="shared" si="16"/>
        <v>2.5044896749999994</v>
      </c>
      <c r="T53" s="37">
        <f t="shared" si="16"/>
        <v>2.400031824999997</v>
      </c>
      <c r="U53" s="37">
        <f t="shared" si="1"/>
        <v>313.9423766403266</v>
      </c>
      <c r="V53" s="37">
        <f t="shared" si="26"/>
        <v>0.008819466076847523</v>
      </c>
      <c r="W53" s="37">
        <f t="shared" si="26"/>
        <v>0.050755049670121934</v>
      </c>
      <c r="X53" s="37">
        <f t="shared" si="26"/>
        <v>0.04784881635838197</v>
      </c>
      <c r="Y53" s="37">
        <f t="shared" si="26"/>
        <v>0.21756916348860827</v>
      </c>
      <c r="Z53" s="37">
        <f t="shared" si="26"/>
        <v>0.2640544852647145</v>
      </c>
      <c r="AA53" s="37">
        <f t="shared" si="26"/>
        <v>0.23125887597537856</v>
      </c>
      <c r="AB53" s="37">
        <f t="shared" si="26"/>
        <v>0.14016562320407092</v>
      </c>
      <c r="AC53" s="37">
        <f t="shared" si="25"/>
        <v>0.03952851996187634</v>
      </c>
      <c r="AD53">
        <f t="shared" si="27"/>
        <v>-2.0979570330010558E-05</v>
      </c>
      <c r="AE53">
        <f t="shared" si="17"/>
        <v>0.0002991179050760195</v>
      </c>
      <c r="AF53">
        <f t="shared" si="18"/>
        <v>0.0005858098742900762</v>
      </c>
      <c r="AG53">
        <f t="shared" si="19"/>
        <v>-0.0008449427008582698</v>
      </c>
      <c r="AH53">
        <f t="shared" si="20"/>
        <v>0.0003551295512562371</v>
      </c>
      <c r="AI53">
        <f t="shared" si="21"/>
        <v>0.001079674783089676</v>
      </c>
      <c r="AJ53">
        <f t="shared" si="22"/>
        <v>0.00015661874513852163</v>
      </c>
      <c r="AK53">
        <f t="shared" si="23"/>
        <v>-0.00014423688730793566</v>
      </c>
      <c r="AL53">
        <f t="shared" si="14"/>
        <v>0.0014661917003543146</v>
      </c>
    </row>
    <row r="54" spans="1:38" ht="12.75">
      <c r="A54">
        <f t="shared" si="13"/>
        <v>1960</v>
      </c>
      <c r="B54" s="18">
        <v>128.636</v>
      </c>
      <c r="C54" s="18">
        <v>4.586</v>
      </c>
      <c r="D54" s="18">
        <f t="shared" si="10"/>
        <v>133.222</v>
      </c>
      <c r="E54" s="36">
        <v>0.011636472307145596</v>
      </c>
      <c r="F54" s="36">
        <v>0.07017360627651215</v>
      </c>
      <c r="G54" s="36">
        <v>0.05967577546834946</v>
      </c>
      <c r="H54" s="36">
        <v>0.22055993974208832</v>
      </c>
      <c r="I54" s="36">
        <v>0.2483534812927246</v>
      </c>
      <c r="J54" s="36">
        <v>0.21933305263519287</v>
      </c>
      <c r="K54" s="36">
        <v>0.1316962093114853</v>
      </c>
      <c r="L54" s="36">
        <v>0.03857145830988884</v>
      </c>
      <c r="M54" s="38">
        <v>1.792603</v>
      </c>
      <c r="N54" s="38">
        <v>1.728056</v>
      </c>
      <c r="O54" s="38">
        <v>1.92588</v>
      </c>
      <c r="P54" s="38">
        <v>2.332338</v>
      </c>
      <c r="Q54" s="38">
        <v>2.527304</v>
      </c>
      <c r="R54" s="38">
        <v>2.512429</v>
      </c>
      <c r="S54" s="38">
        <v>2.528913</v>
      </c>
      <c r="T54" s="38">
        <v>2.425582</v>
      </c>
      <c r="U54" s="37">
        <f t="shared" si="1"/>
        <v>316.6423383300562</v>
      </c>
      <c r="V54" s="37">
        <f t="shared" si="26"/>
        <v>0.008776319482674027</v>
      </c>
      <c r="W54" s="37">
        <f t="shared" si="26"/>
        <v>0.05101977902783464</v>
      </c>
      <c r="X54" s="37">
        <f t="shared" si="26"/>
        <v>0.04835420635376712</v>
      </c>
      <c r="Y54" s="37">
        <f t="shared" si="26"/>
        <v>0.2164338016090662</v>
      </c>
      <c r="Z54" s="37">
        <f t="shared" si="26"/>
        <v>0.2640795078885242</v>
      </c>
      <c r="AA54" s="37">
        <f t="shared" si="26"/>
        <v>0.23184879654019763</v>
      </c>
      <c r="AB54" s="37">
        <f t="shared" si="26"/>
        <v>0.14012451703498727</v>
      </c>
      <c r="AC54" s="37">
        <f t="shared" si="25"/>
        <v>0.039363072062948944</v>
      </c>
      <c r="AD54">
        <f t="shared" si="27"/>
        <v>-4.346345928557569E-05</v>
      </c>
      <c r="AE54">
        <f t="shared" si="17"/>
        <v>0.00016990795397738313</v>
      </c>
      <c r="AF54">
        <f t="shared" si="18"/>
        <v>0.00046384941520133226</v>
      </c>
      <c r="AG54">
        <f t="shared" si="19"/>
        <v>-0.001400753120019926</v>
      </c>
      <c r="AH54">
        <f t="shared" si="20"/>
        <v>-0.0003186094548686723</v>
      </c>
      <c r="AI54">
        <f t="shared" si="21"/>
        <v>0.0004894536694492938</v>
      </c>
      <c r="AJ54">
        <f t="shared" si="22"/>
        <v>-0.00020103460160034105</v>
      </c>
      <c r="AK54">
        <f t="shared" si="23"/>
        <v>-0.00024536873411344585</v>
      </c>
      <c r="AL54">
        <f t="shared" si="14"/>
        <v>-0.0010860183312599518</v>
      </c>
    </row>
    <row r="55" spans="1:38" ht="12.75">
      <c r="A55">
        <f t="shared" si="13"/>
        <v>1960.25</v>
      </c>
      <c r="B55" s="18">
        <v>130.03</v>
      </c>
      <c r="C55" s="18">
        <v>4.549</v>
      </c>
      <c r="D55" s="18">
        <f t="shared" si="10"/>
        <v>134.579</v>
      </c>
      <c r="E55" s="36">
        <v>0.011494891718029976</v>
      </c>
      <c r="F55" s="36">
        <v>0.07080066204071045</v>
      </c>
      <c r="G55" s="36">
        <v>0.05973564833402634</v>
      </c>
      <c r="H55" s="36">
        <v>0.219688281416893</v>
      </c>
      <c r="I55" s="36">
        <v>0.24837075173854828</v>
      </c>
      <c r="J55" s="36">
        <v>0.21931573748588562</v>
      </c>
      <c r="K55" s="36">
        <v>0.13237708806991577</v>
      </c>
      <c r="L55" s="36">
        <v>0.038458190858364105</v>
      </c>
      <c r="M55" s="37">
        <f>M54+(M$94-M$54)/40</f>
        <v>1.820801425</v>
      </c>
      <c r="N55" s="37">
        <f aca="true" t="shared" si="28" ref="N55:T70">N54+(N$94-N$54)/40</f>
        <v>1.755956475</v>
      </c>
      <c r="O55" s="37">
        <f t="shared" si="28"/>
        <v>1.956033775</v>
      </c>
      <c r="P55" s="37">
        <f t="shared" si="28"/>
        <v>2.36943285</v>
      </c>
      <c r="Q55" s="37">
        <f t="shared" si="28"/>
        <v>2.566145325</v>
      </c>
      <c r="R55" s="37">
        <f t="shared" si="28"/>
        <v>2.551194325</v>
      </c>
      <c r="S55" s="37">
        <f t="shared" si="28"/>
        <v>2.56328395</v>
      </c>
      <c r="T55" s="37">
        <f t="shared" si="28"/>
        <v>2.46215505</v>
      </c>
      <c r="U55" s="37">
        <f t="shared" si="1"/>
        <v>324.8087009728888</v>
      </c>
      <c r="V55" s="37">
        <f t="shared" si="26"/>
        <v>0.008671956914980001</v>
      </c>
      <c r="W55" s="37">
        <f t="shared" si="26"/>
        <v>0.05151108620101151</v>
      </c>
      <c r="X55" s="37">
        <f t="shared" si="26"/>
        <v>0.04841273002229684</v>
      </c>
      <c r="Y55" s="37">
        <f t="shared" si="26"/>
        <v>0.21567556232259913</v>
      </c>
      <c r="Z55" s="37">
        <f t="shared" si="26"/>
        <v>0.26407746456876313</v>
      </c>
      <c r="AA55" s="37">
        <f t="shared" si="26"/>
        <v>0.23182644690820545</v>
      </c>
      <c r="AB55" s="37">
        <f t="shared" si="26"/>
        <v>0.14059153870390312</v>
      </c>
      <c r="AC55" s="37">
        <f t="shared" si="25"/>
        <v>0.03923321435824089</v>
      </c>
      <c r="AD55">
        <f t="shared" si="27"/>
        <v>-1.8382755014800423E-05</v>
      </c>
      <c r="AE55">
        <f aca="true" t="shared" si="29" ref="AE55:AE83">0.5*(W54+W55)*(LN($D55*F55)-LN($D54*F54))</f>
        <v>0.0009756102871325272</v>
      </c>
      <c r="AF55">
        <f aca="true" t="shared" si="30" ref="AF55:AF83">0.5*(X54+X55)*(LN($D55*G55)-LN($D54*G54))</f>
        <v>0.0005388601013022116</v>
      </c>
      <c r="AG55">
        <f aca="true" t="shared" si="31" ref="AG55:AG83">0.5*(Y54+Y55)*(LN($D55*H55)-LN($D54*H54))</f>
        <v>0.001334056210588357</v>
      </c>
      <c r="AH55">
        <f aca="true" t="shared" si="32" ref="AH55:AH83">0.5*(Z54+Z55)*(LN($D55*I55)-LN($D54*I54))</f>
        <v>0.0026946608173507134</v>
      </c>
      <c r="AI55">
        <f aca="true" t="shared" si="33" ref="AI55:AI83">0.5*(AA54+AA55)*(LN($D55*J55)-LN($D54*J54))</f>
        <v>0.0023312501389858506</v>
      </c>
      <c r="AJ55">
        <f aca="true" t="shared" si="34" ref="AJ55:AJ83">0.5*(AB54+AB55)*(LN($D55*K55)-LN($D54*K54))</f>
        <v>0.002146246842817171</v>
      </c>
      <c r="AK55">
        <f aca="true" t="shared" si="35" ref="AK55:AK83">0.5*(AC54+AC55)*(LN($D55*L55)-LN($D54*L54))</f>
        <v>0.00028269497072026096</v>
      </c>
      <c r="AL55">
        <f t="shared" si="14"/>
        <v>0.010284996613882292</v>
      </c>
    </row>
    <row r="56" spans="1:38" ht="12.75">
      <c r="A56">
        <f t="shared" si="13"/>
        <v>1960.5</v>
      </c>
      <c r="B56" s="18">
        <v>130.18200000000002</v>
      </c>
      <c r="C56" s="18">
        <v>4.587</v>
      </c>
      <c r="D56" s="18">
        <f t="shared" si="10"/>
        <v>134.769</v>
      </c>
      <c r="E56" s="36">
        <v>0.01135331206023693</v>
      </c>
      <c r="F56" s="36">
        <v>0.07142771780490875</v>
      </c>
      <c r="G56" s="36">
        <v>0.059795524924993515</v>
      </c>
      <c r="H56" s="36">
        <v>0.2188166379928589</v>
      </c>
      <c r="I56" s="36">
        <v>0.24838802218437195</v>
      </c>
      <c r="J56" s="36">
        <v>0.21929842233657837</v>
      </c>
      <c r="K56" s="36">
        <v>0.13305796682834625</v>
      </c>
      <c r="L56" s="36">
        <v>0.03834492340683937</v>
      </c>
      <c r="M56" s="37">
        <f aca="true" t="shared" si="36" ref="M56:T93">M55+(M$94-M$54)/40</f>
        <v>1.84899985</v>
      </c>
      <c r="N56" s="37">
        <f t="shared" si="28"/>
        <v>1.78385695</v>
      </c>
      <c r="O56" s="37">
        <f t="shared" si="28"/>
        <v>1.9861875500000001</v>
      </c>
      <c r="P56" s="37">
        <f t="shared" si="28"/>
        <v>2.4065277</v>
      </c>
      <c r="Q56" s="37">
        <f t="shared" si="28"/>
        <v>2.60498665</v>
      </c>
      <c r="R56" s="37">
        <f t="shared" si="28"/>
        <v>2.58995965</v>
      </c>
      <c r="S56" s="37">
        <f t="shared" si="28"/>
        <v>2.5976549</v>
      </c>
      <c r="T56" s="37">
        <f t="shared" si="28"/>
        <v>2.4987280999999997</v>
      </c>
      <c r="U56" s="37">
        <f t="shared" si="1"/>
        <v>330.21589523048164</v>
      </c>
      <c r="V56" s="37">
        <f t="shared" si="26"/>
        <v>0.008567448102812764</v>
      </c>
      <c r="W56" s="37">
        <f t="shared" si="26"/>
        <v>0.05200185430806701</v>
      </c>
      <c r="X56" s="37">
        <f t="shared" si="26"/>
        <v>0.048470887235578915</v>
      </c>
      <c r="Y56" s="37">
        <f t="shared" si="26"/>
        <v>0.21491327250428696</v>
      </c>
      <c r="Z56" s="37">
        <f t="shared" si="26"/>
        <v>0.26407554371425185</v>
      </c>
      <c r="AA56" s="37">
        <f t="shared" si="26"/>
        <v>0.23180379228617987</v>
      </c>
      <c r="AB56" s="37">
        <f t="shared" si="26"/>
        <v>0.1410634069178822</v>
      </c>
      <c r="AC56" s="37">
        <f t="shared" si="25"/>
        <v>0.039103794930940385</v>
      </c>
      <c r="AD56">
        <f t="shared" si="27"/>
        <v>-9.466511497584914E-05</v>
      </c>
      <c r="AE56">
        <f t="shared" si="29"/>
        <v>0.0005293890658245569</v>
      </c>
      <c r="AF56">
        <f t="shared" si="30"/>
        <v>0.00011687419090344422</v>
      </c>
      <c r="AG56">
        <f t="shared" si="31"/>
        <v>-0.0005521687739265278</v>
      </c>
      <c r="AH56">
        <f t="shared" si="32"/>
        <v>0.0003909248662702549</v>
      </c>
      <c r="AI56">
        <f t="shared" si="33"/>
        <v>0.0003087454234238313</v>
      </c>
      <c r="AJ56">
        <f t="shared" si="34"/>
        <v>0.0009211681153850724</v>
      </c>
      <c r="AK56">
        <f t="shared" si="35"/>
        <v>-6.0270193923682096E-05</v>
      </c>
      <c r="AL56">
        <f t="shared" si="14"/>
        <v>0.0015599975789811005</v>
      </c>
    </row>
    <row r="57" spans="1:38" ht="12.75">
      <c r="A57">
        <f t="shared" si="13"/>
        <v>1960.75</v>
      </c>
      <c r="B57" s="18">
        <v>128.958</v>
      </c>
      <c r="C57" s="18">
        <v>4.593</v>
      </c>
      <c r="D57" s="18">
        <f t="shared" si="10"/>
        <v>133.551</v>
      </c>
      <c r="E57" s="36">
        <v>0.011211732402443886</v>
      </c>
      <c r="F57" s="36">
        <v>0.07205478101968765</v>
      </c>
      <c r="G57" s="36">
        <v>0.05985540151596069</v>
      </c>
      <c r="H57" s="36">
        <v>0.21794497966766357</v>
      </c>
      <c r="I57" s="36">
        <v>0.24840529263019562</v>
      </c>
      <c r="J57" s="36">
        <v>0.21928109228610992</v>
      </c>
      <c r="K57" s="36">
        <v>0.13373884558677673</v>
      </c>
      <c r="L57" s="36">
        <v>0.038231655955314636</v>
      </c>
      <c r="M57" s="37">
        <f t="shared" si="36"/>
        <v>1.877198275</v>
      </c>
      <c r="N57" s="37">
        <f t="shared" si="28"/>
        <v>1.8117574250000001</v>
      </c>
      <c r="O57" s="37">
        <f t="shared" si="28"/>
        <v>2.016341325</v>
      </c>
      <c r="P57" s="37">
        <f t="shared" si="28"/>
        <v>2.4436225499999997</v>
      </c>
      <c r="Q57" s="37">
        <f t="shared" si="28"/>
        <v>2.6438279749999998</v>
      </c>
      <c r="R57" s="37">
        <f t="shared" si="28"/>
        <v>2.628724975</v>
      </c>
      <c r="S57" s="37">
        <f t="shared" si="28"/>
        <v>2.6320258500000002</v>
      </c>
      <c r="T57" s="37">
        <f t="shared" si="28"/>
        <v>2.5353011499999996</v>
      </c>
      <c r="U57" s="37">
        <f t="shared" si="1"/>
        <v>332.13599783082674</v>
      </c>
      <c r="V57" s="37">
        <f t="shared" si="26"/>
        <v>0.008462799781143246</v>
      </c>
      <c r="W57" s="37">
        <f t="shared" si="26"/>
        <v>0.05249211221362308</v>
      </c>
      <c r="X57" s="37">
        <f t="shared" si="26"/>
        <v>0.048528693086306626</v>
      </c>
      <c r="Y57" s="37">
        <f t="shared" si="26"/>
        <v>0.21414709620253838</v>
      </c>
      <c r="Z57" s="37">
        <f t="shared" si="26"/>
        <v>0.26407375113279447</v>
      </c>
      <c r="AA57" s="37">
        <f t="shared" si="26"/>
        <v>0.2317808404057126</v>
      </c>
      <c r="AB57" s="37">
        <f t="shared" si="26"/>
        <v>0.1415399104493026</v>
      </c>
      <c r="AC57" s="37">
        <f t="shared" si="25"/>
        <v>0.0389747967285791</v>
      </c>
      <c r="AD57">
        <f t="shared" si="27"/>
        <v>-0.00018416102380621412</v>
      </c>
      <c r="AE57">
        <f t="shared" si="29"/>
        <v>-1.766448009400825E-05</v>
      </c>
      <c r="AF57">
        <f t="shared" si="30"/>
        <v>-0.0003917774077519498</v>
      </c>
      <c r="AG57">
        <f t="shared" si="31"/>
        <v>-0.002803960981177431</v>
      </c>
      <c r="AH57">
        <f t="shared" si="32"/>
        <v>-0.002379113633761531</v>
      </c>
      <c r="AI57">
        <f t="shared" si="33"/>
        <v>-0.0021227082386877103</v>
      </c>
      <c r="AJ57">
        <f t="shared" si="34"/>
        <v>-0.0005616265612850216</v>
      </c>
      <c r="AK57">
        <f t="shared" si="35"/>
        <v>-0.000469918179030003</v>
      </c>
      <c r="AL57">
        <f t="shared" si="14"/>
        <v>-0.008930930505593869</v>
      </c>
    </row>
    <row r="58" spans="1:38" ht="12.75">
      <c r="A58">
        <f t="shared" si="13"/>
        <v>1961</v>
      </c>
      <c r="B58" s="18">
        <v>128.594</v>
      </c>
      <c r="C58" s="18">
        <v>4.659</v>
      </c>
      <c r="D58" s="18">
        <f t="shared" si="10"/>
        <v>133.253</v>
      </c>
      <c r="E58" s="36">
        <v>0.011070151813328266</v>
      </c>
      <c r="F58" s="36">
        <v>0.07268183678388596</v>
      </c>
      <c r="G58" s="36">
        <v>0.05991527438163757</v>
      </c>
      <c r="H58" s="36">
        <v>0.21707332134246826</v>
      </c>
      <c r="I58" s="36">
        <v>0.2484225630760193</v>
      </c>
      <c r="J58" s="36">
        <v>0.21926377713680267</v>
      </c>
      <c r="K58" s="36">
        <v>0.13441972434520721</v>
      </c>
      <c r="L58" s="36">
        <v>0.0381183885037899</v>
      </c>
      <c r="M58" s="37">
        <f t="shared" si="36"/>
        <v>1.9053967</v>
      </c>
      <c r="N58" s="37">
        <f t="shared" si="28"/>
        <v>1.8396579000000002</v>
      </c>
      <c r="O58" s="37">
        <f t="shared" si="28"/>
        <v>2.0464951</v>
      </c>
      <c r="P58" s="37">
        <f t="shared" si="28"/>
        <v>2.4807173999999996</v>
      </c>
      <c r="Q58" s="37">
        <f t="shared" si="28"/>
        <v>2.6826692999999997</v>
      </c>
      <c r="R58" s="37">
        <f t="shared" si="28"/>
        <v>2.6674903</v>
      </c>
      <c r="S58" s="37">
        <f t="shared" si="28"/>
        <v>2.6663968000000002</v>
      </c>
      <c r="T58" s="37">
        <f t="shared" si="28"/>
        <v>2.5718741999999994</v>
      </c>
      <c r="U58" s="37">
        <f t="shared" si="1"/>
        <v>336.2890279202485</v>
      </c>
      <c r="V58" s="37">
        <f t="shared" si="26"/>
        <v>0.008358017630634453</v>
      </c>
      <c r="W58" s="37">
        <f t="shared" si="26"/>
        <v>0.05298186739305021</v>
      </c>
      <c r="X58" s="37">
        <f t="shared" si="26"/>
        <v>0.04858615810928253</v>
      </c>
      <c r="Y58" s="37">
        <f t="shared" si="26"/>
        <v>0.21337721458442171</v>
      </c>
      <c r="Z58" s="37">
        <f t="shared" si="26"/>
        <v>0.26407207318910136</v>
      </c>
      <c r="AA58" s="37">
        <f t="shared" si="26"/>
        <v>0.23175762811713127</v>
      </c>
      <c r="AB58" s="37">
        <f t="shared" si="26"/>
        <v>0.1420208401214417</v>
      </c>
      <c r="AC58" s="37">
        <f t="shared" si="25"/>
        <v>0.03884620085493689</v>
      </c>
      <c r="AD58">
        <f t="shared" si="27"/>
        <v>-0.00012566963789284848</v>
      </c>
      <c r="AE58">
        <f t="shared" si="29"/>
        <v>0.00033915093295056747</v>
      </c>
      <c r="AF58">
        <f t="shared" si="30"/>
        <v>-5.99227126503065E-05</v>
      </c>
      <c r="AG58">
        <f t="shared" si="31"/>
        <v>-0.001334156250976552</v>
      </c>
      <c r="AH58">
        <f t="shared" si="32"/>
        <v>-0.0005715403027681832</v>
      </c>
      <c r="AI58">
        <f t="shared" si="33"/>
        <v>-0.0005360397952810928</v>
      </c>
      <c r="AJ58">
        <f t="shared" si="34"/>
        <v>0.0004032716676764873</v>
      </c>
      <c r="AK58">
        <f t="shared" si="35"/>
        <v>-0.00020236997384734642</v>
      </c>
      <c r="AL58">
        <f t="shared" si="14"/>
        <v>-0.0020872760727892745</v>
      </c>
    </row>
    <row r="59" spans="1:38" ht="12.75">
      <c r="A59">
        <f t="shared" si="13"/>
        <v>1961.25</v>
      </c>
      <c r="B59" s="18">
        <v>127.255</v>
      </c>
      <c r="C59" s="18">
        <v>4.633</v>
      </c>
      <c r="D59" s="18">
        <f t="shared" si="10"/>
        <v>131.888</v>
      </c>
      <c r="E59" s="36">
        <v>0.01094021461904049</v>
      </c>
      <c r="F59" s="36">
        <v>0.07352641969919205</v>
      </c>
      <c r="G59" s="36">
        <v>0.0600971058011055</v>
      </c>
      <c r="H59" s="36">
        <v>0.21623867750167847</v>
      </c>
      <c r="I59" s="36">
        <v>0.2483564168214798</v>
      </c>
      <c r="J59" s="36">
        <v>0.21908628940582275</v>
      </c>
      <c r="K59" s="36">
        <v>0.13498538732528687</v>
      </c>
      <c r="L59" s="36">
        <v>0.03797382861375809</v>
      </c>
      <c r="M59" s="37">
        <f t="shared" si="36"/>
        <v>1.933595125</v>
      </c>
      <c r="N59" s="37">
        <f t="shared" si="28"/>
        <v>1.8675583750000002</v>
      </c>
      <c r="O59" s="37">
        <f t="shared" si="28"/>
        <v>2.076648875</v>
      </c>
      <c r="P59" s="37">
        <f t="shared" si="28"/>
        <v>2.5178122499999995</v>
      </c>
      <c r="Q59" s="37">
        <f t="shared" si="28"/>
        <v>2.7215106249999996</v>
      </c>
      <c r="R59" s="37">
        <f t="shared" si="28"/>
        <v>2.706255625</v>
      </c>
      <c r="S59" s="37">
        <f t="shared" si="28"/>
        <v>2.7007677500000002</v>
      </c>
      <c r="T59" s="37">
        <f t="shared" si="28"/>
        <v>2.6084472499999993</v>
      </c>
      <c r="U59" s="37">
        <f t="shared" si="1"/>
        <v>337.6521195014458</v>
      </c>
      <c r="V59" s="37">
        <f t="shared" si="26"/>
        <v>0.008262798967504899</v>
      </c>
      <c r="W59" s="37">
        <f t="shared" si="26"/>
        <v>0.05363563254972332</v>
      </c>
      <c r="X59" s="37">
        <f t="shared" si="26"/>
        <v>0.04874750930836226</v>
      </c>
      <c r="Y59" s="37">
        <f t="shared" si="26"/>
        <v>0.21266328645106722</v>
      </c>
      <c r="Z59" s="37">
        <f t="shared" si="26"/>
        <v>0.2640105135408901</v>
      </c>
      <c r="AA59" s="37">
        <f t="shared" si="26"/>
        <v>0.23159000846102143</v>
      </c>
      <c r="AB59" s="37">
        <f t="shared" si="26"/>
        <v>0.14239993739587178</v>
      </c>
      <c r="AC59" s="37">
        <f t="shared" si="25"/>
        <v>0.03869031332555887</v>
      </c>
      <c r="AD59">
        <f t="shared" si="27"/>
        <v>-0.00018368948572630557</v>
      </c>
      <c r="AE59">
        <f t="shared" si="29"/>
        <v>6.699729691691848E-05</v>
      </c>
      <c r="AF59">
        <f t="shared" si="30"/>
        <v>-0.00035362712941867616</v>
      </c>
      <c r="AG59">
        <f t="shared" si="31"/>
        <v>-0.0030140013845234817</v>
      </c>
      <c r="AH59">
        <f t="shared" si="32"/>
        <v>-0.002789015329047902</v>
      </c>
      <c r="AI59">
        <f t="shared" si="33"/>
        <v>-0.0025730385515151254</v>
      </c>
      <c r="AJ59">
        <f t="shared" si="34"/>
        <v>-0.0008670773024575347</v>
      </c>
      <c r="AK59">
        <f t="shared" si="35"/>
        <v>-0.000546481272553631</v>
      </c>
      <c r="AL59">
        <f t="shared" si="14"/>
        <v>-0.010259933158325737</v>
      </c>
    </row>
    <row r="60" spans="1:38" ht="12.75">
      <c r="A60">
        <f t="shared" si="13"/>
        <v>1961.5</v>
      </c>
      <c r="B60" s="18">
        <v>128.195</v>
      </c>
      <c r="C60" s="18">
        <v>4.653</v>
      </c>
      <c r="D60" s="18">
        <f t="shared" si="10"/>
        <v>132.84799999999998</v>
      </c>
      <c r="E60" s="36">
        <v>0.010810276493430138</v>
      </c>
      <c r="F60" s="36">
        <v>0.07437100261449814</v>
      </c>
      <c r="G60" s="36">
        <v>0.060278937220573425</v>
      </c>
      <c r="H60" s="36">
        <v>0.21540403366088867</v>
      </c>
      <c r="I60" s="36">
        <v>0.2482902705669403</v>
      </c>
      <c r="J60" s="36">
        <v>0.21890881657600403</v>
      </c>
      <c r="K60" s="36">
        <v>0.1355510652065277</v>
      </c>
      <c r="L60" s="36">
        <v>0.03782926872372627</v>
      </c>
      <c r="M60" s="37">
        <f t="shared" si="36"/>
        <v>1.96179355</v>
      </c>
      <c r="N60" s="37">
        <f t="shared" si="28"/>
        <v>1.8954588500000003</v>
      </c>
      <c r="O60" s="37">
        <f t="shared" si="28"/>
        <v>2.10680265</v>
      </c>
      <c r="P60" s="37">
        <f t="shared" si="28"/>
        <v>2.5549070999999994</v>
      </c>
      <c r="Q60" s="37">
        <f t="shared" si="28"/>
        <v>2.7603519499999996</v>
      </c>
      <c r="R60" s="37">
        <f t="shared" si="28"/>
        <v>2.74502095</v>
      </c>
      <c r="S60" s="37">
        <f t="shared" si="28"/>
        <v>2.7351387000000003</v>
      </c>
      <c r="T60" s="37">
        <f t="shared" si="28"/>
        <v>2.645020299999999</v>
      </c>
      <c r="U60" s="37">
        <f t="shared" si="1"/>
        <v>344.9525579854109</v>
      </c>
      <c r="V60" s="37">
        <f t="shared" si="26"/>
        <v>0.008167436283679289</v>
      </c>
      <c r="W60" s="37">
        <f t="shared" si="26"/>
        <v>0.05428922569989652</v>
      </c>
      <c r="X60" s="37">
        <f t="shared" si="26"/>
        <v>0.04890858445874382</v>
      </c>
      <c r="Y60" s="37">
        <f t="shared" si="26"/>
        <v>0.2119456930222648</v>
      </c>
      <c r="Z60" s="37">
        <f t="shared" si="26"/>
        <v>0.2639488726817787</v>
      </c>
      <c r="AA60" s="37">
        <f t="shared" si="26"/>
        <v>0.23142195990871972</v>
      </c>
      <c r="AB60" s="37">
        <f t="shared" si="26"/>
        <v>0.14278347257181115</v>
      </c>
      <c r="AC60" s="37">
        <f t="shared" si="25"/>
        <v>0.03853475537310605</v>
      </c>
      <c r="AD60">
        <f t="shared" si="27"/>
        <v>-3.857544684610488E-05</v>
      </c>
      <c r="AE60">
        <f t="shared" si="29"/>
        <v>0.0010076869918590622</v>
      </c>
      <c r="AF60">
        <f t="shared" si="30"/>
        <v>0.0005016397660120933</v>
      </c>
      <c r="AG60">
        <f t="shared" si="31"/>
        <v>0.0007187026703064192</v>
      </c>
      <c r="AH60">
        <f t="shared" si="32"/>
        <v>0.0018442066101703146</v>
      </c>
      <c r="AI60">
        <f t="shared" si="33"/>
        <v>0.001491396885153661</v>
      </c>
      <c r="AJ60">
        <f t="shared" si="34"/>
        <v>0.0016304568256739415</v>
      </c>
      <c r="AK60">
        <f t="shared" si="35"/>
        <v>0.00013276711647309557</v>
      </c>
      <c r="AL60">
        <f t="shared" si="14"/>
        <v>0.007288281418802483</v>
      </c>
    </row>
    <row r="61" spans="1:38" ht="12.75">
      <c r="A61">
        <f t="shared" si="13"/>
        <v>1961.75</v>
      </c>
      <c r="B61" s="18">
        <v>129.486</v>
      </c>
      <c r="C61" s="18">
        <v>5.001</v>
      </c>
      <c r="D61" s="18">
        <f t="shared" si="10"/>
        <v>134.487</v>
      </c>
      <c r="E61" s="36">
        <v>0.01068033929914236</v>
      </c>
      <c r="F61" s="36">
        <v>0.07521558552980423</v>
      </c>
      <c r="G61" s="36">
        <v>0.06046076491475105</v>
      </c>
      <c r="H61" s="36">
        <v>0.21456940472126007</v>
      </c>
      <c r="I61" s="36">
        <v>0.24822410941123962</v>
      </c>
      <c r="J61" s="36">
        <v>0.2187313437461853</v>
      </c>
      <c r="K61" s="36">
        <v>0.13611674308776855</v>
      </c>
      <c r="L61" s="36">
        <v>0.03768470883369446</v>
      </c>
      <c r="M61" s="37">
        <f t="shared" si="36"/>
        <v>1.9899919750000001</v>
      </c>
      <c r="N61" s="37">
        <f t="shared" si="28"/>
        <v>1.9233593250000003</v>
      </c>
      <c r="O61" s="37">
        <f t="shared" si="28"/>
        <v>2.136956425</v>
      </c>
      <c r="P61" s="37">
        <f t="shared" si="28"/>
        <v>2.5920019499999993</v>
      </c>
      <c r="Q61" s="37">
        <f t="shared" si="28"/>
        <v>2.7991932749999995</v>
      </c>
      <c r="R61" s="37">
        <f t="shared" si="28"/>
        <v>2.7837862749999998</v>
      </c>
      <c r="S61" s="37">
        <f t="shared" si="28"/>
        <v>2.7695096500000003</v>
      </c>
      <c r="T61" s="37">
        <f t="shared" si="28"/>
        <v>2.681593349999999</v>
      </c>
      <c r="U61" s="37">
        <f t="shared" si="1"/>
        <v>354.11059071970305</v>
      </c>
      <c r="V61" s="37">
        <f t="shared" si="26"/>
        <v>0.008071937024197388</v>
      </c>
      <c r="W61" s="37">
        <f t="shared" si="26"/>
        <v>0.05494265704022103</v>
      </c>
      <c r="X61" s="37">
        <f t="shared" si="26"/>
        <v>0.04906939392712154</v>
      </c>
      <c r="Y61" s="37">
        <f t="shared" si="26"/>
        <v>0.21122460680889366</v>
      </c>
      <c r="Z61" s="37">
        <f t="shared" si="26"/>
        <v>0.26388714673576746</v>
      </c>
      <c r="AA61" s="37">
        <f t="shared" si="26"/>
        <v>0.2312534924912357</v>
      </c>
      <c r="AB61" s="37">
        <f t="shared" si="26"/>
        <v>0.14317125169165154</v>
      </c>
      <c r="AC61" s="37">
        <f t="shared" si="25"/>
        <v>0.03837951428091177</v>
      </c>
      <c r="AD61">
        <f t="shared" si="27"/>
        <v>1.3747953111770142E-06</v>
      </c>
      <c r="AE61">
        <f t="shared" si="29"/>
        <v>0.0012864386501622294</v>
      </c>
      <c r="AF61">
        <f t="shared" si="30"/>
        <v>0.0007482490294520263</v>
      </c>
      <c r="AG61">
        <f t="shared" si="31"/>
        <v>0.0017730164460152459</v>
      </c>
      <c r="AH61">
        <f t="shared" si="32"/>
        <v>0.003165807398067299</v>
      </c>
      <c r="AI61">
        <f t="shared" si="33"/>
        <v>0.0026490200790310605</v>
      </c>
      <c r="AJ61">
        <f t="shared" si="34"/>
        <v>0.002348604890230708</v>
      </c>
      <c r="AK61">
        <f t="shared" si="35"/>
        <v>0.0003243176960949077</v>
      </c>
      <c r="AL61">
        <f t="shared" si="14"/>
        <v>0.012296828984364653</v>
      </c>
    </row>
    <row r="62" spans="1:38" ht="12.75">
      <c r="A62">
        <f t="shared" si="13"/>
        <v>1962</v>
      </c>
      <c r="B62" s="18">
        <v>130.886</v>
      </c>
      <c r="C62" s="18">
        <v>5.29</v>
      </c>
      <c r="D62" s="18">
        <f t="shared" si="10"/>
        <v>136.176</v>
      </c>
      <c r="E62" s="36">
        <v>0.010550402104854584</v>
      </c>
      <c r="F62" s="36">
        <v>0.07606016844511032</v>
      </c>
      <c r="G62" s="36">
        <v>0.06064259633421898</v>
      </c>
      <c r="H62" s="36">
        <v>0.21373476088047028</v>
      </c>
      <c r="I62" s="36">
        <v>0.24815796315670013</v>
      </c>
      <c r="J62" s="36">
        <v>0.21855385601520538</v>
      </c>
      <c r="K62" s="36">
        <v>0.1366824060678482</v>
      </c>
      <c r="L62" s="36">
        <v>0.03754014894366264</v>
      </c>
      <c r="M62" s="37">
        <f t="shared" si="36"/>
        <v>2.0181904</v>
      </c>
      <c r="N62" s="37">
        <f t="shared" si="28"/>
        <v>1.9512598000000003</v>
      </c>
      <c r="O62" s="37">
        <f t="shared" si="28"/>
        <v>2.1671102</v>
      </c>
      <c r="P62" s="37">
        <f t="shared" si="28"/>
        <v>2.6290967999999992</v>
      </c>
      <c r="Q62" s="37">
        <f t="shared" si="28"/>
        <v>2.8380345999999994</v>
      </c>
      <c r="R62" s="37">
        <f t="shared" si="28"/>
        <v>2.8225515999999997</v>
      </c>
      <c r="S62" s="37">
        <f t="shared" si="28"/>
        <v>2.8038806000000003</v>
      </c>
      <c r="T62" s="37">
        <f t="shared" si="28"/>
        <v>2.718166399999999</v>
      </c>
      <c r="U62" s="37">
        <f t="shared" si="1"/>
        <v>363.52133825211365</v>
      </c>
      <c r="V62" s="37">
        <f t="shared" si="26"/>
        <v>0.007976306111520282</v>
      </c>
      <c r="W62" s="37">
        <f t="shared" si="26"/>
        <v>0.05559593581131387</v>
      </c>
      <c r="X62" s="37">
        <f t="shared" si="26"/>
        <v>0.04922995600999621</v>
      </c>
      <c r="Y62" s="37">
        <f t="shared" si="26"/>
        <v>0.21050014576231485</v>
      </c>
      <c r="Z62" s="37">
        <f t="shared" si="26"/>
        <v>0.26382537639412684</v>
      </c>
      <c r="AA62" s="37">
        <f t="shared" si="26"/>
        <v>0.23108461279268816</v>
      </c>
      <c r="AB62" s="37">
        <f t="shared" si="26"/>
        <v>0.14356308944259538</v>
      </c>
      <c r="AC62" s="37">
        <f t="shared" si="25"/>
        <v>0.03822457767544424</v>
      </c>
      <c r="AD62">
        <f t="shared" si="27"/>
        <v>1.9257685469042563E-06</v>
      </c>
      <c r="AE62">
        <f t="shared" si="29"/>
        <v>0.0013069464149675688</v>
      </c>
      <c r="AF62">
        <f t="shared" si="30"/>
        <v>0.0007610110438638685</v>
      </c>
      <c r="AG62">
        <f t="shared" si="31"/>
        <v>0.0018098711271661025</v>
      </c>
      <c r="AH62">
        <f t="shared" si="32"/>
        <v>0.0032227702384699914</v>
      </c>
      <c r="AI62">
        <f t="shared" si="33"/>
        <v>0.002697478283658705</v>
      </c>
      <c r="AJ62">
        <f t="shared" si="34"/>
        <v>0.002383871293236374</v>
      </c>
      <c r="AK62">
        <f t="shared" si="35"/>
        <v>0.00033082298465197414</v>
      </c>
      <c r="AL62">
        <f t="shared" si="14"/>
        <v>0.012514697154561489</v>
      </c>
    </row>
    <row r="63" spans="1:38" ht="12.75">
      <c r="A63">
        <f t="shared" si="13"/>
        <v>1962.25</v>
      </c>
      <c r="B63" s="18">
        <v>131.713</v>
      </c>
      <c r="C63" s="18">
        <v>5.322</v>
      </c>
      <c r="D63" s="18">
        <f t="shared" si="10"/>
        <v>137.035</v>
      </c>
      <c r="E63" s="36">
        <v>0.010530106723308563</v>
      </c>
      <c r="F63" s="36">
        <v>0.07596037536859512</v>
      </c>
      <c r="G63" s="36">
        <v>0.061296965926885605</v>
      </c>
      <c r="H63" s="36">
        <v>0.21197934448719025</v>
      </c>
      <c r="I63" s="36">
        <v>0.2481941431760788</v>
      </c>
      <c r="J63" s="36">
        <v>0.2198760062456131</v>
      </c>
      <c r="K63" s="36">
        <v>0.13748739659786224</v>
      </c>
      <c r="L63" s="36">
        <v>0.03635827824473381</v>
      </c>
      <c r="M63" s="37">
        <f t="shared" si="36"/>
        <v>2.0463888249999997</v>
      </c>
      <c r="N63" s="37">
        <f t="shared" si="28"/>
        <v>1.9791602750000004</v>
      </c>
      <c r="O63" s="37">
        <f t="shared" si="28"/>
        <v>2.1972639750000003</v>
      </c>
      <c r="P63" s="37">
        <f t="shared" si="28"/>
        <v>2.666191649999999</v>
      </c>
      <c r="Q63" s="37">
        <f t="shared" si="28"/>
        <v>2.8768759249999993</v>
      </c>
      <c r="R63" s="37">
        <f t="shared" si="28"/>
        <v>2.8613169249999997</v>
      </c>
      <c r="S63" s="37">
        <f t="shared" si="28"/>
        <v>2.8382515500000003</v>
      </c>
      <c r="T63" s="37">
        <f t="shared" si="28"/>
        <v>2.754739449999999</v>
      </c>
      <c r="U63" s="37">
        <f t="shared" si="1"/>
        <v>370.7193763137125</v>
      </c>
      <c r="V63" s="37">
        <f t="shared" si="26"/>
        <v>0.007965391873721897</v>
      </c>
      <c r="W63" s="37">
        <f t="shared" si="26"/>
        <v>0.055571777204249516</v>
      </c>
      <c r="X63" s="37">
        <f t="shared" si="26"/>
        <v>0.049786022614031616</v>
      </c>
      <c r="Y63" s="37">
        <f t="shared" si="26"/>
        <v>0.20891572343512257</v>
      </c>
      <c r="Z63" s="37">
        <f t="shared" si="26"/>
        <v>0.26393615103366524</v>
      </c>
      <c r="AA63" s="37">
        <f t="shared" si="26"/>
        <v>0.23255732434588858</v>
      </c>
      <c r="AB63" s="37">
        <f t="shared" si="26"/>
        <v>0.14424474173892837</v>
      </c>
      <c r="AC63" s="37">
        <f t="shared" si="25"/>
        <v>0.03702286775439205</v>
      </c>
      <c r="AD63">
        <f t="shared" si="27"/>
        <v>3.4774333463903276E-05</v>
      </c>
      <c r="AE63">
        <f t="shared" si="29"/>
        <v>0.0002765469937690482</v>
      </c>
      <c r="AF63">
        <f t="shared" si="30"/>
        <v>0.0008426750502452204</v>
      </c>
      <c r="AG63">
        <f t="shared" si="31"/>
        <v>-0.0004107700241348034</v>
      </c>
      <c r="AH63">
        <f t="shared" si="32"/>
        <v>0.0016978047706479927</v>
      </c>
      <c r="AI63">
        <f t="shared" si="33"/>
        <v>0.002855922044759907</v>
      </c>
      <c r="AJ63">
        <f t="shared" si="34"/>
        <v>0.0017499323364094928</v>
      </c>
      <c r="AK63">
        <f t="shared" si="35"/>
        <v>-0.0009669628822916092</v>
      </c>
      <c r="AL63">
        <f t="shared" si="14"/>
        <v>0.006079922622869152</v>
      </c>
    </row>
    <row r="64" spans="1:38" ht="12.75">
      <c r="A64">
        <f t="shared" si="13"/>
        <v>1962.5</v>
      </c>
      <c r="B64" s="18">
        <v>131.47</v>
      </c>
      <c r="C64" s="18">
        <v>5.228</v>
      </c>
      <c r="D64" s="18">
        <f t="shared" si="10"/>
        <v>136.698</v>
      </c>
      <c r="E64" s="36">
        <v>0.010509811341762543</v>
      </c>
      <c r="F64" s="36">
        <v>0.07586058974266052</v>
      </c>
      <c r="G64" s="36">
        <v>0.06195133924484253</v>
      </c>
      <c r="H64" s="36">
        <v>0.21022391319274902</v>
      </c>
      <c r="I64" s="36">
        <v>0.24823033809661865</v>
      </c>
      <c r="J64" s="36">
        <v>0.22119814157485962</v>
      </c>
      <c r="K64" s="36">
        <v>0.13829238712787628</v>
      </c>
      <c r="L64" s="36">
        <v>0.03517640382051468</v>
      </c>
      <c r="M64" s="37">
        <f t="shared" si="36"/>
        <v>2.0745872499999995</v>
      </c>
      <c r="N64" s="37">
        <f t="shared" si="28"/>
        <v>2.0070607500000004</v>
      </c>
      <c r="O64" s="37">
        <f t="shared" si="28"/>
        <v>2.2274177500000003</v>
      </c>
      <c r="P64" s="37">
        <f t="shared" si="28"/>
        <v>2.703286499999999</v>
      </c>
      <c r="Q64" s="37">
        <f t="shared" si="28"/>
        <v>2.9157172499999993</v>
      </c>
      <c r="R64" s="37">
        <f t="shared" si="28"/>
        <v>2.9000822499999996</v>
      </c>
      <c r="S64" s="37">
        <f t="shared" si="28"/>
        <v>2.8726225000000003</v>
      </c>
      <c r="T64" s="37">
        <f t="shared" si="28"/>
        <v>2.7913124999999988</v>
      </c>
      <c r="U64" s="37">
        <f t="shared" si="1"/>
        <v>374.6973861624288</v>
      </c>
      <c r="V64" s="37">
        <f t="shared" si="26"/>
        <v>0.007954412735051623</v>
      </c>
      <c r="W64" s="37">
        <f t="shared" si="26"/>
        <v>0.055546695747393085</v>
      </c>
      <c r="X64" s="37">
        <f t="shared" si="26"/>
        <v>0.05034239494485978</v>
      </c>
      <c r="Y64" s="37">
        <f t="shared" si="26"/>
        <v>0.20732691646656592</v>
      </c>
      <c r="Z64" s="37">
        <f t="shared" si="26"/>
        <v>0.26404731888060246</v>
      </c>
      <c r="AA64" s="37">
        <f t="shared" si="26"/>
        <v>0.2340309449044159</v>
      </c>
      <c r="AB64" s="37">
        <f t="shared" si="26"/>
        <v>0.14493001196263694</v>
      </c>
      <c r="AC64" s="37">
        <f t="shared" si="25"/>
        <v>0.03582130435847431</v>
      </c>
      <c r="AD64">
        <f t="shared" si="27"/>
        <v>-3.49557636881085E-05</v>
      </c>
      <c r="AE64">
        <f t="shared" si="29"/>
        <v>-0.00020983456187400267</v>
      </c>
      <c r="AF64">
        <f t="shared" si="30"/>
        <v>0.00040835498479365926</v>
      </c>
      <c r="AG64">
        <f t="shared" si="31"/>
        <v>-0.0022431059660168065</v>
      </c>
      <c r="AH64">
        <f t="shared" si="32"/>
        <v>-0.0006115189404335501</v>
      </c>
      <c r="AI64">
        <f t="shared" si="33"/>
        <v>0.0008241894400047052</v>
      </c>
      <c r="AJ64">
        <f t="shared" si="34"/>
        <v>0.0004880813921281308</v>
      </c>
      <c r="AK64">
        <f t="shared" si="35"/>
        <v>-0.0012932993965881652</v>
      </c>
      <c r="AL64">
        <f t="shared" si="14"/>
        <v>-0.002672088811674138</v>
      </c>
    </row>
    <row r="65" spans="1:38" ht="12.75">
      <c r="A65">
        <f t="shared" si="13"/>
        <v>1962.75</v>
      </c>
      <c r="B65" s="18">
        <v>130.837</v>
      </c>
      <c r="C65" s="18">
        <v>5.109</v>
      </c>
      <c r="D65" s="18">
        <f t="shared" si="10"/>
        <v>135.946</v>
      </c>
      <c r="E65" s="36">
        <v>0.010489515960216522</v>
      </c>
      <c r="F65" s="36">
        <v>0.07576079666614532</v>
      </c>
      <c r="G65" s="36">
        <v>0.06260570883750916</v>
      </c>
      <c r="H65" s="36">
        <v>0.208468496799469</v>
      </c>
      <c r="I65" s="36">
        <v>0.24826651811599731</v>
      </c>
      <c r="J65" s="36">
        <v>0.22252029180526733</v>
      </c>
      <c r="K65" s="36">
        <v>0.13909737765789032</v>
      </c>
      <c r="L65" s="36">
        <v>0.033994533121585846</v>
      </c>
      <c r="M65" s="37">
        <f t="shared" si="36"/>
        <v>2.1027856749999994</v>
      </c>
      <c r="N65" s="37">
        <f t="shared" si="28"/>
        <v>2.0349612250000004</v>
      </c>
      <c r="O65" s="37">
        <f t="shared" si="28"/>
        <v>2.2575715250000004</v>
      </c>
      <c r="P65" s="37">
        <f t="shared" si="28"/>
        <v>2.740381349999999</v>
      </c>
      <c r="Q65" s="37">
        <f t="shared" si="28"/>
        <v>2.954558574999999</v>
      </c>
      <c r="R65" s="37">
        <f t="shared" si="28"/>
        <v>2.9388475749999996</v>
      </c>
      <c r="S65" s="37">
        <f t="shared" si="28"/>
        <v>2.9069934500000003</v>
      </c>
      <c r="T65" s="37">
        <f t="shared" si="28"/>
        <v>2.8278855499999986</v>
      </c>
      <c r="U65" s="37">
        <f t="shared" si="1"/>
        <v>377.4957416771773</v>
      </c>
      <c r="V65" s="37">
        <f t="shared" si="26"/>
        <v>0.007943370772627837</v>
      </c>
      <c r="W65" s="37">
        <f t="shared" si="26"/>
        <v>0.055520714697085756</v>
      </c>
      <c r="X65" s="37">
        <f t="shared" si="26"/>
        <v>0.050899068270164986</v>
      </c>
      <c r="Y65" s="37">
        <f t="shared" si="26"/>
        <v>0.20573387910887458</v>
      </c>
      <c r="Z65" s="37">
        <f t="shared" si="26"/>
        <v>0.2641588313143383</v>
      </c>
      <c r="AA65" s="37">
        <f t="shared" si="26"/>
        <v>0.23550550277925034</v>
      </c>
      <c r="AB65" s="37">
        <f t="shared" si="26"/>
        <v>0.14561877471962598</v>
      </c>
      <c r="AC65" s="37">
        <f t="shared" si="25"/>
        <v>0.03461985833803223</v>
      </c>
      <c r="AD65">
        <f t="shared" si="27"/>
        <v>-5.9213846128810345E-05</v>
      </c>
      <c r="AE65">
        <f t="shared" si="29"/>
        <v>-0.00037944574883004686</v>
      </c>
      <c r="AF65">
        <f t="shared" si="30"/>
        <v>0.0002526419187787575</v>
      </c>
      <c r="AG65">
        <f t="shared" si="31"/>
        <v>-0.002871112399218611</v>
      </c>
      <c r="AH65">
        <f t="shared" si="32"/>
        <v>-0.0014183982604458949</v>
      </c>
      <c r="AI65">
        <f t="shared" si="33"/>
        <v>0.00010401724008948008</v>
      </c>
      <c r="AJ65">
        <f t="shared" si="34"/>
        <v>4.179406020059314E-05</v>
      </c>
      <c r="AK65">
        <f t="shared" si="35"/>
        <v>-0.0013979807969016198</v>
      </c>
      <c r="AL65">
        <f t="shared" si="14"/>
        <v>-0.005727697832456153</v>
      </c>
    </row>
    <row r="66" spans="1:38" ht="12.75">
      <c r="A66">
        <f t="shared" si="13"/>
        <v>1963</v>
      </c>
      <c r="B66" s="18">
        <v>131.623</v>
      </c>
      <c r="C66" s="18">
        <v>4.977</v>
      </c>
      <c r="D66" s="18">
        <f t="shared" si="10"/>
        <v>136.6</v>
      </c>
      <c r="E66" s="36">
        <v>0.010469220578670502</v>
      </c>
      <c r="F66" s="36">
        <v>0.07566100358963013</v>
      </c>
      <c r="G66" s="36">
        <v>0.06326007843017578</v>
      </c>
      <c r="H66" s="36">
        <v>0.20671308040618896</v>
      </c>
      <c r="I66" s="36">
        <v>0.24830269813537598</v>
      </c>
      <c r="J66" s="36">
        <v>0.22384244203567505</v>
      </c>
      <c r="K66" s="36">
        <v>0.13990236818790436</v>
      </c>
      <c r="L66" s="36">
        <v>0.03281266242265701</v>
      </c>
      <c r="M66" s="37">
        <f t="shared" si="36"/>
        <v>2.130984099999999</v>
      </c>
      <c r="N66" s="37">
        <f t="shared" si="28"/>
        <v>2.0628617000000005</v>
      </c>
      <c r="O66" s="37">
        <f t="shared" si="28"/>
        <v>2.2877253000000004</v>
      </c>
      <c r="P66" s="37">
        <f t="shared" si="28"/>
        <v>2.777476199999999</v>
      </c>
      <c r="Q66" s="37">
        <f t="shared" si="28"/>
        <v>2.993399899999999</v>
      </c>
      <c r="R66" s="37">
        <f t="shared" si="28"/>
        <v>2.9776128999999996</v>
      </c>
      <c r="S66" s="37">
        <f t="shared" si="28"/>
        <v>2.9413644000000003</v>
      </c>
      <c r="T66" s="37">
        <f t="shared" si="28"/>
        <v>2.8644585999999985</v>
      </c>
      <c r="U66" s="37">
        <f t="shared" si="1"/>
        <v>384.19160416242033</v>
      </c>
      <c r="V66" s="37">
        <f t="shared" si="26"/>
        <v>0.00793226818369657</v>
      </c>
      <c r="W66" s="37">
        <f t="shared" si="26"/>
        <v>0.055493873482281686</v>
      </c>
      <c r="X66" s="37">
        <f t="shared" si="26"/>
        <v>0.051456048320681576</v>
      </c>
      <c r="Y66" s="37">
        <f t="shared" si="26"/>
        <v>0.2041367209763733</v>
      </c>
      <c r="Z66" s="37">
        <f t="shared" si="26"/>
        <v>0.26427069572454354</v>
      </c>
      <c r="AA66" s="37">
        <f t="shared" si="26"/>
        <v>0.23698098590309497</v>
      </c>
      <c r="AB66" s="37">
        <f t="shared" si="26"/>
        <v>0.14631091531933407</v>
      </c>
      <c r="AC66" s="37">
        <f t="shared" si="25"/>
        <v>0.03341849208999442</v>
      </c>
      <c r="AD66">
        <f t="shared" si="27"/>
        <v>2.272200440999691E-05</v>
      </c>
      <c r="AE66">
        <f t="shared" si="29"/>
        <v>0.00019322745048975154</v>
      </c>
      <c r="AF66">
        <f t="shared" si="30"/>
        <v>0.0007777549400483175</v>
      </c>
      <c r="AG66">
        <f t="shared" si="31"/>
        <v>-0.0007494462396895014</v>
      </c>
      <c r="AH66">
        <f t="shared" si="32"/>
        <v>0.0013065206089380725</v>
      </c>
      <c r="AI66">
        <f t="shared" si="33"/>
        <v>0.002533312638198957</v>
      </c>
      <c r="AJ66">
        <f t="shared" si="34"/>
        <v>0.0015428136395727356</v>
      </c>
      <c r="AK66">
        <f t="shared" si="35"/>
        <v>-0.0010405115718460846</v>
      </c>
      <c r="AL66">
        <f t="shared" si="14"/>
        <v>0.004586393470122245</v>
      </c>
    </row>
    <row r="67" spans="1:38" ht="12.75">
      <c r="A67">
        <f t="shared" si="13"/>
        <v>1963.25</v>
      </c>
      <c r="B67" s="18">
        <v>132.403</v>
      </c>
      <c r="C67" s="18">
        <v>5.008</v>
      </c>
      <c r="D67" s="18">
        <f t="shared" si="10"/>
        <v>137.411</v>
      </c>
      <c r="E67" s="36">
        <v>0.010695522651076317</v>
      </c>
      <c r="F67" s="36">
        <v>0.0758858174085617</v>
      </c>
      <c r="G67" s="36">
        <v>0.06348127126693726</v>
      </c>
      <c r="H67" s="36">
        <v>0.20641830563545227</v>
      </c>
      <c r="I67" s="36">
        <v>0.24782481789588928</v>
      </c>
      <c r="J67" s="36">
        <v>0.22389712929725647</v>
      </c>
      <c r="K67" s="36">
        <v>0.1394573152065277</v>
      </c>
      <c r="L67" s="36">
        <v>0.03306248039007187</v>
      </c>
      <c r="M67" s="37">
        <f t="shared" si="36"/>
        <v>2.159182524999999</v>
      </c>
      <c r="N67" s="37">
        <f t="shared" si="28"/>
        <v>2.0907621750000005</v>
      </c>
      <c r="O67" s="37">
        <f t="shared" si="28"/>
        <v>2.3178790750000005</v>
      </c>
      <c r="P67" s="37">
        <f t="shared" si="28"/>
        <v>2.8145710499999987</v>
      </c>
      <c r="Q67" s="37">
        <f t="shared" si="28"/>
        <v>3.032241224999999</v>
      </c>
      <c r="R67" s="37">
        <f t="shared" si="28"/>
        <v>3.0163782249999995</v>
      </c>
      <c r="S67" s="37">
        <f t="shared" si="28"/>
        <v>2.9757353500000003</v>
      </c>
      <c r="T67" s="37">
        <f t="shared" si="28"/>
        <v>2.9010316499999984</v>
      </c>
      <c r="U67" s="37">
        <f t="shared" si="1"/>
        <v>391.29157725671564</v>
      </c>
      <c r="V67" s="37">
        <f t="shared" si="26"/>
        <v>0.008109841550056805</v>
      </c>
      <c r="W67" s="37">
        <f t="shared" si="26"/>
        <v>0.055716811040634945</v>
      </c>
      <c r="X67" s="37">
        <f t="shared" si="26"/>
        <v>0.05167225213813017</v>
      </c>
      <c r="Y67" s="37">
        <f t="shared" si="26"/>
        <v>0.2040240788574516</v>
      </c>
      <c r="Z67" s="37">
        <f t="shared" si="26"/>
        <v>0.26389401712834987</v>
      </c>
      <c r="AA67" s="37">
        <f t="shared" si="26"/>
        <v>0.23716758037685803</v>
      </c>
      <c r="AB67" s="37">
        <f t="shared" si="26"/>
        <v>0.14573256362986212</v>
      </c>
      <c r="AC67" s="37">
        <f t="shared" si="25"/>
        <v>0.0336828552786564</v>
      </c>
      <c r="AD67">
        <f t="shared" si="27"/>
        <v>0.00021901585707565478</v>
      </c>
      <c r="AE67">
        <f t="shared" si="29"/>
        <v>0.0004941319871655572</v>
      </c>
      <c r="AF67">
        <f t="shared" si="30"/>
        <v>0.00048521616335126184</v>
      </c>
      <c r="AG67">
        <f t="shared" si="31"/>
        <v>0.0009168231708452327</v>
      </c>
      <c r="AH67">
        <f t="shared" si="32"/>
        <v>0.001054492968560133</v>
      </c>
      <c r="AI67">
        <f t="shared" si="33"/>
        <v>0.0014612711733898768</v>
      </c>
      <c r="AJ67">
        <f t="shared" si="34"/>
        <v>0.0003991137266798821</v>
      </c>
      <c r="AK67">
        <f t="shared" si="35"/>
        <v>0.00045307211580957265</v>
      </c>
      <c r="AL67">
        <f t="shared" si="14"/>
        <v>0.005483137162877171</v>
      </c>
    </row>
    <row r="68" spans="1:38" ht="12.75">
      <c r="A68">
        <f t="shared" si="13"/>
        <v>1963.5</v>
      </c>
      <c r="B68" s="18">
        <v>132.716</v>
      </c>
      <c r="C68" s="18">
        <v>5.045</v>
      </c>
      <c r="D68" s="18">
        <f t="shared" si="10"/>
        <v>137.761</v>
      </c>
      <c r="E68" s="36">
        <v>0.010921824723482132</v>
      </c>
      <c r="F68" s="36">
        <v>0.07611063122749329</v>
      </c>
      <c r="G68" s="36">
        <v>0.06370246410369873</v>
      </c>
      <c r="H68" s="36">
        <v>0.20612354576587677</v>
      </c>
      <c r="I68" s="36">
        <v>0.2473469227552414</v>
      </c>
      <c r="J68" s="36">
        <v>0.2239518165588379</v>
      </c>
      <c r="K68" s="36">
        <v>0.13901227712631226</v>
      </c>
      <c r="L68" s="36">
        <v>0.03331230208277702</v>
      </c>
      <c r="M68" s="37">
        <f t="shared" si="36"/>
        <v>2.1873809499999988</v>
      </c>
      <c r="N68" s="37">
        <f t="shared" si="28"/>
        <v>2.1186626500000005</v>
      </c>
      <c r="O68" s="37">
        <f t="shared" si="28"/>
        <v>2.3480328500000005</v>
      </c>
      <c r="P68" s="37">
        <f t="shared" si="28"/>
        <v>2.8516658999999986</v>
      </c>
      <c r="Q68" s="37">
        <f t="shared" si="28"/>
        <v>3.071082549999999</v>
      </c>
      <c r="R68" s="37">
        <f t="shared" si="28"/>
        <v>3.0551435499999995</v>
      </c>
      <c r="S68" s="37">
        <f t="shared" si="28"/>
        <v>3.0101063000000003</v>
      </c>
      <c r="T68" s="37">
        <f t="shared" si="28"/>
        <v>2.9376046999999983</v>
      </c>
      <c r="U68" s="37">
        <f t="shared" si="1"/>
        <v>397.11561431517396</v>
      </c>
      <c r="V68" s="37">
        <f t="shared" si="26"/>
        <v>0.008287603233079668</v>
      </c>
      <c r="W68" s="37">
        <f t="shared" si="26"/>
        <v>0.05593922656078652</v>
      </c>
      <c r="X68" s="37">
        <f t="shared" si="26"/>
        <v>0.05188833359606945</v>
      </c>
      <c r="Y68" s="37">
        <f t="shared" si="26"/>
        <v>0.20390861279959346</v>
      </c>
      <c r="Z68" s="37">
        <f t="shared" si="26"/>
        <v>0.2635162035825042</v>
      </c>
      <c r="AA68" s="37">
        <f t="shared" si="26"/>
        <v>0.2373534417329222</v>
      </c>
      <c r="AB68" s="37">
        <f t="shared" si="26"/>
        <v>0.1451591155011326</v>
      </c>
      <c r="AC68" s="37">
        <f t="shared" si="25"/>
        <v>0.03394746299391171</v>
      </c>
      <c r="AD68">
        <f t="shared" si="27"/>
        <v>0.00019252002445819055</v>
      </c>
      <c r="AE68">
        <f t="shared" si="29"/>
        <v>0.0003071664675169436</v>
      </c>
      <c r="AF68">
        <f t="shared" si="30"/>
        <v>0.00031183065346988316</v>
      </c>
      <c r="AG68">
        <f t="shared" si="31"/>
        <v>0.0002273961281100194</v>
      </c>
      <c r="AH68">
        <f t="shared" si="32"/>
        <v>0.0001618211856253965</v>
      </c>
      <c r="AI68">
        <f t="shared" si="33"/>
        <v>0.0006615028880100928</v>
      </c>
      <c r="AJ68">
        <f t="shared" si="34"/>
        <v>-9.489636052340125E-05</v>
      </c>
      <c r="AK68">
        <f t="shared" si="35"/>
        <v>0.00034056968036693845</v>
      </c>
      <c r="AL68">
        <f t="shared" si="14"/>
        <v>0.002107910667034063</v>
      </c>
    </row>
    <row r="69" spans="1:38" ht="12.75">
      <c r="A69">
        <f t="shared" si="13"/>
        <v>1963.75</v>
      </c>
      <c r="B69" s="18">
        <v>133.41899999999998</v>
      </c>
      <c r="C69" s="18">
        <v>5.019</v>
      </c>
      <c r="D69" s="18">
        <f t="shared" si="10"/>
        <v>138.438</v>
      </c>
      <c r="E69" s="36">
        <v>0.011148127727210522</v>
      </c>
      <c r="F69" s="36">
        <v>0.07633543759584427</v>
      </c>
      <c r="G69" s="36">
        <v>0.06392364948987961</v>
      </c>
      <c r="H69" s="36">
        <v>0.20582878589630127</v>
      </c>
      <c r="I69" s="36">
        <v>0.2468690276145935</v>
      </c>
      <c r="J69" s="36">
        <v>0.2240065038204193</v>
      </c>
      <c r="K69" s="36">
        <v>0.1385672390460968</v>
      </c>
      <c r="L69" s="36">
        <v>0.03356212377548218</v>
      </c>
      <c r="M69" s="37">
        <f t="shared" si="36"/>
        <v>2.2155793749999986</v>
      </c>
      <c r="N69" s="37">
        <f t="shared" si="28"/>
        <v>2.1465631250000006</v>
      </c>
      <c r="O69" s="37">
        <f t="shared" si="28"/>
        <v>2.3781866250000006</v>
      </c>
      <c r="P69" s="37">
        <f t="shared" si="28"/>
        <v>2.8887607499999985</v>
      </c>
      <c r="Q69" s="37">
        <f t="shared" si="28"/>
        <v>3.109923874999999</v>
      </c>
      <c r="R69" s="37">
        <f t="shared" si="28"/>
        <v>3.0939088749999994</v>
      </c>
      <c r="S69" s="37">
        <f t="shared" si="28"/>
        <v>3.0444772500000004</v>
      </c>
      <c r="T69" s="37">
        <f t="shared" si="28"/>
        <v>2.974177749999998</v>
      </c>
      <c r="U69" s="37">
        <f t="shared" si="1"/>
        <v>403.9143236296705</v>
      </c>
      <c r="V69" s="37">
        <f t="shared" si="26"/>
        <v>0.008465552581453949</v>
      </c>
      <c r="W69" s="37">
        <f t="shared" si="26"/>
        <v>0.056161141455693196</v>
      </c>
      <c r="X69" s="37">
        <f t="shared" si="26"/>
        <v>0.052104298815188195</v>
      </c>
      <c r="Y69" s="37">
        <f t="shared" si="26"/>
        <v>0.2037904127899089</v>
      </c>
      <c r="Z69" s="37">
        <f t="shared" si="26"/>
        <v>0.26313730772511584</v>
      </c>
      <c r="AA69" s="37">
        <f t="shared" si="26"/>
        <v>0.23753860856014647</v>
      </c>
      <c r="AB69" s="37">
        <f t="shared" si="26"/>
        <v>0.14459036661243738</v>
      </c>
      <c r="AC69" s="37">
        <f t="shared" si="25"/>
        <v>0.03421231146005596</v>
      </c>
      <c r="AD69">
        <f t="shared" si="27"/>
        <v>0.00021285540938161072</v>
      </c>
      <c r="AE69">
        <f t="shared" si="29"/>
        <v>0.00044008349667935977</v>
      </c>
      <c r="AF69">
        <f t="shared" si="30"/>
        <v>0.0004351271172938559</v>
      </c>
      <c r="AG69">
        <f t="shared" si="31"/>
        <v>0.0007076092268655948</v>
      </c>
      <c r="AH69">
        <f t="shared" si="32"/>
        <v>0.0007816378105545786</v>
      </c>
      <c r="AI69">
        <f t="shared" si="33"/>
        <v>0.0012220004380919863</v>
      </c>
      <c r="AJ69">
        <f t="shared" si="34"/>
        <v>0.0002456650739855579</v>
      </c>
      <c r="AK69">
        <f t="shared" si="35"/>
        <v>0.00042169342048735224</v>
      </c>
      <c r="AL69">
        <f t="shared" si="14"/>
        <v>0.004466671993339896</v>
      </c>
    </row>
    <row r="70" spans="1:38" ht="12.75">
      <c r="A70">
        <f t="shared" si="13"/>
        <v>1964</v>
      </c>
      <c r="B70" s="18">
        <v>134.454</v>
      </c>
      <c r="C70" s="18">
        <v>4.929</v>
      </c>
      <c r="D70" s="18">
        <f t="shared" si="10"/>
        <v>139.383</v>
      </c>
      <c r="E70" s="36">
        <v>0.011374429799616337</v>
      </c>
      <c r="F70" s="36">
        <v>0.07656025141477585</v>
      </c>
      <c r="G70" s="36">
        <v>0.06414484232664108</v>
      </c>
      <c r="H70" s="36">
        <v>0.20553401112556458</v>
      </c>
      <c r="I70" s="36">
        <v>0.2463911473751068</v>
      </c>
      <c r="J70" s="36">
        <v>0.22406119108200073</v>
      </c>
      <c r="K70" s="36">
        <v>0.13812218606472015</v>
      </c>
      <c r="L70" s="36">
        <v>0.033811941742897034</v>
      </c>
      <c r="M70" s="37">
        <f t="shared" si="36"/>
        <v>2.2437777999999984</v>
      </c>
      <c r="N70" s="37">
        <f t="shared" si="28"/>
        <v>2.1744636000000006</v>
      </c>
      <c r="O70" s="37">
        <f t="shared" si="28"/>
        <v>2.4083404000000006</v>
      </c>
      <c r="P70" s="37">
        <f t="shared" si="28"/>
        <v>2.9258555999999984</v>
      </c>
      <c r="Q70" s="37">
        <f t="shared" si="28"/>
        <v>3.148765199999999</v>
      </c>
      <c r="R70" s="37">
        <f t="shared" si="28"/>
        <v>3.1326741999999994</v>
      </c>
      <c r="S70" s="37">
        <f t="shared" si="28"/>
        <v>3.0788482000000004</v>
      </c>
      <c r="T70" s="37">
        <f t="shared" si="28"/>
        <v>3.010750799999998</v>
      </c>
      <c r="U70" s="37">
        <f aca="true" t="shared" si="37" ref="U70:U133">D70*(E70*M70+F70*N70+G70*O70+H70*P70+I70*Q70+J70*R70+K70*S70+L70*T70)</f>
        <v>411.54779090364195</v>
      </c>
      <c r="V70" s="37">
        <f t="shared" si="26"/>
        <v>0.008643686648515387</v>
      </c>
      <c r="W70" s="37">
        <f t="shared" si="26"/>
        <v>0.05638259053974248</v>
      </c>
      <c r="X70" s="37">
        <f t="shared" si="26"/>
        <v>0.0523201699391691</v>
      </c>
      <c r="Y70" s="37">
        <f t="shared" si="26"/>
        <v>0.20366955727586614</v>
      </c>
      <c r="Z70" s="37">
        <f t="shared" si="26"/>
        <v>0.26275737218389933</v>
      </c>
      <c r="AA70" s="37">
        <f t="shared" si="26"/>
        <v>0.23772311018580788</v>
      </c>
      <c r="AB70" s="37">
        <f t="shared" si="26"/>
        <v>0.1440261173622088</v>
      </c>
      <c r="AC70" s="37">
        <f t="shared" si="25"/>
        <v>0.03447739586479079</v>
      </c>
      <c r="AD70">
        <f t="shared" si="27"/>
        <v>0.00023011273883522118</v>
      </c>
      <c r="AE70">
        <f t="shared" si="29"/>
        <v>0.000548297163598999</v>
      </c>
      <c r="AF70">
        <f t="shared" si="30"/>
        <v>0.0005355545072780373</v>
      </c>
      <c r="AG70">
        <f t="shared" si="31"/>
        <v>0.00109399037852232</v>
      </c>
      <c r="AH70">
        <f t="shared" si="32"/>
        <v>0.0012793249058529303</v>
      </c>
      <c r="AI70">
        <f t="shared" si="33"/>
        <v>0.0016746013895009542</v>
      </c>
      <c r="AJ70">
        <f t="shared" si="34"/>
        <v>0.0005174863374802446</v>
      </c>
      <c r="AK70">
        <f t="shared" si="35"/>
        <v>0.0004883443656335511</v>
      </c>
      <c r="AL70">
        <f t="shared" si="14"/>
        <v>0.006367711786702258</v>
      </c>
    </row>
    <row r="71" spans="1:38" ht="12.75">
      <c r="A71">
        <f t="shared" si="13"/>
        <v>1964.25</v>
      </c>
      <c r="B71" s="18">
        <v>135.91199999999998</v>
      </c>
      <c r="C71" s="18">
        <v>5.008</v>
      </c>
      <c r="D71" s="18">
        <f aca="true" t="shared" si="38" ref="D71:D134">B71+C71</f>
        <v>140.92</v>
      </c>
      <c r="E71" s="36">
        <v>0.01111971028149128</v>
      </c>
      <c r="F71" s="36">
        <v>0.07728122919797897</v>
      </c>
      <c r="G71" s="36">
        <v>0.06558089703321457</v>
      </c>
      <c r="H71" s="36">
        <v>0.20596763491630554</v>
      </c>
      <c r="I71" s="36">
        <v>0.24518342316150665</v>
      </c>
      <c r="J71" s="36">
        <v>0.22289738059043884</v>
      </c>
      <c r="K71" s="36">
        <v>0.13863354921340942</v>
      </c>
      <c r="L71" s="36">
        <v>0.03381889685988426</v>
      </c>
      <c r="M71" s="37">
        <f t="shared" si="36"/>
        <v>2.271976224999998</v>
      </c>
      <c r="N71" s="37">
        <f t="shared" si="36"/>
        <v>2.2023640750000006</v>
      </c>
      <c r="O71" s="37">
        <f t="shared" si="36"/>
        <v>2.4384941750000007</v>
      </c>
      <c r="P71" s="37">
        <f t="shared" si="36"/>
        <v>2.9629504499999983</v>
      </c>
      <c r="Q71" s="37">
        <f t="shared" si="36"/>
        <v>3.1876065249999987</v>
      </c>
      <c r="R71" s="37">
        <f t="shared" si="36"/>
        <v>3.1714395249999994</v>
      </c>
      <c r="S71" s="37">
        <f t="shared" si="36"/>
        <v>3.1132191500000004</v>
      </c>
      <c r="T71" s="37">
        <f t="shared" si="36"/>
        <v>3.047323849999998</v>
      </c>
      <c r="U71" s="37">
        <f t="shared" si="37"/>
        <v>421.17651659162357</v>
      </c>
      <c r="V71" s="37">
        <f t="shared" si="26"/>
        <v>0.00845290018348862</v>
      </c>
      <c r="W71" s="37">
        <f t="shared" si="26"/>
        <v>0.056947101146027385</v>
      </c>
      <c r="X71" s="37">
        <f t="shared" si="26"/>
        <v>0.05350662540231954</v>
      </c>
      <c r="Y71" s="37">
        <f t="shared" si="26"/>
        <v>0.2041887718700141</v>
      </c>
      <c r="Z71" s="37">
        <f t="shared" si="26"/>
        <v>0.2614955468961352</v>
      </c>
      <c r="AA71" s="37">
        <f t="shared" si="26"/>
        <v>0.23652109742309113</v>
      </c>
      <c r="AB71" s="37">
        <f t="shared" si="26"/>
        <v>0.14440642659027417</v>
      </c>
      <c r="AC71" s="37">
        <f t="shared" si="25"/>
        <v>0.034481530488649874</v>
      </c>
      <c r="AD71">
        <f aca="true" t="shared" si="39" ref="AD71:AD84">0.5*(V70+V71)*(LN($D71*E71)-LN($D70*E70))</f>
        <v>-9.985934812437876E-05</v>
      </c>
      <c r="AE71">
        <f t="shared" si="29"/>
        <v>0.0011525560694733963</v>
      </c>
      <c r="AF71">
        <f t="shared" si="30"/>
        <v>0.0017518343327742741</v>
      </c>
      <c r="AG71">
        <f t="shared" si="31"/>
        <v>0.002666237946662899</v>
      </c>
      <c r="AH71">
        <f t="shared" si="32"/>
        <v>0.0015866795199968105</v>
      </c>
      <c r="AI71">
        <f t="shared" si="33"/>
        <v>0.0013656131332843208</v>
      </c>
      <c r="AJ71">
        <f t="shared" si="34"/>
        <v>0.0021145320631796687</v>
      </c>
      <c r="AK71">
        <f t="shared" si="35"/>
        <v>0.0003852215494802572</v>
      </c>
      <c r="AL71">
        <f t="shared" si="14"/>
        <v>0.010922815266727249</v>
      </c>
    </row>
    <row r="72" spans="1:38" ht="12.75">
      <c r="A72">
        <f aca="true" t="shared" si="40" ref="A72:A135">A71+0.25</f>
        <v>1964.5</v>
      </c>
      <c r="B72" s="18">
        <v>136.614</v>
      </c>
      <c r="C72" s="18">
        <v>4.993</v>
      </c>
      <c r="D72" s="18">
        <f t="shared" si="38"/>
        <v>141.607</v>
      </c>
      <c r="E72" s="36">
        <v>0.010864991694688797</v>
      </c>
      <c r="F72" s="36">
        <v>0.0780022069811821</v>
      </c>
      <c r="G72" s="36">
        <v>0.06701695919036865</v>
      </c>
      <c r="H72" s="36">
        <v>0.2064012587070465</v>
      </c>
      <c r="I72" s="36">
        <v>0.2439756989479065</v>
      </c>
      <c r="J72" s="36">
        <v>0.22173357009887695</v>
      </c>
      <c r="K72" s="36">
        <v>0.1391449272632599</v>
      </c>
      <c r="L72" s="36">
        <v>0.03382585197687149</v>
      </c>
      <c r="M72" s="37">
        <f t="shared" si="36"/>
        <v>2.300174649999998</v>
      </c>
      <c r="N72" s="37">
        <f t="shared" si="36"/>
        <v>2.2302645500000007</v>
      </c>
      <c r="O72" s="37">
        <f t="shared" si="36"/>
        <v>2.4686479500000007</v>
      </c>
      <c r="P72" s="37">
        <f t="shared" si="36"/>
        <v>3.0000452999999982</v>
      </c>
      <c r="Q72" s="37">
        <f t="shared" si="36"/>
        <v>3.2264478499999987</v>
      </c>
      <c r="R72" s="37">
        <f t="shared" si="36"/>
        <v>3.2102048499999993</v>
      </c>
      <c r="S72" s="37">
        <f t="shared" si="36"/>
        <v>3.1475901000000004</v>
      </c>
      <c r="T72" s="37">
        <f t="shared" si="36"/>
        <v>3.083896899999998</v>
      </c>
      <c r="U72" s="37">
        <f t="shared" si="37"/>
        <v>428.3446108853191</v>
      </c>
      <c r="V72" s="37">
        <f t="shared" si="26"/>
        <v>0.008261932194002123</v>
      </c>
      <c r="W72" s="37">
        <f t="shared" si="26"/>
        <v>0.05751149894598039</v>
      </c>
      <c r="X72" s="37">
        <f t="shared" si="26"/>
        <v>0.054693446792010214</v>
      </c>
      <c r="Y72" s="37">
        <f t="shared" si="26"/>
        <v>0.20470646978877916</v>
      </c>
      <c r="Z72" s="37">
        <f t="shared" si="26"/>
        <v>0.2602331601413007</v>
      </c>
      <c r="AA72" s="37">
        <f t="shared" si="26"/>
        <v>0.23531825054097946</v>
      </c>
      <c r="AB72" s="37">
        <f t="shared" si="26"/>
        <v>0.14478946508906046</v>
      </c>
      <c r="AC72" s="37">
        <f t="shared" si="25"/>
        <v>0.03448577650788734</v>
      </c>
      <c r="AD72">
        <f t="shared" si="39"/>
        <v>-0.00015302532480434143</v>
      </c>
      <c r="AE72">
        <f t="shared" si="29"/>
        <v>0.0008097537891048935</v>
      </c>
      <c r="AF72">
        <f t="shared" si="30"/>
        <v>0.001434977566183727</v>
      </c>
      <c r="AG72">
        <f t="shared" si="31"/>
        <v>0.0014242535155555365</v>
      </c>
      <c r="AH72">
        <f t="shared" si="32"/>
        <v>-1.948890167879815E-05</v>
      </c>
      <c r="AI72">
        <f t="shared" si="33"/>
        <v>-8.769152794056344E-05</v>
      </c>
      <c r="AJ72">
        <f t="shared" si="34"/>
        <v>0.001235615250732276</v>
      </c>
      <c r="AK72">
        <f t="shared" si="35"/>
        <v>0.000174794127815598</v>
      </c>
      <c r="AL72">
        <f aca="true" t="shared" si="41" ref="AL72:AL135">SUM(AD72:AK72)</f>
        <v>0.004819188494968328</v>
      </c>
    </row>
    <row r="73" spans="1:38" ht="12.75">
      <c r="A73">
        <f t="shared" si="40"/>
        <v>1964.75</v>
      </c>
      <c r="B73" s="18">
        <v>137.60600000000002</v>
      </c>
      <c r="C73" s="18">
        <v>4.986</v>
      </c>
      <c r="D73" s="18">
        <f t="shared" si="38"/>
        <v>142.592</v>
      </c>
      <c r="E73" s="36">
        <v>0.010610273107886314</v>
      </c>
      <c r="F73" s="36">
        <v>0.07872318476438522</v>
      </c>
      <c r="G73" s="36">
        <v>0.06845301389694214</v>
      </c>
      <c r="H73" s="36">
        <v>0.20683488249778748</v>
      </c>
      <c r="I73" s="36">
        <v>0.24276798963546753</v>
      </c>
      <c r="J73" s="36">
        <v>0.22056977450847626</v>
      </c>
      <c r="K73" s="36">
        <v>0.13965630531311035</v>
      </c>
      <c r="L73" s="36">
        <v>0.03383280336856842</v>
      </c>
      <c r="M73" s="37">
        <f t="shared" si="36"/>
        <v>2.328373074999998</v>
      </c>
      <c r="N73" s="37">
        <f t="shared" si="36"/>
        <v>2.2581650250000007</v>
      </c>
      <c r="O73" s="37">
        <f t="shared" si="36"/>
        <v>2.4988017250000008</v>
      </c>
      <c r="P73" s="37">
        <f t="shared" si="36"/>
        <v>3.037140149999998</v>
      </c>
      <c r="Q73" s="37">
        <f t="shared" si="36"/>
        <v>3.2652891749999986</v>
      </c>
      <c r="R73" s="37">
        <f t="shared" si="36"/>
        <v>3.2489701749999993</v>
      </c>
      <c r="S73" s="37">
        <f t="shared" si="36"/>
        <v>3.1819610500000004</v>
      </c>
      <c r="T73" s="37">
        <f t="shared" si="36"/>
        <v>3.1204699499999977</v>
      </c>
      <c r="U73" s="37">
        <f t="shared" si="37"/>
        <v>436.4739878854788</v>
      </c>
      <c r="V73" s="37">
        <f t="shared" si="26"/>
        <v>0.008070787732032354</v>
      </c>
      <c r="W73" s="37">
        <f t="shared" si="26"/>
        <v>0.05807578995155531</v>
      </c>
      <c r="X73" s="37">
        <f t="shared" si="26"/>
        <v>0.055880613474868335</v>
      </c>
      <c r="Y73" s="37">
        <f t="shared" si="26"/>
        <v>0.20522270652856064</v>
      </c>
      <c r="Z73" s="37">
        <f t="shared" si="26"/>
        <v>0.2589702430595698</v>
      </c>
      <c r="AA73" s="37">
        <f t="shared" si="26"/>
        <v>0.2341146104743172</v>
      </c>
      <c r="AB73" s="37">
        <f t="shared" si="26"/>
        <v>0.14517512259266277</v>
      </c>
      <c r="AC73" s="37">
        <f t="shared" si="25"/>
        <v>0.0344901261864337</v>
      </c>
      <c r="AD73">
        <f t="shared" si="39"/>
        <v>-0.00013712433930244958</v>
      </c>
      <c r="AE73">
        <f t="shared" si="29"/>
        <v>0.0009323489314889508</v>
      </c>
      <c r="AF73">
        <f t="shared" si="30"/>
        <v>0.0015554266272313451</v>
      </c>
      <c r="AG73">
        <f t="shared" si="31"/>
        <v>0.0018509253855405704</v>
      </c>
      <c r="AH73">
        <f t="shared" si="32"/>
        <v>0.0005112535140869709</v>
      </c>
      <c r="AI73">
        <f t="shared" si="33"/>
        <v>0.0003918230343323257</v>
      </c>
      <c r="AJ73">
        <f t="shared" si="34"/>
        <v>0.0015368413720507966</v>
      </c>
      <c r="AK73">
        <f t="shared" si="35"/>
        <v>0.0002461499771083054</v>
      </c>
      <c r="AL73">
        <f t="shared" si="41"/>
        <v>0.006887644502536814</v>
      </c>
    </row>
    <row r="74" spans="1:38" ht="12.75">
      <c r="A74">
        <f t="shared" si="40"/>
        <v>1965</v>
      </c>
      <c r="B74" s="18">
        <v>139.341</v>
      </c>
      <c r="C74" s="18">
        <v>4.983</v>
      </c>
      <c r="D74" s="18">
        <f t="shared" si="38"/>
        <v>144.324</v>
      </c>
      <c r="E74" s="36">
        <v>0.010355553589761257</v>
      </c>
      <c r="F74" s="36">
        <v>0.07944416254758835</v>
      </c>
      <c r="G74" s="36">
        <v>0.06988906860351562</v>
      </c>
      <c r="H74" s="36">
        <v>0.20726850628852844</v>
      </c>
      <c r="I74" s="36">
        <v>0.24156026542186737</v>
      </c>
      <c r="J74" s="36">
        <v>0.21940596401691437</v>
      </c>
      <c r="K74" s="36">
        <v>0.14016766846179962</v>
      </c>
      <c r="L74" s="36">
        <v>0.03383975848555565</v>
      </c>
      <c r="M74" s="37">
        <f t="shared" si="36"/>
        <v>2.3565714999999976</v>
      </c>
      <c r="N74" s="37">
        <f t="shared" si="36"/>
        <v>2.2860655000000007</v>
      </c>
      <c r="O74" s="37">
        <f t="shared" si="36"/>
        <v>2.528955500000001</v>
      </c>
      <c r="P74" s="37">
        <f t="shared" si="36"/>
        <v>3.074234999999998</v>
      </c>
      <c r="Q74" s="37">
        <f t="shared" si="36"/>
        <v>3.3041304999999985</v>
      </c>
      <c r="R74" s="37">
        <f t="shared" si="36"/>
        <v>3.2877354999999993</v>
      </c>
      <c r="S74" s="37">
        <f t="shared" si="36"/>
        <v>3.2163320000000004</v>
      </c>
      <c r="T74" s="37">
        <f t="shared" si="36"/>
        <v>3.1570429999999976</v>
      </c>
      <c r="U74" s="37">
        <f t="shared" si="37"/>
        <v>446.9874984721538</v>
      </c>
      <c r="V74" s="37">
        <f t="shared" si="26"/>
        <v>0.007879472094744178</v>
      </c>
      <c r="W74" s="37">
        <f t="shared" si="26"/>
        <v>0.05863998373147465</v>
      </c>
      <c r="X74" s="37">
        <f t="shared" si="26"/>
        <v>0.057068127187875455</v>
      </c>
      <c r="Y74" s="37">
        <f aca="true" t="shared" si="42" ref="Y74:AC130">$D74*H74*P74/$U74</f>
        <v>0.205737548453785</v>
      </c>
      <c r="Z74" s="37">
        <f t="shared" si="42"/>
        <v>0.25770679526193163</v>
      </c>
      <c r="AA74" s="37">
        <f t="shared" si="42"/>
        <v>0.23291018478189301</v>
      </c>
      <c r="AB74" s="37">
        <f t="shared" si="42"/>
        <v>0.1455633028642539</v>
      </c>
      <c r="AC74" s="37">
        <f t="shared" si="25"/>
        <v>0.03449458562404218</v>
      </c>
      <c r="AD74">
        <f t="shared" si="39"/>
        <v>-9.750690258747726E-05</v>
      </c>
      <c r="AE74">
        <f t="shared" si="29"/>
        <v>0.001236607993232176</v>
      </c>
      <c r="AF74">
        <f t="shared" si="30"/>
        <v>0.001854337987784131</v>
      </c>
      <c r="AG74">
        <f t="shared" si="31"/>
        <v>0.0029111695772461935</v>
      </c>
      <c r="AH74">
        <f t="shared" si="32"/>
        <v>0.001830623643585218</v>
      </c>
      <c r="AI74">
        <f t="shared" si="33"/>
        <v>0.001583918085591915</v>
      </c>
      <c r="AJ74">
        <f t="shared" si="34"/>
        <v>0.0022864051201060423</v>
      </c>
      <c r="AK74">
        <f t="shared" si="35"/>
        <v>0.00042352883547741577</v>
      </c>
      <c r="AL74">
        <f t="shared" si="41"/>
        <v>0.012029084340435616</v>
      </c>
    </row>
    <row r="75" spans="1:38" ht="12.75">
      <c r="A75">
        <f t="shared" si="40"/>
        <v>1965.25</v>
      </c>
      <c r="B75" s="18">
        <v>140.96</v>
      </c>
      <c r="C75" s="18">
        <v>4.919</v>
      </c>
      <c r="D75" s="18">
        <f t="shared" si="38"/>
        <v>145.87900000000002</v>
      </c>
      <c r="E75" s="36">
        <v>0.010588365606963634</v>
      </c>
      <c r="F75" s="36">
        <v>0.07934664934873581</v>
      </c>
      <c r="G75" s="36">
        <v>0.07139992713928223</v>
      </c>
      <c r="H75" s="36">
        <v>0.20699776709079742</v>
      </c>
      <c r="I75" s="36">
        <v>0.24054092168807983</v>
      </c>
      <c r="J75" s="36">
        <v>0.21910545229911804</v>
      </c>
      <c r="K75" s="36">
        <v>0.14012235403060913</v>
      </c>
      <c r="L75" s="36">
        <v>0.033346764743328094</v>
      </c>
      <c r="M75" s="37">
        <f t="shared" si="36"/>
        <v>2.3847699249999974</v>
      </c>
      <c r="N75" s="37">
        <f t="shared" si="36"/>
        <v>2.313965975000001</v>
      </c>
      <c r="O75" s="37">
        <f t="shared" si="36"/>
        <v>2.559109275000001</v>
      </c>
      <c r="P75" s="37">
        <f t="shared" si="36"/>
        <v>3.111329849999998</v>
      </c>
      <c r="Q75" s="37">
        <f t="shared" si="36"/>
        <v>3.3429718249999985</v>
      </c>
      <c r="R75" s="37">
        <f t="shared" si="36"/>
        <v>3.326500824999999</v>
      </c>
      <c r="S75" s="37">
        <f t="shared" si="36"/>
        <v>3.2507029500000004</v>
      </c>
      <c r="T75" s="37">
        <f t="shared" si="36"/>
        <v>3.1936160499999975</v>
      </c>
      <c r="U75" s="37">
        <f t="shared" si="37"/>
        <v>456.6864217011031</v>
      </c>
      <c r="V75" s="37">
        <f aca="true" t="shared" si="43" ref="V75:Z138">$D75*E75*M75/$U75</f>
        <v>0.008065849105611454</v>
      </c>
      <c r="W75" s="37">
        <f t="shared" si="43"/>
        <v>0.05864894970460947</v>
      </c>
      <c r="X75" s="37">
        <f t="shared" si="43"/>
        <v>0.05836618101752955</v>
      </c>
      <c r="Y75" s="37">
        <f t="shared" si="42"/>
        <v>0.20572467959595458</v>
      </c>
      <c r="Z75" s="37">
        <f t="shared" si="42"/>
        <v>0.2568599332496496</v>
      </c>
      <c r="AA75" s="37">
        <f t="shared" si="42"/>
        <v>0.23281743415374073</v>
      </c>
      <c r="AB75" s="37">
        <f t="shared" si="42"/>
        <v>0.14549879228112983</v>
      </c>
      <c r="AC75" s="37">
        <f t="shared" si="25"/>
        <v>0.034018180891774746</v>
      </c>
      <c r="AD75">
        <f t="shared" si="39"/>
        <v>0.0002626959650227113</v>
      </c>
      <c r="AE75">
        <f t="shared" si="29"/>
        <v>0.0005564504681469158</v>
      </c>
      <c r="AF75">
        <f t="shared" si="30"/>
        <v>0.0018529709627417709</v>
      </c>
      <c r="AG75">
        <f t="shared" si="31"/>
        <v>0.001935859939756901</v>
      </c>
      <c r="AH75">
        <f t="shared" si="32"/>
        <v>0.0016692488715002013</v>
      </c>
      <c r="AI75">
        <f t="shared" si="33"/>
        <v>0.002176377612224421</v>
      </c>
      <c r="AJ75">
        <f t="shared" si="34"/>
        <v>0.001512562281177192</v>
      </c>
      <c r="AK75">
        <f t="shared" si="35"/>
        <v>-0.00013561761107047743</v>
      </c>
      <c r="AL75">
        <f t="shared" si="41"/>
        <v>0.009830548489499635</v>
      </c>
    </row>
    <row r="76" spans="1:38" ht="12.75">
      <c r="A76">
        <f t="shared" si="40"/>
        <v>1965.5</v>
      </c>
      <c r="B76" s="18">
        <v>141.09900000000002</v>
      </c>
      <c r="C76" s="18">
        <v>4.914</v>
      </c>
      <c r="D76" s="18">
        <f t="shared" si="38"/>
        <v>146.013</v>
      </c>
      <c r="E76" s="36">
        <v>0.010821177624166012</v>
      </c>
      <c r="F76" s="36">
        <v>0.07924913614988327</v>
      </c>
      <c r="G76" s="36">
        <v>0.07291077822446823</v>
      </c>
      <c r="H76" s="36">
        <v>0.2067270278930664</v>
      </c>
      <c r="I76" s="36">
        <v>0.2395215928554535</v>
      </c>
      <c r="J76" s="36">
        <v>0.2188049554824829</v>
      </c>
      <c r="K76" s="36">
        <v>0.14007703959941864</v>
      </c>
      <c r="L76" s="36">
        <v>0.03285377472639084</v>
      </c>
      <c r="M76" s="37">
        <f t="shared" si="36"/>
        <v>2.412968349999997</v>
      </c>
      <c r="N76" s="37">
        <f t="shared" si="36"/>
        <v>2.341866450000001</v>
      </c>
      <c r="O76" s="37">
        <f t="shared" si="36"/>
        <v>2.589263050000001</v>
      </c>
      <c r="P76" s="37">
        <f t="shared" si="36"/>
        <v>3.148424699999998</v>
      </c>
      <c r="Q76" s="37">
        <f t="shared" si="36"/>
        <v>3.3818131499999984</v>
      </c>
      <c r="R76" s="37">
        <f t="shared" si="36"/>
        <v>3.365266149999999</v>
      </c>
      <c r="S76" s="37">
        <f t="shared" si="36"/>
        <v>3.2850739000000004</v>
      </c>
      <c r="T76" s="37">
        <f t="shared" si="36"/>
        <v>3.2301890999999974</v>
      </c>
      <c r="U76" s="37">
        <f t="shared" si="37"/>
        <v>461.98414369561215</v>
      </c>
      <c r="V76" s="37">
        <f t="shared" si="43"/>
        <v>0.008252596389193952</v>
      </c>
      <c r="W76" s="37">
        <f t="shared" si="43"/>
        <v>0.05865717135529194</v>
      </c>
      <c r="X76" s="37">
        <f t="shared" si="43"/>
        <v>0.0596667471125253</v>
      </c>
      <c r="Y76" s="37">
        <f t="shared" si="42"/>
        <v>0.20570982084220407</v>
      </c>
      <c r="Z76" s="37">
        <f t="shared" si="42"/>
        <v>0.2560110636110617</v>
      </c>
      <c r="AA76" s="37">
        <f t="shared" si="42"/>
        <v>0.23272392078187595</v>
      </c>
      <c r="AB76" s="37">
        <f t="shared" si="42"/>
        <v>0.14543755094396868</v>
      </c>
      <c r="AC76" s="37">
        <f t="shared" si="25"/>
        <v>0.03354112896387847</v>
      </c>
      <c r="AD76">
        <f t="shared" si="39"/>
        <v>0.00018494868398940138</v>
      </c>
      <c r="AE76">
        <f t="shared" si="29"/>
        <v>-1.8273923978355517E-05</v>
      </c>
      <c r="AF76">
        <f t="shared" si="30"/>
        <v>0.001289968682284716</v>
      </c>
      <c r="AG76">
        <f t="shared" si="31"/>
        <v>-8.036162454566704E-05</v>
      </c>
      <c r="AH76">
        <f t="shared" si="32"/>
        <v>-0.0008535478390022948</v>
      </c>
      <c r="AI76">
        <f t="shared" si="33"/>
        <v>-0.00010573949043057127</v>
      </c>
      <c r="AJ76">
        <f t="shared" si="34"/>
        <v>8.651045878057397E-05</v>
      </c>
      <c r="AK76">
        <f t="shared" si="35"/>
        <v>-0.000472103251387455</v>
      </c>
      <c r="AL76">
        <f t="shared" si="41"/>
        <v>3.140169571034764E-05</v>
      </c>
    </row>
    <row r="77" spans="1:38" ht="12.75">
      <c r="A77">
        <f t="shared" si="40"/>
        <v>1965.75</v>
      </c>
      <c r="B77" s="18">
        <v>142.618</v>
      </c>
      <c r="C77" s="18">
        <v>5.074</v>
      </c>
      <c r="D77" s="18">
        <f t="shared" si="38"/>
        <v>147.692</v>
      </c>
      <c r="E77" s="36">
        <v>0.011053989641368389</v>
      </c>
      <c r="F77" s="36">
        <v>0.07915162295103073</v>
      </c>
      <c r="G77" s="36">
        <v>0.07442162930965424</v>
      </c>
      <c r="H77" s="36">
        <v>0.2064562737941742</v>
      </c>
      <c r="I77" s="36">
        <v>0.23850226402282715</v>
      </c>
      <c r="J77" s="36">
        <v>0.21850445866584778</v>
      </c>
      <c r="K77" s="36">
        <v>0.14003172516822815</v>
      </c>
      <c r="L77" s="36">
        <v>0.032360780984163284</v>
      </c>
      <c r="M77" s="37">
        <f t="shared" si="36"/>
        <v>2.441166774999997</v>
      </c>
      <c r="N77" s="37">
        <f t="shared" si="36"/>
        <v>2.369766925000001</v>
      </c>
      <c r="O77" s="37">
        <f t="shared" si="36"/>
        <v>2.619416825000001</v>
      </c>
      <c r="P77" s="37">
        <f t="shared" si="36"/>
        <v>3.1855195499999978</v>
      </c>
      <c r="Q77" s="37">
        <f t="shared" si="36"/>
        <v>3.4206544749999983</v>
      </c>
      <c r="R77" s="37">
        <f t="shared" si="36"/>
        <v>3.404031474999999</v>
      </c>
      <c r="S77" s="37">
        <f t="shared" si="36"/>
        <v>3.3194448500000004</v>
      </c>
      <c r="T77" s="37">
        <f t="shared" si="36"/>
        <v>3.2667621499999973</v>
      </c>
      <c r="U77" s="37">
        <f t="shared" si="37"/>
        <v>472.2215022958162</v>
      </c>
      <c r="V77" s="37">
        <f t="shared" si="43"/>
        <v>0.008439713748655873</v>
      </c>
      <c r="W77" s="37">
        <f t="shared" si="43"/>
        <v>0.058664675267533384</v>
      </c>
      <c r="X77" s="37">
        <f t="shared" si="43"/>
        <v>0.060969832180918296</v>
      </c>
      <c r="Y77" s="37">
        <f t="shared" si="42"/>
        <v>0.20569302854871954</v>
      </c>
      <c r="Z77" s="37">
        <f t="shared" si="42"/>
        <v>0.2551601958575153</v>
      </c>
      <c r="AA77" s="37">
        <f t="shared" si="42"/>
        <v>0.2326296587101051</v>
      </c>
      <c r="AB77" s="37">
        <f t="shared" si="42"/>
        <v>0.14537947961473788</v>
      </c>
      <c r="AC77" s="37">
        <f t="shared" si="25"/>
        <v>0.0330634160718145</v>
      </c>
      <c r="AD77">
        <f t="shared" si="39"/>
        <v>0.00027308349372698565</v>
      </c>
      <c r="AE77">
        <f t="shared" si="29"/>
        <v>0.0005984671792343855</v>
      </c>
      <c r="AF77">
        <f t="shared" si="30"/>
        <v>0.0019267775248726622</v>
      </c>
      <c r="AG77">
        <f t="shared" si="31"/>
        <v>0.0020822721203671225</v>
      </c>
      <c r="AH77">
        <f t="shared" si="32"/>
        <v>0.0018321905264595153</v>
      </c>
      <c r="AI77">
        <f t="shared" si="33"/>
        <v>0.002340511360746632</v>
      </c>
      <c r="AJ77">
        <f t="shared" si="34"/>
        <v>0.0016154619301831257</v>
      </c>
      <c r="AK77">
        <f t="shared" si="35"/>
        <v>-0.00012275400006372166</v>
      </c>
      <c r="AL77">
        <f t="shared" si="41"/>
        <v>0.010546010135526708</v>
      </c>
    </row>
    <row r="78" spans="1:38" ht="12.75">
      <c r="A78">
        <f t="shared" si="40"/>
        <v>1966</v>
      </c>
      <c r="B78" s="18">
        <v>144.324</v>
      </c>
      <c r="C78" s="18">
        <v>5.361</v>
      </c>
      <c r="D78" s="18">
        <f t="shared" si="38"/>
        <v>149.685</v>
      </c>
      <c r="E78" s="36">
        <v>0.011286801658570766</v>
      </c>
      <c r="F78" s="36">
        <v>0.07905410975217819</v>
      </c>
      <c r="G78" s="36">
        <v>0.07593248784542084</v>
      </c>
      <c r="H78" s="36">
        <v>0.20618553459644318</v>
      </c>
      <c r="I78" s="36">
        <v>0.2374829202890396</v>
      </c>
      <c r="J78" s="36">
        <v>0.21820394694805145</v>
      </c>
      <c r="K78" s="36">
        <v>0.13998641073703766</v>
      </c>
      <c r="L78" s="36">
        <v>0.03186778724193573</v>
      </c>
      <c r="M78" s="37">
        <f t="shared" si="36"/>
        <v>2.469365199999997</v>
      </c>
      <c r="N78" s="37">
        <f t="shared" si="36"/>
        <v>2.397667400000001</v>
      </c>
      <c r="O78" s="37">
        <f t="shared" si="36"/>
        <v>2.649570600000001</v>
      </c>
      <c r="P78" s="37">
        <f t="shared" si="36"/>
        <v>3.2226143999999977</v>
      </c>
      <c r="Q78" s="37">
        <f t="shared" si="36"/>
        <v>3.4594957999999982</v>
      </c>
      <c r="R78" s="37">
        <f t="shared" si="36"/>
        <v>3.442796799999999</v>
      </c>
      <c r="S78" s="37">
        <f t="shared" si="36"/>
        <v>3.3538158000000005</v>
      </c>
      <c r="T78" s="37">
        <f t="shared" si="36"/>
        <v>3.303335199999997</v>
      </c>
      <c r="U78" s="37">
        <f t="shared" si="37"/>
        <v>483.57584751322855</v>
      </c>
      <c r="V78" s="37">
        <f t="shared" si="43"/>
        <v>0.008627200608966294</v>
      </c>
      <c r="W78" s="37">
        <f t="shared" si="43"/>
        <v>0.05867148368505595</v>
      </c>
      <c r="X78" s="37">
        <f t="shared" si="43"/>
        <v>0.06227544011627696</v>
      </c>
      <c r="Y78" s="37">
        <f t="shared" si="42"/>
        <v>0.20567438934728222</v>
      </c>
      <c r="Z78" s="37">
        <f t="shared" si="42"/>
        <v>0.2543073243051345</v>
      </c>
      <c r="AA78" s="37">
        <f t="shared" si="42"/>
        <v>0.23253464806076266</v>
      </c>
      <c r="AB78" s="37">
        <f t="shared" si="42"/>
        <v>0.14532447569142973</v>
      </c>
      <c r="AC78" s="37">
        <f t="shared" si="25"/>
        <v>0.03258503818509187</v>
      </c>
      <c r="AD78">
        <f t="shared" si="39"/>
        <v>0.0002922426944307576</v>
      </c>
      <c r="AE78">
        <f t="shared" si="29"/>
        <v>0.0007140681152269344</v>
      </c>
      <c r="AF78">
        <f t="shared" si="30"/>
        <v>0.0020644860755084414</v>
      </c>
      <c r="AG78">
        <f t="shared" si="31"/>
        <v>0.002487094048094395</v>
      </c>
      <c r="AH78">
        <f t="shared" si="32"/>
        <v>0.002323417723859173</v>
      </c>
      <c r="AI78">
        <f t="shared" si="33"/>
        <v>0.0027974524537254936</v>
      </c>
      <c r="AJ78">
        <f t="shared" si="34"/>
        <v>0.0019012632049819115</v>
      </c>
      <c r="AK78">
        <f t="shared" si="35"/>
        <v>-6.392416797980772E-05</v>
      </c>
      <c r="AL78">
        <f t="shared" si="41"/>
        <v>0.0125161001478473</v>
      </c>
    </row>
    <row r="79" spans="1:38" ht="12.75">
      <c r="A79">
        <f t="shared" si="40"/>
        <v>1966.25</v>
      </c>
      <c r="B79" s="18">
        <v>145.285</v>
      </c>
      <c r="C79" s="18">
        <v>5.55</v>
      </c>
      <c r="D79" s="18">
        <f t="shared" si="38"/>
        <v>150.835</v>
      </c>
      <c r="E79" s="36">
        <v>0.01128333993256092</v>
      </c>
      <c r="F79" s="36">
        <v>0.0799347311258316</v>
      </c>
      <c r="G79" s="36">
        <v>0.07635969668626785</v>
      </c>
      <c r="H79" s="36">
        <v>0.20761732757091522</v>
      </c>
      <c r="I79" s="36">
        <v>0.23637913167476654</v>
      </c>
      <c r="J79" s="36">
        <v>0.21797776222229004</v>
      </c>
      <c r="K79" s="36">
        <v>0.13933789730072021</v>
      </c>
      <c r="L79" s="36">
        <v>0.03134994953870773</v>
      </c>
      <c r="M79" s="37">
        <f t="shared" si="36"/>
        <v>2.4975636249999966</v>
      </c>
      <c r="N79" s="37">
        <f t="shared" si="36"/>
        <v>2.425567875000001</v>
      </c>
      <c r="O79" s="37">
        <f t="shared" si="36"/>
        <v>2.679724375000001</v>
      </c>
      <c r="P79" s="37">
        <f t="shared" si="36"/>
        <v>3.2597092499999976</v>
      </c>
      <c r="Q79" s="37">
        <f t="shared" si="36"/>
        <v>3.498337124999998</v>
      </c>
      <c r="R79" s="37">
        <f t="shared" si="36"/>
        <v>3.481562124999999</v>
      </c>
      <c r="S79" s="37">
        <f t="shared" si="36"/>
        <v>3.3881867500000005</v>
      </c>
      <c r="T79" s="37">
        <f t="shared" si="36"/>
        <v>3.339908249999997</v>
      </c>
      <c r="U79" s="37">
        <f t="shared" si="37"/>
        <v>492.64352452651855</v>
      </c>
      <c r="V79" s="37">
        <f t="shared" si="43"/>
        <v>0.008628267121306703</v>
      </c>
      <c r="W79" s="37">
        <f t="shared" si="43"/>
        <v>0.05936333611049474</v>
      </c>
      <c r="X79" s="37">
        <f t="shared" si="43"/>
        <v>0.0626503743383871</v>
      </c>
      <c r="Y79" s="37">
        <f t="shared" si="42"/>
        <v>0.20721052467382717</v>
      </c>
      <c r="Z79" s="37">
        <f t="shared" si="42"/>
        <v>0.2531862642599256</v>
      </c>
      <c r="AA79" s="37">
        <f t="shared" si="42"/>
        <v>0.232356961096559</v>
      </c>
      <c r="AB79" s="37">
        <f t="shared" si="42"/>
        <v>0.14454595446484142</v>
      </c>
      <c r="AC79" s="37">
        <f t="shared" si="25"/>
        <v>0.032058317934658194</v>
      </c>
      <c r="AD79">
        <f t="shared" si="39"/>
        <v>6.33852466055626E-05</v>
      </c>
      <c r="AE79">
        <f t="shared" si="29"/>
        <v>0.001105474421332911</v>
      </c>
      <c r="AF79">
        <f t="shared" si="30"/>
        <v>0.0008284978293997923</v>
      </c>
      <c r="AG79">
        <f t="shared" si="31"/>
        <v>0.003008617069525268</v>
      </c>
      <c r="AH79">
        <f t="shared" si="32"/>
        <v>0.0007599051575540065</v>
      </c>
      <c r="AI79">
        <f t="shared" si="33"/>
        <v>0.0015379371402106851</v>
      </c>
      <c r="AJ79">
        <f t="shared" si="34"/>
        <v>0.00043625289047884884</v>
      </c>
      <c r="AK79">
        <f t="shared" si="35"/>
        <v>-0.00028215531011403056</v>
      </c>
      <c r="AL79">
        <f t="shared" si="41"/>
        <v>0.007457914444993042</v>
      </c>
    </row>
    <row r="80" spans="1:38" ht="12.75">
      <c r="A80">
        <f t="shared" si="40"/>
        <v>1966.5</v>
      </c>
      <c r="B80" s="18">
        <v>145.93599999999998</v>
      </c>
      <c r="C80" s="18">
        <v>5.753</v>
      </c>
      <c r="D80" s="18">
        <f t="shared" si="38"/>
        <v>151.68899999999996</v>
      </c>
      <c r="E80" s="36">
        <v>0.011279878206551075</v>
      </c>
      <c r="F80" s="36">
        <v>0.08081535995006561</v>
      </c>
      <c r="G80" s="36">
        <v>0.07678690552711487</v>
      </c>
      <c r="H80" s="36">
        <v>0.20904913544654846</v>
      </c>
      <c r="I80" s="36">
        <v>0.23527534306049347</v>
      </c>
      <c r="J80" s="36">
        <v>0.21775159239768982</v>
      </c>
      <c r="K80" s="36">
        <v>0.13868936896324158</v>
      </c>
      <c r="L80" s="36">
        <v>0.030832109972834587</v>
      </c>
      <c r="M80" s="37">
        <f t="shared" si="36"/>
        <v>2.5257620499999964</v>
      </c>
      <c r="N80" s="37">
        <f t="shared" si="36"/>
        <v>2.453468350000001</v>
      </c>
      <c r="O80" s="37">
        <f t="shared" si="36"/>
        <v>2.709878150000001</v>
      </c>
      <c r="P80" s="37">
        <f t="shared" si="36"/>
        <v>3.2968040999999975</v>
      </c>
      <c r="Q80" s="37">
        <f t="shared" si="36"/>
        <v>3.537178449999998</v>
      </c>
      <c r="R80" s="37">
        <f t="shared" si="36"/>
        <v>3.520327449999999</v>
      </c>
      <c r="S80" s="37">
        <f t="shared" si="36"/>
        <v>3.4225577000000005</v>
      </c>
      <c r="T80" s="37">
        <f t="shared" si="36"/>
        <v>3.376481299999997</v>
      </c>
      <c r="U80" s="37">
        <f t="shared" si="37"/>
        <v>500.8148266811508</v>
      </c>
      <c r="V80" s="37">
        <f t="shared" si="43"/>
        <v>0.008629263975653122</v>
      </c>
      <c r="W80" s="37">
        <f t="shared" si="43"/>
        <v>0.060055291881279026</v>
      </c>
      <c r="X80" s="37">
        <f t="shared" si="43"/>
        <v>0.06302514301799891</v>
      </c>
      <c r="Y80" s="37">
        <f t="shared" si="42"/>
        <v>0.20874612771382547</v>
      </c>
      <c r="Z80" s="37">
        <f t="shared" si="42"/>
        <v>0.25206369387072297</v>
      </c>
      <c r="AA80" s="37">
        <f t="shared" si="42"/>
        <v>0.23217813176178095</v>
      </c>
      <c r="AB80" s="37">
        <f t="shared" si="42"/>
        <v>0.1437708568935802</v>
      </c>
      <c r="AC80" s="37">
        <f t="shared" si="25"/>
        <v>0.03153149088515923</v>
      </c>
      <c r="AD80">
        <f t="shared" si="39"/>
        <v>4.606898978925637E-05</v>
      </c>
      <c r="AE80">
        <f t="shared" si="29"/>
        <v>0.0009913210886123049</v>
      </c>
      <c r="AF80">
        <f t="shared" si="30"/>
        <v>0.000705350449657187</v>
      </c>
      <c r="AG80">
        <f t="shared" si="31"/>
        <v>0.00260358837920523</v>
      </c>
      <c r="AH80">
        <f t="shared" si="32"/>
        <v>0.00024386969864560113</v>
      </c>
      <c r="AI80">
        <f t="shared" si="33"/>
        <v>0.001070225512838547</v>
      </c>
      <c r="AJ80">
        <f t="shared" si="34"/>
        <v>0.00014136543251627015</v>
      </c>
      <c r="AK80">
        <f t="shared" si="35"/>
        <v>-0.0003500660596881399</v>
      </c>
      <c r="AL80">
        <f t="shared" si="41"/>
        <v>0.005451723491576257</v>
      </c>
    </row>
    <row r="81" spans="1:38" ht="12.75">
      <c r="A81">
        <f t="shared" si="40"/>
        <v>1966.75</v>
      </c>
      <c r="B81" s="18">
        <v>146.072</v>
      </c>
      <c r="C81" s="18">
        <v>6.054</v>
      </c>
      <c r="D81" s="18">
        <f t="shared" si="38"/>
        <v>152.126</v>
      </c>
      <c r="E81" s="36">
        <v>0.01127641648054123</v>
      </c>
      <c r="F81" s="36">
        <v>0.08169598877429962</v>
      </c>
      <c r="G81" s="36">
        <v>0.07721411436796188</v>
      </c>
      <c r="H81" s="36">
        <v>0.2104809284210205</v>
      </c>
      <c r="I81" s="36">
        <v>0.2341715544462204</v>
      </c>
      <c r="J81" s="36">
        <v>0.2175254225730896</v>
      </c>
      <c r="K81" s="36">
        <v>0.13804084062576294</v>
      </c>
      <c r="L81" s="36">
        <v>0.03031427040696144</v>
      </c>
      <c r="M81" s="37">
        <f t="shared" si="36"/>
        <v>2.5539604749999962</v>
      </c>
      <c r="N81" s="37">
        <f t="shared" si="36"/>
        <v>2.481368825000001</v>
      </c>
      <c r="O81" s="37">
        <f t="shared" si="36"/>
        <v>2.740031925000001</v>
      </c>
      <c r="P81" s="37">
        <f t="shared" si="36"/>
        <v>3.3338989499999974</v>
      </c>
      <c r="Q81" s="37">
        <f t="shared" si="36"/>
        <v>3.576019774999998</v>
      </c>
      <c r="R81" s="37">
        <f t="shared" si="36"/>
        <v>3.559092774999999</v>
      </c>
      <c r="S81" s="37">
        <f t="shared" si="36"/>
        <v>3.4569286500000005</v>
      </c>
      <c r="T81" s="37">
        <f t="shared" si="36"/>
        <v>3.413054349999997</v>
      </c>
      <c r="U81" s="37">
        <f t="shared" si="37"/>
        <v>507.65443309249935</v>
      </c>
      <c r="V81" s="37">
        <f t="shared" si="43"/>
        <v>0.00863019368452079</v>
      </c>
      <c r="W81" s="37">
        <f t="shared" si="43"/>
        <v>0.06074734731485809</v>
      </c>
      <c r="X81" s="37">
        <f t="shared" si="43"/>
        <v>0.06339975513767997</v>
      </c>
      <c r="Y81" s="37">
        <f t="shared" si="42"/>
        <v>0.21028119969588266</v>
      </c>
      <c r="Z81" s="37">
        <f t="shared" si="42"/>
        <v>0.25093966485226815</v>
      </c>
      <c r="AA81" s="37">
        <f t="shared" si="42"/>
        <v>0.23199818805720088</v>
      </c>
      <c r="AB81" s="37">
        <f t="shared" si="42"/>
        <v>0.1429990901887078</v>
      </c>
      <c r="AC81" s="37">
        <f t="shared" si="25"/>
        <v>0.031004561068881716</v>
      </c>
      <c r="AD81">
        <f t="shared" si="39"/>
        <v>2.21767774181142E-05</v>
      </c>
      <c r="AE81">
        <f t="shared" si="29"/>
        <v>0.0008283805681338999</v>
      </c>
      <c r="AF81">
        <f t="shared" si="30"/>
        <v>0.0005325583656836476</v>
      </c>
      <c r="AG81">
        <f t="shared" si="31"/>
        <v>0.002032801747712718</v>
      </c>
      <c r="AH81">
        <f t="shared" si="32"/>
        <v>-0.00045918241769801526</v>
      </c>
      <c r="AI81">
        <f t="shared" si="33"/>
        <v>0.0004264743086499832</v>
      </c>
      <c r="AJ81">
        <f t="shared" si="34"/>
        <v>-0.00025957499414218306</v>
      </c>
      <c r="AK81">
        <f t="shared" si="35"/>
        <v>-0.0004396707727015567</v>
      </c>
      <c r="AL81">
        <f t="shared" si="41"/>
        <v>0.0026839635830566083</v>
      </c>
    </row>
    <row r="82" spans="1:38" ht="12.75">
      <c r="A82">
        <f t="shared" si="40"/>
        <v>1967</v>
      </c>
      <c r="B82" s="18">
        <v>146.505</v>
      </c>
      <c r="C82" s="18">
        <v>6.205</v>
      </c>
      <c r="D82" s="18">
        <f t="shared" si="38"/>
        <v>152.71</v>
      </c>
      <c r="E82" s="36">
        <v>0.011272954754531384</v>
      </c>
      <c r="F82" s="36">
        <v>0.08257661014795303</v>
      </c>
      <c r="G82" s="36">
        <v>0.0776413232088089</v>
      </c>
      <c r="H82" s="36">
        <v>0.21191272139549255</v>
      </c>
      <c r="I82" s="36">
        <v>0.23306776583194733</v>
      </c>
      <c r="J82" s="36">
        <v>0.21729923784732819</v>
      </c>
      <c r="K82" s="36">
        <v>0.1373923271894455</v>
      </c>
      <c r="L82" s="36">
        <v>0.029796432703733444</v>
      </c>
      <c r="M82" s="37">
        <f t="shared" si="36"/>
        <v>2.582158899999996</v>
      </c>
      <c r="N82" s="37">
        <f t="shared" si="36"/>
        <v>2.509269300000001</v>
      </c>
      <c r="O82" s="37">
        <f t="shared" si="36"/>
        <v>2.770185700000001</v>
      </c>
      <c r="P82" s="37">
        <f t="shared" si="36"/>
        <v>3.3709937999999973</v>
      </c>
      <c r="Q82" s="37">
        <f t="shared" si="36"/>
        <v>3.614861099999998</v>
      </c>
      <c r="R82" s="37">
        <f t="shared" si="36"/>
        <v>3.597858099999999</v>
      </c>
      <c r="S82" s="37">
        <f t="shared" si="36"/>
        <v>3.4912996000000005</v>
      </c>
      <c r="T82" s="37">
        <f t="shared" si="36"/>
        <v>3.4496273999999967</v>
      </c>
      <c r="U82" s="37">
        <f t="shared" si="37"/>
        <v>515.0200729603771</v>
      </c>
      <c r="V82" s="37">
        <f t="shared" si="43"/>
        <v>0.008631058282003244</v>
      </c>
      <c r="W82" s="37">
        <f t="shared" si="43"/>
        <v>0.0614394960790493</v>
      </c>
      <c r="X82" s="37">
        <f t="shared" si="43"/>
        <v>0.0637742165993976</v>
      </c>
      <c r="Y82" s="37">
        <f t="shared" si="42"/>
        <v>0.21181577623052883</v>
      </c>
      <c r="Z82" s="37">
        <f t="shared" si="42"/>
        <v>0.2498142158089687</v>
      </c>
      <c r="AA82" s="37">
        <f t="shared" si="42"/>
        <v>0.23181714608913015</v>
      </c>
      <c r="AB82" s="37">
        <f t="shared" si="42"/>
        <v>0.1422305598662231</v>
      </c>
      <c r="AC82" s="37">
        <f t="shared" si="25"/>
        <v>0.030477531044699024</v>
      </c>
      <c r="AD82">
        <f t="shared" si="39"/>
        <v>3.041896817923102E-05</v>
      </c>
      <c r="AE82">
        <f t="shared" si="29"/>
        <v>0.000889101106309983</v>
      </c>
      <c r="AF82">
        <f t="shared" si="30"/>
        <v>0.0005944814232785648</v>
      </c>
      <c r="AG82">
        <f t="shared" si="31"/>
        <v>0.002239440532537105</v>
      </c>
      <c r="AH82">
        <f t="shared" si="32"/>
        <v>-0.00022362679424566958</v>
      </c>
      <c r="AI82">
        <f t="shared" si="33"/>
        <v>0.0006473062291117781</v>
      </c>
      <c r="AJ82">
        <f t="shared" si="34"/>
        <v>-0.00012514157712122665</v>
      </c>
      <c r="AK82">
        <f t="shared" si="35"/>
        <v>-0.0004118783911216971</v>
      </c>
      <c r="AL82">
        <f t="shared" si="41"/>
        <v>0.003640101496928069</v>
      </c>
    </row>
    <row r="83" spans="1:38" ht="12.75">
      <c r="A83">
        <f t="shared" si="40"/>
        <v>1967.25</v>
      </c>
      <c r="B83" s="18">
        <v>145.612</v>
      </c>
      <c r="C83" s="18">
        <v>6.276</v>
      </c>
      <c r="D83" s="18">
        <f t="shared" si="38"/>
        <v>151.888</v>
      </c>
      <c r="E83" s="36">
        <v>0.0114999795332551</v>
      </c>
      <c r="F83" s="36">
        <v>0.08313798159360886</v>
      </c>
      <c r="G83" s="36">
        <v>0.07695268094539642</v>
      </c>
      <c r="H83" s="36">
        <v>0.21258608996868134</v>
      </c>
      <c r="I83" s="36">
        <v>0.2318362593650818</v>
      </c>
      <c r="J83" s="36">
        <v>0.2170494794845581</v>
      </c>
      <c r="K83" s="36">
        <v>0.1376228630542755</v>
      </c>
      <c r="L83" s="36">
        <v>0.030034195631742477</v>
      </c>
      <c r="M83" s="37">
        <f t="shared" si="36"/>
        <v>2.610357324999996</v>
      </c>
      <c r="N83" s="37">
        <f t="shared" si="36"/>
        <v>2.537169775000001</v>
      </c>
      <c r="O83" s="37">
        <f t="shared" si="36"/>
        <v>2.8003394750000012</v>
      </c>
      <c r="P83" s="37">
        <f t="shared" si="36"/>
        <v>3.408088649999997</v>
      </c>
      <c r="Q83" s="37">
        <f t="shared" si="36"/>
        <v>3.653702424999998</v>
      </c>
      <c r="R83" s="37">
        <f t="shared" si="36"/>
        <v>3.636623424999999</v>
      </c>
      <c r="S83" s="37">
        <f t="shared" si="36"/>
        <v>3.5256705500000005</v>
      </c>
      <c r="T83" s="37">
        <f t="shared" si="36"/>
        <v>3.4862004499999966</v>
      </c>
      <c r="U83" s="37">
        <f t="shared" si="37"/>
        <v>517.5228374250288</v>
      </c>
      <c r="V83" s="37">
        <f t="shared" si="43"/>
        <v>0.008810305593192137</v>
      </c>
      <c r="W83" s="37">
        <f t="shared" si="43"/>
        <v>0.06190745489821305</v>
      </c>
      <c r="X83" s="37">
        <f t="shared" si="43"/>
        <v>0.06324531813970795</v>
      </c>
      <c r="Y83" s="37">
        <f t="shared" si="42"/>
        <v>0.21263740883953103</v>
      </c>
      <c r="Z83" s="37">
        <f t="shared" si="42"/>
        <v>0.24860420982437617</v>
      </c>
      <c r="AA83" s="37">
        <f t="shared" si="42"/>
        <v>0.23165998550384292</v>
      </c>
      <c r="AB83" s="37">
        <f t="shared" si="42"/>
        <v>0.14240533532159513</v>
      </c>
      <c r="AC83" s="37">
        <f t="shared" si="25"/>
        <v>0.030729981879541863</v>
      </c>
      <c r="AD83">
        <f t="shared" si="39"/>
        <v>0.0001268117299832911</v>
      </c>
      <c r="AE83">
        <f t="shared" si="29"/>
        <v>8.497958579876608E-05</v>
      </c>
      <c r="AF83">
        <f t="shared" si="30"/>
        <v>-0.0009085956330282605</v>
      </c>
      <c r="AG83">
        <f t="shared" si="31"/>
        <v>-0.00047215187842952663</v>
      </c>
      <c r="AH83">
        <f t="shared" si="32"/>
        <v>-0.002665342048285995</v>
      </c>
      <c r="AI83">
        <f t="shared" si="33"/>
        <v>-0.001517268191924792</v>
      </c>
      <c r="AJ83">
        <f t="shared" si="34"/>
        <v>-0.0005295307229573839</v>
      </c>
      <c r="AK83">
        <f t="shared" si="35"/>
        <v>7.805848199329757E-05</v>
      </c>
      <c r="AL83">
        <f t="shared" si="41"/>
        <v>-0.005803038676850602</v>
      </c>
    </row>
    <row r="84" spans="1:38" ht="12.75">
      <c r="A84">
        <f t="shared" si="40"/>
        <v>1967.5</v>
      </c>
      <c r="B84" s="18">
        <v>146.531</v>
      </c>
      <c r="C84" s="18">
        <v>6.291</v>
      </c>
      <c r="D84" s="18">
        <f t="shared" si="38"/>
        <v>152.822</v>
      </c>
      <c r="E84" s="36">
        <v>0.011727003380656242</v>
      </c>
      <c r="F84" s="36">
        <v>0.08369935303926468</v>
      </c>
      <c r="G84" s="36">
        <v>0.07626403868198395</v>
      </c>
      <c r="H84" s="36">
        <v>0.21325945854187012</v>
      </c>
      <c r="I84" s="36">
        <v>0.23060473799705505</v>
      </c>
      <c r="J84" s="36">
        <v>0.21679973602294922</v>
      </c>
      <c r="K84" s="36">
        <v>0.13785338401794434</v>
      </c>
      <c r="L84" s="36">
        <v>0.03027195855975151</v>
      </c>
      <c r="M84" s="37">
        <f t="shared" si="36"/>
        <v>2.6385557499999956</v>
      </c>
      <c r="N84" s="37">
        <f t="shared" si="36"/>
        <v>2.565070250000001</v>
      </c>
      <c r="O84" s="37">
        <f t="shared" si="36"/>
        <v>2.8304932500000013</v>
      </c>
      <c r="P84" s="37">
        <f t="shared" si="36"/>
        <v>3.445183499999997</v>
      </c>
      <c r="Q84" s="37">
        <f t="shared" si="36"/>
        <v>3.692543749999998</v>
      </c>
      <c r="R84" s="37">
        <f t="shared" si="36"/>
        <v>3.675388749999999</v>
      </c>
      <c r="S84" s="37">
        <f t="shared" si="36"/>
        <v>3.5600415000000005</v>
      </c>
      <c r="T84" s="37">
        <f t="shared" si="36"/>
        <v>3.5227734999999964</v>
      </c>
      <c r="U84" s="37">
        <f t="shared" si="37"/>
        <v>526.0081744090076</v>
      </c>
      <c r="V84" s="37">
        <f t="shared" si="43"/>
        <v>0.008989731296984304</v>
      </c>
      <c r="W84" s="37">
        <f t="shared" si="43"/>
        <v>0.062375602055411705</v>
      </c>
      <c r="X84" s="37">
        <f t="shared" si="43"/>
        <v>0.06271556072400591</v>
      </c>
      <c r="Y84" s="37">
        <f t="shared" si="42"/>
        <v>0.21345879158504746</v>
      </c>
      <c r="Z84" s="37">
        <f t="shared" si="42"/>
        <v>0.24739291700361773</v>
      </c>
      <c r="AA84" s="37">
        <f t="shared" si="42"/>
        <v>0.23150235666413307</v>
      </c>
      <c r="AB84" s="37">
        <f t="shared" si="42"/>
        <v>0.14258238598765774</v>
      </c>
      <c r="AC84" s="37">
        <f t="shared" si="25"/>
        <v>0.030982654683142097</v>
      </c>
      <c r="AD84">
        <f t="shared" si="39"/>
        <v>0.00022854665656894352</v>
      </c>
      <c r="AE84">
        <f aca="true" t="shared" si="44" ref="AE84:AJ84">0.5*(W83+W84)*(LN($D84*F84)-LN($D83*F83))</f>
        <v>0.0007991419144422104</v>
      </c>
      <c r="AF84">
        <f t="shared" si="44"/>
        <v>-0.00018004527358599662</v>
      </c>
      <c r="AG84">
        <f t="shared" si="44"/>
        <v>0.001979843708679611</v>
      </c>
      <c r="AH84">
        <f t="shared" si="44"/>
        <v>0.00019945245026529722</v>
      </c>
      <c r="AI84">
        <f t="shared" si="44"/>
        <v>0.0011530766095162164</v>
      </c>
      <c r="AJ84">
        <f t="shared" si="44"/>
        <v>0.0011120301241860952</v>
      </c>
      <c r="AK84">
        <f aca="true" t="shared" si="45" ref="AK84:AK147">0.5*(AC83+AC84)*(LN($D84*L84)-LN($D83*L83))</f>
        <v>0.00043247213836532326</v>
      </c>
      <c r="AL84">
        <f t="shared" si="41"/>
        <v>0.005724518328437701</v>
      </c>
    </row>
    <row r="85" spans="1:38" ht="12.75">
      <c r="A85">
        <f t="shared" si="40"/>
        <v>1967.75</v>
      </c>
      <c r="B85" s="18">
        <v>147.301</v>
      </c>
      <c r="C85" s="18">
        <v>6.287</v>
      </c>
      <c r="D85" s="18">
        <f t="shared" si="38"/>
        <v>153.588</v>
      </c>
      <c r="E85" s="36">
        <v>0.011954028159379959</v>
      </c>
      <c r="F85" s="36">
        <v>0.0842607244849205</v>
      </c>
      <c r="G85" s="36">
        <v>0.07557538896799088</v>
      </c>
      <c r="H85" s="36">
        <v>0.2139328271150589</v>
      </c>
      <c r="I85" s="36">
        <v>0.22937323153018951</v>
      </c>
      <c r="J85" s="36">
        <v>0.21654999256134033</v>
      </c>
      <c r="K85" s="36">
        <v>0.13808391988277435</v>
      </c>
      <c r="L85" s="36">
        <v>0.030509723350405693</v>
      </c>
      <c r="M85" s="37">
        <f t="shared" si="36"/>
        <v>2.6667541749999955</v>
      </c>
      <c r="N85" s="37">
        <f t="shared" si="36"/>
        <v>2.592970725000001</v>
      </c>
      <c r="O85" s="37">
        <f t="shared" si="36"/>
        <v>2.8606470250000013</v>
      </c>
      <c r="P85" s="37">
        <f t="shared" si="36"/>
        <v>3.482278349999997</v>
      </c>
      <c r="Q85" s="37">
        <f t="shared" si="36"/>
        <v>3.7313850749999977</v>
      </c>
      <c r="R85" s="37">
        <f t="shared" si="36"/>
        <v>3.714154074999999</v>
      </c>
      <c r="S85" s="37">
        <f t="shared" si="36"/>
        <v>3.5944124500000005</v>
      </c>
      <c r="T85" s="37">
        <f t="shared" si="36"/>
        <v>3.5593465499999963</v>
      </c>
      <c r="U85" s="37">
        <f t="shared" si="37"/>
        <v>533.9697757082957</v>
      </c>
      <c r="V85" s="37">
        <f t="shared" si="43"/>
        <v>0.009169335593148534</v>
      </c>
      <c r="W85" s="37">
        <f t="shared" si="43"/>
        <v>0.06284394100316475</v>
      </c>
      <c r="X85" s="37">
        <f t="shared" si="43"/>
        <v>0.06218494783867242</v>
      </c>
      <c r="Y85" s="37">
        <f t="shared" si="42"/>
        <v>0.21427994336372413</v>
      </c>
      <c r="Z85" s="37">
        <f t="shared" si="42"/>
        <v>0.24618036600983534</v>
      </c>
      <c r="AA85" s="37">
        <f t="shared" si="42"/>
        <v>0.23134424409500867</v>
      </c>
      <c r="AB85" s="37">
        <f t="shared" si="42"/>
        <v>0.14276167235616935</v>
      </c>
      <c r="AC85" s="37">
        <f t="shared" si="25"/>
        <v>0.03123554974027683</v>
      </c>
      <c r="AD85">
        <f aca="true" t="shared" si="46" ref="AD85:AJ121">0.5*(V84+V85)*(LN($D85*E85)-LN($D84*E84))</f>
        <v>0.00021948854635920963</v>
      </c>
      <c r="AE85">
        <f t="shared" si="46"/>
        <v>0.0007315609960047688</v>
      </c>
      <c r="AF85">
        <f t="shared" si="46"/>
        <v>-0.0002542335946367604</v>
      </c>
      <c r="AG85">
        <f t="shared" si="46"/>
        <v>0.0017435446466520853</v>
      </c>
      <c r="AH85">
        <f t="shared" si="46"/>
        <v>-8.755939380024342E-05</v>
      </c>
      <c r="AI85">
        <f t="shared" si="46"/>
        <v>0.0008903383369341891</v>
      </c>
      <c r="AJ85">
        <f t="shared" si="46"/>
        <v>0.000951733281824025</v>
      </c>
      <c r="AK85">
        <f t="shared" si="45"/>
        <v>0.00039892615609458774</v>
      </c>
      <c r="AL85">
        <f t="shared" si="41"/>
        <v>0.004593798975431862</v>
      </c>
    </row>
    <row r="86" spans="1:38" ht="12.75">
      <c r="A86">
        <f t="shared" si="40"/>
        <v>1968</v>
      </c>
      <c r="B86" s="18">
        <v>147.596</v>
      </c>
      <c r="C86" s="18">
        <v>6.293</v>
      </c>
      <c r="D86" s="18">
        <f t="shared" si="38"/>
        <v>153.889</v>
      </c>
      <c r="E86" s="36">
        <v>0.012181052938103676</v>
      </c>
      <c r="F86" s="36">
        <v>0.08482209593057632</v>
      </c>
      <c r="G86" s="36">
        <v>0.0748867467045784</v>
      </c>
      <c r="H86" s="36">
        <v>0.21460619568824768</v>
      </c>
      <c r="I86" s="36">
        <v>0.22814172506332397</v>
      </c>
      <c r="J86" s="36">
        <v>0.21630023419857025</v>
      </c>
      <c r="K86" s="36">
        <v>0.13831445574760437</v>
      </c>
      <c r="L86" s="36">
        <v>0.030747486278414726</v>
      </c>
      <c r="M86" s="37">
        <f t="shared" si="36"/>
        <v>2.6949525999999953</v>
      </c>
      <c r="N86" s="37">
        <f t="shared" si="36"/>
        <v>2.620871200000001</v>
      </c>
      <c r="O86" s="37">
        <f t="shared" si="36"/>
        <v>2.8908008000000014</v>
      </c>
      <c r="P86" s="37">
        <f t="shared" si="36"/>
        <v>3.519373199999997</v>
      </c>
      <c r="Q86" s="37">
        <f t="shared" si="36"/>
        <v>3.7702263999999976</v>
      </c>
      <c r="R86" s="37">
        <f t="shared" si="36"/>
        <v>3.752919399999999</v>
      </c>
      <c r="S86" s="37">
        <f t="shared" si="36"/>
        <v>3.6287834000000005</v>
      </c>
      <c r="T86" s="37">
        <f t="shared" si="36"/>
        <v>3.595919599999996</v>
      </c>
      <c r="U86" s="37">
        <f t="shared" si="37"/>
        <v>540.3472292746901</v>
      </c>
      <c r="V86" s="37">
        <f t="shared" si="43"/>
        <v>0.009349117333082958</v>
      </c>
      <c r="W86" s="37">
        <f t="shared" si="43"/>
        <v>0.0633124801750526</v>
      </c>
      <c r="X86" s="37">
        <f t="shared" si="43"/>
        <v>0.06165350608021135</v>
      </c>
      <c r="Y86" s="37">
        <f t="shared" si="42"/>
        <v>0.21510089980091396</v>
      </c>
      <c r="Z86" s="37">
        <f t="shared" si="42"/>
        <v>0.24496655791515864</v>
      </c>
      <c r="AA86" s="37">
        <f t="shared" si="42"/>
        <v>0.23118565122507767</v>
      </c>
      <c r="AB86" s="37">
        <f t="shared" si="42"/>
        <v>0.14294312324298653</v>
      </c>
      <c r="AC86" s="37">
        <f t="shared" si="25"/>
        <v>0.031488664227516186</v>
      </c>
      <c r="AD86">
        <f t="shared" si="46"/>
        <v>0.00019232590458060655</v>
      </c>
      <c r="AE86">
        <f t="shared" si="46"/>
        <v>0.0005423521316696552</v>
      </c>
      <c r="AF86">
        <f t="shared" si="46"/>
        <v>-0.0004455638505177865</v>
      </c>
      <c r="AG86">
        <f t="shared" si="46"/>
        <v>0.001095027965198253</v>
      </c>
      <c r="AH86">
        <f t="shared" si="46"/>
        <v>-0.0008412367431937324</v>
      </c>
      <c r="AI86">
        <f t="shared" si="46"/>
        <v>0.00018590303176553683</v>
      </c>
      <c r="AJ86">
        <f t="shared" si="46"/>
        <v>0.0005179846511544587</v>
      </c>
      <c r="AK86">
        <f t="shared" si="45"/>
        <v>0.0003048611105732817</v>
      </c>
      <c r="AL86">
        <f t="shared" si="41"/>
        <v>0.001551654201230273</v>
      </c>
    </row>
    <row r="87" spans="1:38" ht="12.75">
      <c r="A87">
        <f t="shared" si="40"/>
        <v>1968.25</v>
      </c>
      <c r="B87" s="18">
        <v>148.793</v>
      </c>
      <c r="C87" s="18">
        <v>6.374</v>
      </c>
      <c r="D87" s="18">
        <f t="shared" si="38"/>
        <v>155.167</v>
      </c>
      <c r="E87" s="36">
        <v>0.012406894937157631</v>
      </c>
      <c r="F87" s="36">
        <v>0.08454225212335587</v>
      </c>
      <c r="G87" s="36">
        <v>0.07581795006990433</v>
      </c>
      <c r="H87" s="36">
        <v>0.21551571786403656</v>
      </c>
      <c r="I87" s="36">
        <v>0.22622820734977722</v>
      </c>
      <c r="J87" s="36">
        <v>0.21612805128097534</v>
      </c>
      <c r="K87" s="36">
        <v>0.13836270570755005</v>
      </c>
      <c r="L87" s="36">
        <v>0.030998211354017258</v>
      </c>
      <c r="M87" s="37">
        <f t="shared" si="36"/>
        <v>2.723151024999995</v>
      </c>
      <c r="N87" s="37">
        <f t="shared" si="36"/>
        <v>2.648771675000001</v>
      </c>
      <c r="O87" s="37">
        <f t="shared" si="36"/>
        <v>2.9209545750000014</v>
      </c>
      <c r="P87" s="37">
        <f t="shared" si="36"/>
        <v>3.5564680499999968</v>
      </c>
      <c r="Q87" s="37">
        <f t="shared" si="36"/>
        <v>3.8090677249999976</v>
      </c>
      <c r="R87" s="37">
        <f t="shared" si="36"/>
        <v>3.7916847249999988</v>
      </c>
      <c r="S87" s="37">
        <f t="shared" si="36"/>
        <v>3.6631543500000006</v>
      </c>
      <c r="T87" s="37">
        <f t="shared" si="36"/>
        <v>3.632492649999996</v>
      </c>
      <c r="U87" s="37">
        <f t="shared" si="37"/>
        <v>550.269855570222</v>
      </c>
      <c r="V87" s="37">
        <f t="shared" si="43"/>
        <v>0.0095270506402694</v>
      </c>
      <c r="W87" s="37">
        <f t="shared" si="43"/>
        <v>0.06314543765817986</v>
      </c>
      <c r="X87" s="37">
        <f t="shared" si="43"/>
        <v>0.06244828017191246</v>
      </c>
      <c r="Y87" s="37">
        <f t="shared" si="42"/>
        <v>0.21613320925095436</v>
      </c>
      <c r="Z87" s="37">
        <f t="shared" si="42"/>
        <v>0.24299038540295673</v>
      </c>
      <c r="AA87" s="37">
        <f t="shared" si="42"/>
        <v>0.23108246836363647</v>
      </c>
      <c r="AB87" s="37">
        <f t="shared" si="42"/>
        <v>0.1429216119565729</v>
      </c>
      <c r="AC87" s="37">
        <f t="shared" si="25"/>
        <v>0.03175155655551794</v>
      </c>
      <c r="AD87">
        <f t="shared" si="46"/>
        <v>0.00025144044566347164</v>
      </c>
      <c r="AE87">
        <f t="shared" si="46"/>
        <v>0.00031397941852753087</v>
      </c>
      <c r="AF87">
        <f t="shared" si="46"/>
        <v>0.001280019179457048</v>
      </c>
      <c r="AG87">
        <f t="shared" si="46"/>
        <v>0.0026951131197771</v>
      </c>
      <c r="AH87">
        <f t="shared" si="46"/>
        <v>-3.717919437407335E-05</v>
      </c>
      <c r="AI87">
        <f t="shared" si="46"/>
        <v>0.0017275050453021273</v>
      </c>
      <c r="AJ87">
        <f t="shared" si="46"/>
        <v>0.0012319590369337312</v>
      </c>
      <c r="AK87">
        <f t="shared" si="45"/>
        <v>0.0005183058983297534</v>
      </c>
      <c r="AL87">
        <f t="shared" si="41"/>
        <v>0.00798114294961669</v>
      </c>
    </row>
    <row r="88" spans="1:38" ht="12.75">
      <c r="A88">
        <f t="shared" si="40"/>
        <v>1968.5</v>
      </c>
      <c r="B88" s="18">
        <v>149.702</v>
      </c>
      <c r="C88" s="18">
        <v>6.496</v>
      </c>
      <c r="D88" s="18">
        <f t="shared" si="38"/>
        <v>156.198</v>
      </c>
      <c r="E88" s="36">
        <v>0.012632736004889011</v>
      </c>
      <c r="F88" s="36">
        <v>0.0842624083161354</v>
      </c>
      <c r="G88" s="36">
        <v>0.07674914598464966</v>
      </c>
      <c r="H88" s="36">
        <v>0.21642524003982544</v>
      </c>
      <c r="I88" s="36">
        <v>0.22431468963623047</v>
      </c>
      <c r="J88" s="36">
        <v>0.21595588326454163</v>
      </c>
      <c r="K88" s="36">
        <v>0.13841095566749573</v>
      </c>
      <c r="L88" s="36">
        <v>0.03124893829226494</v>
      </c>
      <c r="M88" s="37">
        <f t="shared" si="36"/>
        <v>2.751349449999995</v>
      </c>
      <c r="N88" s="37">
        <f t="shared" si="36"/>
        <v>2.6766721500000012</v>
      </c>
      <c r="O88" s="37">
        <f t="shared" si="36"/>
        <v>2.9511083500000015</v>
      </c>
      <c r="P88" s="37">
        <f t="shared" si="36"/>
        <v>3.5935628999999967</v>
      </c>
      <c r="Q88" s="37">
        <f t="shared" si="36"/>
        <v>3.8479090499999975</v>
      </c>
      <c r="R88" s="37">
        <f t="shared" si="36"/>
        <v>3.8304500499999987</v>
      </c>
      <c r="S88" s="37">
        <f t="shared" si="36"/>
        <v>3.6975253000000006</v>
      </c>
      <c r="T88" s="37">
        <f t="shared" si="36"/>
        <v>3.669065699999996</v>
      </c>
      <c r="U88" s="37">
        <f t="shared" si="37"/>
        <v>559.3943712431674</v>
      </c>
      <c r="V88" s="37">
        <f t="shared" si="43"/>
        <v>0.009705111984690639</v>
      </c>
      <c r="W88" s="37">
        <f t="shared" si="43"/>
        <v>0.0629776461620465</v>
      </c>
      <c r="X88" s="37">
        <f t="shared" si="43"/>
        <v>0.06324352719070987</v>
      </c>
      <c r="Y88" s="37">
        <f t="shared" si="42"/>
        <v>0.21716535163061731</v>
      </c>
      <c r="Z88" s="37">
        <f t="shared" si="42"/>
        <v>0.24101267896361933</v>
      </c>
      <c r="AA88" s="37">
        <f t="shared" si="42"/>
        <v>0.23097885282888345</v>
      </c>
      <c r="AB88" s="37">
        <f t="shared" si="42"/>
        <v>0.14290222743452255</v>
      </c>
      <c r="AC88" s="37">
        <f t="shared" si="25"/>
        <v>0.032014603804910224</v>
      </c>
      <c r="AD88">
        <f t="shared" si="46"/>
        <v>0.00023714848866627657</v>
      </c>
      <c r="AE88">
        <f t="shared" si="46"/>
        <v>0.00020853698550079457</v>
      </c>
      <c r="AF88">
        <f t="shared" si="46"/>
        <v>0.0011833671996742165</v>
      </c>
      <c r="AG88">
        <f t="shared" si="46"/>
        <v>0.002347137045215555</v>
      </c>
      <c r="AH88">
        <f t="shared" si="46"/>
        <v>-0.00045299044201132756</v>
      </c>
      <c r="AI88">
        <f t="shared" si="46"/>
        <v>0.001345882419593135</v>
      </c>
      <c r="AJ88">
        <f t="shared" si="46"/>
        <v>0.0009962585725644558</v>
      </c>
      <c r="AK88">
        <f t="shared" si="45"/>
        <v>0.0004679917543244976</v>
      </c>
      <c r="AL88">
        <f t="shared" si="41"/>
        <v>0.006333332023527604</v>
      </c>
    </row>
    <row r="89" spans="1:38" ht="12.75">
      <c r="A89">
        <f t="shared" si="40"/>
        <v>1968.75</v>
      </c>
      <c r="B89" s="18">
        <v>150.447</v>
      </c>
      <c r="C89" s="18">
        <v>6.364</v>
      </c>
      <c r="D89" s="18">
        <f t="shared" si="38"/>
        <v>156.811</v>
      </c>
      <c r="E89" s="36">
        <v>0.012858577072620392</v>
      </c>
      <c r="F89" s="36">
        <v>0.08398256450891495</v>
      </c>
      <c r="G89" s="36">
        <v>0.07768034934997559</v>
      </c>
      <c r="H89" s="36">
        <v>0.2173347771167755</v>
      </c>
      <c r="I89" s="36">
        <v>0.22240115702152252</v>
      </c>
      <c r="J89" s="36">
        <v>0.2157837152481079</v>
      </c>
      <c r="K89" s="36">
        <v>0.1384591907262802</v>
      </c>
      <c r="L89" s="36">
        <v>0.03149966150522232</v>
      </c>
      <c r="M89" s="37">
        <f t="shared" si="36"/>
        <v>2.7795478749999947</v>
      </c>
      <c r="N89" s="37">
        <f t="shared" si="36"/>
        <v>2.7045726250000013</v>
      </c>
      <c r="O89" s="37">
        <f t="shared" si="36"/>
        <v>2.9812621250000015</v>
      </c>
      <c r="P89" s="37">
        <f t="shared" si="36"/>
        <v>3.6306577499999966</v>
      </c>
      <c r="Q89" s="37">
        <f t="shared" si="36"/>
        <v>3.8867503749999974</v>
      </c>
      <c r="R89" s="37">
        <f t="shared" si="36"/>
        <v>3.8692153749999987</v>
      </c>
      <c r="S89" s="37">
        <f t="shared" si="36"/>
        <v>3.7318962500000006</v>
      </c>
      <c r="T89" s="37">
        <f t="shared" si="36"/>
        <v>3.705638749999996</v>
      </c>
      <c r="U89" s="37">
        <f t="shared" si="37"/>
        <v>567.0763722883478</v>
      </c>
      <c r="V89" s="37">
        <f t="shared" si="43"/>
        <v>0.00988330147367507</v>
      </c>
      <c r="W89" s="37">
        <f t="shared" si="43"/>
        <v>0.06280912627434758</v>
      </c>
      <c r="X89" s="37">
        <f t="shared" si="43"/>
        <v>0.0640392599797322</v>
      </c>
      <c r="Y89" s="37">
        <f t="shared" si="42"/>
        <v>0.2181973688922178</v>
      </c>
      <c r="Z89" s="37">
        <f t="shared" si="42"/>
        <v>0.23903344098741908</v>
      </c>
      <c r="AA89" s="37">
        <f t="shared" si="42"/>
        <v>0.23087480576235225</v>
      </c>
      <c r="AB89" s="37">
        <f t="shared" si="42"/>
        <v>0.14288489575882524</v>
      </c>
      <c r="AC89" s="37">
        <f t="shared" si="25"/>
        <v>0.03227780087143092</v>
      </c>
      <c r="AD89">
        <f t="shared" si="46"/>
        <v>0.00021191088544547166</v>
      </c>
      <c r="AE89">
        <f t="shared" si="46"/>
        <v>3.7119620859017234E-05</v>
      </c>
      <c r="AF89">
        <f t="shared" si="46"/>
        <v>0.0010167913786728448</v>
      </c>
      <c r="AG89">
        <f t="shared" si="46"/>
        <v>0.001765518927920879</v>
      </c>
      <c r="AH89">
        <f t="shared" si="46"/>
        <v>-0.001116188912401719</v>
      </c>
      <c r="AI89">
        <f t="shared" si="46"/>
        <v>0.0007203232109647017</v>
      </c>
      <c r="AJ89">
        <f t="shared" si="46"/>
        <v>0.000609477650395331</v>
      </c>
      <c r="AK89">
        <f t="shared" si="45"/>
        <v>0.00038280418593225656</v>
      </c>
      <c r="AL89">
        <f t="shared" si="41"/>
        <v>0.003627756947788783</v>
      </c>
    </row>
    <row r="90" spans="1:38" ht="12.75">
      <c r="A90">
        <f t="shared" si="40"/>
        <v>1969</v>
      </c>
      <c r="B90" s="18">
        <v>152.496</v>
      </c>
      <c r="C90" s="18">
        <v>6.271</v>
      </c>
      <c r="D90" s="18">
        <f t="shared" si="38"/>
        <v>158.767</v>
      </c>
      <c r="E90" s="36">
        <v>0.013084419071674347</v>
      </c>
      <c r="F90" s="36">
        <v>0.08370272070169449</v>
      </c>
      <c r="G90" s="36">
        <v>0.07861155271530151</v>
      </c>
      <c r="H90" s="36">
        <v>0.2182442992925644</v>
      </c>
      <c r="I90" s="36">
        <v>0.22048763930797577</v>
      </c>
      <c r="J90" s="36">
        <v>0.215611532330513</v>
      </c>
      <c r="K90" s="36">
        <v>0.1385074406862259</v>
      </c>
      <c r="L90" s="36">
        <v>0.03175038844347</v>
      </c>
      <c r="M90" s="37">
        <f t="shared" si="36"/>
        <v>2.8077462999999945</v>
      </c>
      <c r="N90" s="37">
        <f t="shared" si="36"/>
        <v>2.7324731000000013</v>
      </c>
      <c r="O90" s="37">
        <f t="shared" si="36"/>
        <v>3.0114159000000016</v>
      </c>
      <c r="P90" s="37">
        <f t="shared" si="36"/>
        <v>3.6677525999999965</v>
      </c>
      <c r="Q90" s="37">
        <f t="shared" si="36"/>
        <v>3.9255916999999974</v>
      </c>
      <c r="R90" s="37">
        <f t="shared" si="36"/>
        <v>3.9079806999999986</v>
      </c>
      <c r="S90" s="37">
        <f t="shared" si="36"/>
        <v>3.7662672000000006</v>
      </c>
      <c r="T90" s="37">
        <f t="shared" si="36"/>
        <v>3.7422117999999958</v>
      </c>
      <c r="U90" s="37">
        <f t="shared" si="37"/>
        <v>579.7018510466111</v>
      </c>
      <c r="V90" s="37">
        <f t="shared" si="43"/>
        <v>0.010061618825442967</v>
      </c>
      <c r="W90" s="37">
        <f t="shared" si="43"/>
        <v>0.06263989504289962</v>
      </c>
      <c r="X90" s="37">
        <f t="shared" si="43"/>
        <v>0.06483547023538558</v>
      </c>
      <c r="Y90" s="37">
        <f t="shared" si="42"/>
        <v>0.21922924769078636</v>
      </c>
      <c r="Z90" s="37">
        <f t="shared" si="42"/>
        <v>0.23705271069976097</v>
      </c>
      <c r="AA90" s="37">
        <f t="shared" si="42"/>
        <v>0.2307703176191312</v>
      </c>
      <c r="AB90" s="37">
        <f t="shared" si="42"/>
        <v>0.14286958527814916</v>
      </c>
      <c r="AC90" s="37">
        <f t="shared" si="25"/>
        <v>0.03254115460844432</v>
      </c>
      <c r="AD90">
        <f t="shared" si="46"/>
        <v>0.0002972544397603584</v>
      </c>
      <c r="AE90">
        <f t="shared" si="46"/>
        <v>0.0005682044423069449</v>
      </c>
      <c r="AF90">
        <f t="shared" si="46"/>
        <v>0.0015666533253634912</v>
      </c>
      <c r="AG90">
        <f t="shared" si="46"/>
        <v>0.003624652114982901</v>
      </c>
      <c r="AH90">
        <f t="shared" si="46"/>
        <v>0.00089393056450045</v>
      </c>
      <c r="AI90">
        <f t="shared" si="46"/>
        <v>0.0026771261150537484</v>
      </c>
      <c r="AJ90">
        <f t="shared" si="46"/>
        <v>0.0018209528956665878</v>
      </c>
      <c r="AK90">
        <f t="shared" si="45"/>
        <v>0.0006587103172802184</v>
      </c>
      <c r="AL90">
        <f t="shared" si="41"/>
        <v>0.012107484214914702</v>
      </c>
    </row>
    <row r="91" spans="1:38" ht="12.75">
      <c r="A91">
        <f t="shared" si="40"/>
        <v>1969.25</v>
      </c>
      <c r="B91" s="18">
        <v>152.89</v>
      </c>
      <c r="C91" s="18">
        <v>6.33</v>
      </c>
      <c r="D91" s="18">
        <f t="shared" si="38"/>
        <v>159.22</v>
      </c>
      <c r="E91" s="36">
        <v>0.01307130977511406</v>
      </c>
      <c r="F91" s="36">
        <v>0.08363182842731476</v>
      </c>
      <c r="G91" s="36">
        <v>0.07953178882598877</v>
      </c>
      <c r="H91" s="36">
        <v>0.21891950070858002</v>
      </c>
      <c r="I91" s="36">
        <v>0.2192993313074112</v>
      </c>
      <c r="J91" s="36">
        <v>0.21545478701591492</v>
      </c>
      <c r="K91" s="36">
        <v>0.13856789469718933</v>
      </c>
      <c r="L91" s="36">
        <v>0.03176411613821983</v>
      </c>
      <c r="M91" s="37">
        <f t="shared" si="36"/>
        <v>2.8359447249999943</v>
      </c>
      <c r="N91" s="37">
        <f t="shared" si="36"/>
        <v>2.7603735750000014</v>
      </c>
      <c r="O91" s="37">
        <f t="shared" si="36"/>
        <v>3.0415696750000016</v>
      </c>
      <c r="P91" s="37">
        <f t="shared" si="36"/>
        <v>3.7048474499999964</v>
      </c>
      <c r="Q91" s="37">
        <f t="shared" si="36"/>
        <v>3.9644330249999973</v>
      </c>
      <c r="R91" s="37">
        <f t="shared" si="36"/>
        <v>3.9467460249999986</v>
      </c>
      <c r="S91" s="37">
        <f t="shared" si="36"/>
        <v>3.8006381500000006</v>
      </c>
      <c r="T91" s="37">
        <f t="shared" si="36"/>
        <v>3.7787848499999956</v>
      </c>
      <c r="U91" s="37">
        <f t="shared" si="37"/>
        <v>587.0932523130864</v>
      </c>
      <c r="V91" s="37">
        <f t="shared" si="43"/>
        <v>0.010053271227822255</v>
      </c>
      <c r="W91" s="37">
        <f t="shared" si="43"/>
        <v>0.06260802208293462</v>
      </c>
      <c r="X91" s="37">
        <f t="shared" si="43"/>
        <v>0.06560380830606088</v>
      </c>
      <c r="Y91" s="37">
        <f t="shared" si="42"/>
        <v>0.21996080981683777</v>
      </c>
      <c r="Z91" s="37">
        <f t="shared" si="42"/>
        <v>0.23578106411377106</v>
      </c>
      <c r="AA91" s="37">
        <f t="shared" si="42"/>
        <v>0.2306141008932425</v>
      </c>
      <c r="AB91" s="37">
        <f t="shared" si="42"/>
        <v>0.14282678904725707</v>
      </c>
      <c r="AC91" s="37">
        <f t="shared" si="25"/>
        <v>0.032552134512074046</v>
      </c>
      <c r="AD91">
        <f t="shared" si="46"/>
        <v>1.8573802454819207E-05</v>
      </c>
      <c r="AE91">
        <f t="shared" si="46"/>
        <v>0.00012536459132051224</v>
      </c>
      <c r="AF91">
        <f t="shared" si="46"/>
        <v>0.0009448569004007875</v>
      </c>
      <c r="AG91">
        <f t="shared" si="46"/>
        <v>0.0013039961865984845</v>
      </c>
      <c r="AH91">
        <f t="shared" si="46"/>
        <v>-0.0006040107588836685</v>
      </c>
      <c r="AI91">
        <f t="shared" si="46"/>
        <v>0.000489512818774687</v>
      </c>
      <c r="AJ91">
        <f t="shared" si="46"/>
        <v>0.00046933448820163376</v>
      </c>
      <c r="AK91">
        <f t="shared" si="45"/>
        <v>0.00010680001148651489</v>
      </c>
      <c r="AL91">
        <f t="shared" si="41"/>
        <v>0.0028544280403537707</v>
      </c>
    </row>
    <row r="92" spans="1:38" ht="12.75">
      <c r="A92">
        <f t="shared" si="40"/>
        <v>1969.5</v>
      </c>
      <c r="B92" s="18">
        <v>153.44699999999997</v>
      </c>
      <c r="C92" s="18">
        <v>6.36</v>
      </c>
      <c r="D92" s="18">
        <f t="shared" si="38"/>
        <v>159.807</v>
      </c>
      <c r="E92" s="36">
        <v>0.013058199547231197</v>
      </c>
      <c r="F92" s="36">
        <v>0.08356094360351562</v>
      </c>
      <c r="G92" s="36">
        <v>0.08045202493667603</v>
      </c>
      <c r="H92" s="36">
        <v>0.21959471702575684</v>
      </c>
      <c r="I92" s="36">
        <v>0.21811102330684662</v>
      </c>
      <c r="J92" s="36">
        <v>0.21529802680015564</v>
      </c>
      <c r="K92" s="36">
        <v>0.13862833380699158</v>
      </c>
      <c r="L92" s="36">
        <v>0.031777843832969666</v>
      </c>
      <c r="M92" s="37">
        <f t="shared" si="36"/>
        <v>2.864143149999994</v>
      </c>
      <c r="N92" s="37">
        <f t="shared" si="36"/>
        <v>2.7882740500000014</v>
      </c>
      <c r="O92" s="37">
        <f t="shared" si="36"/>
        <v>3.0717234500000017</v>
      </c>
      <c r="P92" s="37">
        <f t="shared" si="36"/>
        <v>3.7419422999999963</v>
      </c>
      <c r="Q92" s="37">
        <f t="shared" si="36"/>
        <v>4.003274349999997</v>
      </c>
      <c r="R92" s="37">
        <f t="shared" si="36"/>
        <v>3.9855113499999986</v>
      </c>
      <c r="S92" s="37">
        <f t="shared" si="36"/>
        <v>3.8350091000000006</v>
      </c>
      <c r="T92" s="37">
        <f t="shared" si="36"/>
        <v>3.8153578999999955</v>
      </c>
      <c r="U92" s="37">
        <f t="shared" si="37"/>
        <v>595.0164760304259</v>
      </c>
      <c r="V92" s="37">
        <f t="shared" si="43"/>
        <v>0.010044881746320922</v>
      </c>
      <c r="W92" s="37">
        <f t="shared" si="43"/>
        <v>0.06257568315562632</v>
      </c>
      <c r="X92" s="37">
        <f t="shared" si="43"/>
        <v>0.06637215212833499</v>
      </c>
      <c r="Y92" s="37">
        <f t="shared" si="42"/>
        <v>0.22069158887583995</v>
      </c>
      <c r="Z92" s="37">
        <f t="shared" si="42"/>
        <v>0.2345091413178902</v>
      </c>
      <c r="AA92" s="37">
        <f t="shared" si="42"/>
        <v>0.23045753218326873</v>
      </c>
      <c r="AB92" s="37">
        <f t="shared" si="42"/>
        <v>0.1427858625625651</v>
      </c>
      <c r="AC92" s="37">
        <f t="shared" si="25"/>
        <v>0.03256315803015364</v>
      </c>
      <c r="AD92">
        <f t="shared" si="46"/>
        <v>2.6895979203858286E-05</v>
      </c>
      <c r="AE92">
        <f t="shared" si="46"/>
        <v>0.00017726026247480493</v>
      </c>
      <c r="AF92">
        <f t="shared" si="46"/>
        <v>0.0010019737345133052</v>
      </c>
      <c r="AG92">
        <f t="shared" si="46"/>
        <v>0.001489297144226495</v>
      </c>
      <c r="AH92">
        <f t="shared" si="46"/>
        <v>-0.0004123147955676965</v>
      </c>
      <c r="AI92">
        <f t="shared" si="46"/>
        <v>0.0006805648785299328</v>
      </c>
      <c r="AJ92">
        <f t="shared" si="46"/>
        <v>0.0005877934106088948</v>
      </c>
      <c r="AK92">
        <f t="shared" si="45"/>
        <v>0.00013387789769697553</v>
      </c>
      <c r="AL92">
        <f t="shared" si="41"/>
        <v>0.00368534851168657</v>
      </c>
    </row>
    <row r="93" spans="1:38" ht="12.75">
      <c r="A93">
        <f t="shared" si="40"/>
        <v>1969.75</v>
      </c>
      <c r="B93" s="18">
        <v>153.119</v>
      </c>
      <c r="C93" s="18">
        <v>6.29</v>
      </c>
      <c r="D93" s="18">
        <f t="shared" si="38"/>
        <v>159.409</v>
      </c>
      <c r="E93" s="36">
        <v>0.013045089319348335</v>
      </c>
      <c r="F93" s="36">
        <v>0.08349005877971649</v>
      </c>
      <c r="G93" s="36">
        <v>0.08137225359678268</v>
      </c>
      <c r="H93" s="36">
        <v>0.22026991844177246</v>
      </c>
      <c r="I93" s="36">
        <v>0.21692271530628204</v>
      </c>
      <c r="J93" s="36">
        <v>0.21514128148555756</v>
      </c>
      <c r="K93" s="36">
        <v>0.13868878781795502</v>
      </c>
      <c r="L93" s="36">
        <v>0.031791575253009796</v>
      </c>
      <c r="M93" s="37">
        <f t="shared" si="36"/>
        <v>2.892341574999994</v>
      </c>
      <c r="N93" s="37">
        <f t="shared" si="36"/>
        <v>2.8161745250000014</v>
      </c>
      <c r="O93" s="37">
        <f t="shared" si="36"/>
        <v>3.1018772250000017</v>
      </c>
      <c r="P93" s="37">
        <f t="shared" si="36"/>
        <v>3.779037149999996</v>
      </c>
      <c r="Q93" s="37">
        <f t="shared" si="36"/>
        <v>4.042115674999997</v>
      </c>
      <c r="R93" s="37">
        <f t="shared" si="36"/>
        <v>4.0242766749999985</v>
      </c>
      <c r="S93" s="37">
        <f t="shared" si="36"/>
        <v>3.8693800500000006</v>
      </c>
      <c r="T93" s="37">
        <f t="shared" si="36"/>
        <v>3.8519309499999954</v>
      </c>
      <c r="U93" s="37">
        <f t="shared" si="37"/>
        <v>599.279278361339</v>
      </c>
      <c r="V93" s="37">
        <f t="shared" si="43"/>
        <v>0.010036452039008591</v>
      </c>
      <c r="W93" s="37">
        <f t="shared" si="43"/>
        <v>0.06254288471293543</v>
      </c>
      <c r="X93" s="37">
        <f t="shared" si="43"/>
        <v>0.06714049275186085</v>
      </c>
      <c r="Y93" s="37">
        <f t="shared" si="42"/>
        <v>0.22142157139959062</v>
      </c>
      <c r="Z93" s="37">
        <f t="shared" si="42"/>
        <v>0.23323694596345487</v>
      </c>
      <c r="AA93" s="37">
        <f t="shared" si="42"/>
        <v>0.23030064745625087</v>
      </c>
      <c r="AB93" s="37">
        <f t="shared" si="42"/>
        <v>0.14274677878394842</v>
      </c>
      <c r="AC93" s="37">
        <f t="shared" si="25"/>
        <v>0.0325742268929503</v>
      </c>
      <c r="AD93">
        <f t="shared" si="46"/>
        <v>-3.5123249899963206E-05</v>
      </c>
      <c r="AE93">
        <f t="shared" si="46"/>
        <v>-0.00020909011472288136</v>
      </c>
      <c r="AF93">
        <f t="shared" si="46"/>
        <v>0.0005927758569112122</v>
      </c>
      <c r="AG93">
        <f t="shared" si="46"/>
        <v>0.00012742444249136379</v>
      </c>
      <c r="AH93">
        <f t="shared" si="46"/>
        <v>-0.0018608542708569327</v>
      </c>
      <c r="AI93">
        <f t="shared" si="46"/>
        <v>-0.0007422617466790035</v>
      </c>
      <c r="AJ93">
        <f t="shared" si="46"/>
        <v>-0.0002937586535299539</v>
      </c>
      <c r="AK93">
        <f t="shared" si="45"/>
        <v>-6.714352651530112E-05</v>
      </c>
      <c r="AL93">
        <f t="shared" si="41"/>
        <v>-0.0024880312628014598</v>
      </c>
    </row>
    <row r="94" spans="1:38" ht="12.75">
      <c r="A94">
        <f t="shared" si="40"/>
        <v>1970</v>
      </c>
      <c r="B94" s="18">
        <v>152.24099999999999</v>
      </c>
      <c r="C94" s="18">
        <v>5.973</v>
      </c>
      <c r="D94" s="18">
        <f t="shared" si="38"/>
        <v>158.214</v>
      </c>
      <c r="E94" s="36">
        <v>0.013031980022788048</v>
      </c>
      <c r="F94" s="36">
        <v>0.08341916650533676</v>
      </c>
      <c r="G94" s="36">
        <v>0.08229248970746994</v>
      </c>
      <c r="H94" s="36">
        <v>0.22094511985778809</v>
      </c>
      <c r="I94" s="36">
        <v>0.21573440730571747</v>
      </c>
      <c r="J94" s="36">
        <v>0.21498453617095947</v>
      </c>
      <c r="K94" s="36">
        <v>0.13874924182891846</v>
      </c>
      <c r="L94" s="36">
        <v>0.03180530294775963</v>
      </c>
      <c r="M94" s="38">
        <v>2.92054</v>
      </c>
      <c r="N94" s="38">
        <v>2.844075</v>
      </c>
      <c r="O94" s="38">
        <v>3.132031</v>
      </c>
      <c r="P94" s="38">
        <v>3.816132</v>
      </c>
      <c r="Q94" s="38">
        <v>4.080957</v>
      </c>
      <c r="R94" s="38">
        <v>4.063042</v>
      </c>
      <c r="S94" s="38">
        <v>3.903751</v>
      </c>
      <c r="T94" s="38">
        <v>3.888504</v>
      </c>
      <c r="U94" s="37">
        <f t="shared" si="37"/>
        <v>600.4886961038843</v>
      </c>
      <c r="V94" s="37">
        <f t="shared" si="43"/>
        <v>0.010027984141202782</v>
      </c>
      <c r="W94" s="37">
        <f t="shared" si="43"/>
        <v>0.06250963531285997</v>
      </c>
      <c r="X94" s="37">
        <f t="shared" si="43"/>
        <v>0.06790884248520392</v>
      </c>
      <c r="Y94" s="37">
        <f t="shared" si="42"/>
        <v>0.22215079726126055</v>
      </c>
      <c r="Z94" s="37">
        <f t="shared" si="42"/>
        <v>0.23196449121156015</v>
      </c>
      <c r="AA94" s="37">
        <f t="shared" si="42"/>
        <v>0.23014344413791576</v>
      </c>
      <c r="AB94" s="37">
        <f t="shared" si="42"/>
        <v>0.14270947265509798</v>
      </c>
      <c r="AC94" s="37">
        <f t="shared" si="25"/>
        <v>0.03258533279489869</v>
      </c>
      <c r="AD94">
        <f t="shared" si="46"/>
        <v>-8.557589094926049E-05</v>
      </c>
      <c r="AE94">
        <f t="shared" si="46"/>
        <v>-0.0005236043156129776</v>
      </c>
      <c r="AF94">
        <f t="shared" si="46"/>
        <v>0.00025124706279100364</v>
      </c>
      <c r="AG94">
        <f t="shared" si="46"/>
        <v>-0.0009900605324865061</v>
      </c>
      <c r="AH94">
        <f t="shared" si="46"/>
        <v>-0.003027941176545244</v>
      </c>
      <c r="AI94">
        <f t="shared" si="46"/>
        <v>-0.0019001409359067404</v>
      </c>
      <c r="AJ94">
        <f t="shared" si="46"/>
        <v>-0.0010117822116217539</v>
      </c>
      <c r="AK94">
        <f t="shared" si="45"/>
        <v>-0.0002310873941703162</v>
      </c>
      <c r="AL94">
        <f t="shared" si="41"/>
        <v>-0.007518945394501795</v>
      </c>
    </row>
    <row r="95" spans="1:38" ht="12.75">
      <c r="A95">
        <f t="shared" si="40"/>
        <v>1970.25</v>
      </c>
      <c r="B95" s="18">
        <v>151.314</v>
      </c>
      <c r="C95" s="18">
        <v>5.775</v>
      </c>
      <c r="D95" s="18">
        <f t="shared" si="38"/>
        <v>157.089</v>
      </c>
      <c r="E95" s="36">
        <v>0.01278970018029213</v>
      </c>
      <c r="F95" s="36">
        <v>0.08258523046970367</v>
      </c>
      <c r="G95" s="36">
        <v>0.08284787833690643</v>
      </c>
      <c r="H95" s="36">
        <v>0.22150400280952454</v>
      </c>
      <c r="I95" s="36">
        <v>0.21486088633537292</v>
      </c>
      <c r="J95" s="36">
        <v>0.21540753543376923</v>
      </c>
      <c r="K95" s="36">
        <v>0.13937300443649292</v>
      </c>
      <c r="L95" s="36">
        <v>0.03111189976334572</v>
      </c>
      <c r="M95" s="37">
        <f>M94+(M$134-M$94)/40</f>
        <v>2.9599337</v>
      </c>
      <c r="N95" s="37">
        <f aca="true" t="shared" si="47" ref="N95:T110">N94+(N$134-N$94)/40</f>
        <v>2.885945125</v>
      </c>
      <c r="O95" s="37">
        <f t="shared" si="47"/>
        <v>3.192524075</v>
      </c>
      <c r="P95" s="37">
        <f t="shared" si="47"/>
        <v>3.8982844</v>
      </c>
      <c r="Q95" s="37">
        <f t="shared" si="47"/>
        <v>4.1884507499999994</v>
      </c>
      <c r="R95" s="37">
        <f t="shared" si="47"/>
        <v>4.1800333</v>
      </c>
      <c r="S95" s="37">
        <f t="shared" si="47"/>
        <v>4.0310252</v>
      </c>
      <c r="T95" s="37">
        <f t="shared" si="47"/>
        <v>4.04179015</v>
      </c>
      <c r="U95" s="37">
        <f t="shared" si="37"/>
        <v>611.4031636535096</v>
      </c>
      <c r="V95" s="37">
        <f t="shared" si="43"/>
        <v>0.009726586212162115</v>
      </c>
      <c r="W95" s="37">
        <f t="shared" si="43"/>
        <v>0.06123624436824571</v>
      </c>
      <c r="X95" s="37">
        <f t="shared" si="43"/>
        <v>0.06795691659507586</v>
      </c>
      <c r="Y95" s="37">
        <f t="shared" si="42"/>
        <v>0.22185702867817197</v>
      </c>
      <c r="Z95" s="37">
        <f t="shared" si="42"/>
        <v>0.23122184887597372</v>
      </c>
      <c r="AA95" s="37">
        <f t="shared" si="42"/>
        <v>0.23134425913078094</v>
      </c>
      <c r="AB95" s="37">
        <f t="shared" si="42"/>
        <v>0.1443484978372871</v>
      </c>
      <c r="AC95" s="37">
        <f t="shared" si="25"/>
        <v>0.03230861830230287</v>
      </c>
      <c r="AD95">
        <f t="shared" si="46"/>
        <v>-0.0002558432981206733</v>
      </c>
      <c r="AE95">
        <f t="shared" si="46"/>
        <v>-0.0010631790465780895</v>
      </c>
      <c r="AF95">
        <f t="shared" si="46"/>
        <v>-2.7834591621926282E-05</v>
      </c>
      <c r="AG95">
        <f t="shared" si="46"/>
        <v>-0.0010233729531975606</v>
      </c>
      <c r="AH95">
        <f t="shared" si="46"/>
        <v>-0.0025922918712977415</v>
      </c>
      <c r="AI95">
        <f t="shared" si="46"/>
        <v>-0.0011930325833757244</v>
      </c>
      <c r="AJ95">
        <f t="shared" si="46"/>
        <v>-0.00038042177085700554</v>
      </c>
      <c r="AK95">
        <f t="shared" si="45"/>
        <v>-0.0009467600293595042</v>
      </c>
      <c r="AL95">
        <f t="shared" si="41"/>
        <v>-0.007482736144408225</v>
      </c>
    </row>
    <row r="96" spans="1:38" ht="12.75">
      <c r="A96">
        <f t="shared" si="40"/>
        <v>1970.5</v>
      </c>
      <c r="B96" s="18">
        <v>150.22</v>
      </c>
      <c r="C96" s="18">
        <v>5.535</v>
      </c>
      <c r="D96" s="18">
        <f t="shared" si="38"/>
        <v>155.755</v>
      </c>
      <c r="E96" s="36">
        <v>0.012547420337796211</v>
      </c>
      <c r="F96" s="36">
        <v>0.08175130188465118</v>
      </c>
      <c r="G96" s="36">
        <v>0.08340325951576233</v>
      </c>
      <c r="H96" s="36">
        <v>0.222062885761261</v>
      </c>
      <c r="I96" s="36">
        <v>0.2139873504638672</v>
      </c>
      <c r="J96" s="36">
        <v>0.21583053469657898</v>
      </c>
      <c r="K96" s="36">
        <v>0.13999676704406738</v>
      </c>
      <c r="L96" s="36">
        <v>0.03041849471628666</v>
      </c>
      <c r="M96" s="37">
        <f aca="true" t="shared" si="48" ref="M96:T133">M95+(M$134-M$94)/40</f>
        <v>2.9993274000000003</v>
      </c>
      <c r="N96" s="37">
        <f t="shared" si="47"/>
        <v>2.92781525</v>
      </c>
      <c r="O96" s="37">
        <f t="shared" si="47"/>
        <v>3.2530171500000002</v>
      </c>
      <c r="P96" s="37">
        <f t="shared" si="47"/>
        <v>3.9804368</v>
      </c>
      <c r="Q96" s="37">
        <f t="shared" si="47"/>
        <v>4.295944499999999</v>
      </c>
      <c r="R96" s="37">
        <f t="shared" si="47"/>
        <v>4.297024599999999</v>
      </c>
      <c r="S96" s="37">
        <f t="shared" si="47"/>
        <v>4.158299400000001</v>
      </c>
      <c r="T96" s="37">
        <f t="shared" si="47"/>
        <v>4.195076299999999</v>
      </c>
      <c r="U96" s="37">
        <f t="shared" si="37"/>
        <v>621.2551903940727</v>
      </c>
      <c r="V96" s="37">
        <f t="shared" si="43"/>
        <v>0.009435182155124627</v>
      </c>
      <c r="W96" s="37">
        <f t="shared" si="43"/>
        <v>0.060008160362860996</v>
      </c>
      <c r="X96" s="37">
        <f t="shared" si="43"/>
        <v>0.06802073864846982</v>
      </c>
      <c r="Y96" s="37">
        <f t="shared" si="42"/>
        <v>0.22160455300602305</v>
      </c>
      <c r="Z96" s="37">
        <f t="shared" si="42"/>
        <v>0.23047229711634643</v>
      </c>
      <c r="AA96" s="37">
        <f t="shared" si="42"/>
        <v>0.23251591995583726</v>
      </c>
      <c r="AB96" s="37">
        <f t="shared" si="42"/>
        <v>0.1459505477311941</v>
      </c>
      <c r="AC96" s="37">
        <f t="shared" si="25"/>
        <v>0.031992601024143794</v>
      </c>
      <c r="AD96">
        <f t="shared" si="46"/>
        <v>-0.0002649434837048933</v>
      </c>
      <c r="AE96">
        <f t="shared" si="46"/>
        <v>-0.0011322642527755516</v>
      </c>
      <c r="AF96">
        <f t="shared" si="46"/>
        <v>-0.00012557586552688994</v>
      </c>
      <c r="AG96">
        <f t="shared" si="46"/>
        <v>-0.0013322281207722142</v>
      </c>
      <c r="AH96">
        <f t="shared" si="46"/>
        <v>-0.0029091668892423255</v>
      </c>
      <c r="AI96">
        <f t="shared" si="46"/>
        <v>-0.0015229627224363834</v>
      </c>
      <c r="AJ96">
        <f t="shared" si="46"/>
        <v>-0.0005897074139377289</v>
      </c>
      <c r="AK96">
        <f t="shared" si="45"/>
        <v>-0.0009988498885983039</v>
      </c>
      <c r="AL96">
        <f t="shared" si="41"/>
        <v>-0.00887569863699429</v>
      </c>
    </row>
    <row r="97" spans="1:38" ht="12.75">
      <c r="A97">
        <f t="shared" si="40"/>
        <v>1970.75</v>
      </c>
      <c r="B97" s="18">
        <v>149.534</v>
      </c>
      <c r="C97" s="18">
        <v>5.449</v>
      </c>
      <c r="D97" s="18">
        <f t="shared" si="38"/>
        <v>154.983</v>
      </c>
      <c r="E97" s="36">
        <v>0.012305141426622868</v>
      </c>
      <c r="F97" s="36">
        <v>0.0809173732995987</v>
      </c>
      <c r="G97" s="36">
        <v>0.08395864069461823</v>
      </c>
      <c r="H97" s="36">
        <v>0.22262176871299744</v>
      </c>
      <c r="I97" s="36">
        <v>0.21311382949352264</v>
      </c>
      <c r="J97" s="36">
        <v>0.21625353395938873</v>
      </c>
      <c r="K97" s="36">
        <v>0.14062051475048065</v>
      </c>
      <c r="L97" s="36">
        <v>0.0297250896692276</v>
      </c>
      <c r="M97" s="37">
        <f t="shared" si="48"/>
        <v>3.0387211000000005</v>
      </c>
      <c r="N97" s="37">
        <f t="shared" si="47"/>
        <v>2.969685375</v>
      </c>
      <c r="O97" s="37">
        <f t="shared" si="47"/>
        <v>3.3135102250000004</v>
      </c>
      <c r="P97" s="37">
        <f t="shared" si="47"/>
        <v>4.0625892</v>
      </c>
      <c r="Q97" s="37">
        <f t="shared" si="47"/>
        <v>4.403438249999999</v>
      </c>
      <c r="R97" s="37">
        <f t="shared" si="47"/>
        <v>4.414015899999999</v>
      </c>
      <c r="S97" s="37">
        <f t="shared" si="47"/>
        <v>4.285573600000001</v>
      </c>
      <c r="T97" s="37">
        <f t="shared" si="47"/>
        <v>4.348362449999999</v>
      </c>
      <c r="U97" s="37">
        <f t="shared" si="37"/>
        <v>633.1341951977302</v>
      </c>
      <c r="V97" s="37">
        <f t="shared" si="43"/>
        <v>0.009153048089912878</v>
      </c>
      <c r="W97" s="37">
        <f t="shared" si="43"/>
        <v>0.05882209791879764</v>
      </c>
      <c r="X97" s="37">
        <f t="shared" si="43"/>
        <v>0.0680991995047606</v>
      </c>
      <c r="Y97" s="37">
        <f t="shared" si="42"/>
        <v>0.22139042380703958</v>
      </c>
      <c r="Z97" s="37">
        <f t="shared" si="42"/>
        <v>0.22971631280303464</v>
      </c>
      <c r="AA97" s="37">
        <f t="shared" si="42"/>
        <v>0.23366055271820071</v>
      </c>
      <c r="AB97" s="37">
        <f t="shared" si="42"/>
        <v>0.14751831208759997</v>
      </c>
      <c r="AC97" s="37">
        <f t="shared" si="25"/>
        <v>0.03164005307065401</v>
      </c>
      <c r="AD97">
        <f t="shared" si="46"/>
        <v>-0.00022739672488816988</v>
      </c>
      <c r="AE97">
        <f t="shared" si="46"/>
        <v>-0.0009044176856690008</v>
      </c>
      <c r="AF97">
        <f t="shared" si="46"/>
        <v>0.00011352994861905186</v>
      </c>
      <c r="AG97">
        <f t="shared" si="46"/>
        <v>-0.0005438229215282338</v>
      </c>
      <c r="AH97">
        <f t="shared" si="46"/>
        <v>-0.0020844924069791664</v>
      </c>
      <c r="AI97">
        <f t="shared" si="46"/>
        <v>-0.000701799980312659</v>
      </c>
      <c r="AJ97">
        <f t="shared" si="46"/>
        <v>-7.678302433838934E-05</v>
      </c>
      <c r="AK97">
        <f t="shared" si="45"/>
        <v>-0.0008917534056717531</v>
      </c>
      <c r="AL97">
        <f t="shared" si="41"/>
        <v>-0.005316936200768321</v>
      </c>
    </row>
    <row r="98" spans="1:38" ht="12.75">
      <c r="A98">
        <f t="shared" si="40"/>
        <v>1971</v>
      </c>
      <c r="B98" s="18">
        <v>150.113</v>
      </c>
      <c r="C98" s="18">
        <v>5.248</v>
      </c>
      <c r="D98" s="18">
        <f t="shared" si="38"/>
        <v>155.361</v>
      </c>
      <c r="E98" s="36">
        <v>0.01206286158412695</v>
      </c>
      <c r="F98" s="36">
        <v>0.0800834372639656</v>
      </c>
      <c r="G98" s="36">
        <v>0.08451402932405472</v>
      </c>
      <c r="H98" s="36">
        <v>0.2231806516647339</v>
      </c>
      <c r="I98" s="36">
        <v>0.2122403085231781</v>
      </c>
      <c r="J98" s="36">
        <v>0.2166765332221985</v>
      </c>
      <c r="K98" s="36">
        <v>0.14124427735805511</v>
      </c>
      <c r="L98" s="36">
        <v>0.02903168648481369</v>
      </c>
      <c r="M98" s="37">
        <f t="shared" si="48"/>
        <v>3.0781148000000007</v>
      </c>
      <c r="N98" s="37">
        <f t="shared" si="47"/>
        <v>3.0115555</v>
      </c>
      <c r="O98" s="37">
        <f t="shared" si="47"/>
        <v>3.3740033000000005</v>
      </c>
      <c r="P98" s="37">
        <f t="shared" si="47"/>
        <v>4.1447416</v>
      </c>
      <c r="Q98" s="37">
        <f t="shared" si="47"/>
        <v>4.510931999999999</v>
      </c>
      <c r="R98" s="37">
        <f t="shared" si="47"/>
        <v>4.531007199999999</v>
      </c>
      <c r="S98" s="37">
        <f t="shared" si="47"/>
        <v>4.4128478000000015</v>
      </c>
      <c r="T98" s="37">
        <f t="shared" si="47"/>
        <v>4.5016485999999984</v>
      </c>
      <c r="U98" s="37">
        <f t="shared" si="37"/>
        <v>649.6618789288077</v>
      </c>
      <c r="V98" s="37">
        <f t="shared" si="43"/>
        <v>0.008879525968666485</v>
      </c>
      <c r="W98" s="37">
        <f t="shared" si="43"/>
        <v>0.057675079331537156</v>
      </c>
      <c r="X98" s="37">
        <f t="shared" si="43"/>
        <v>0.06819129450717898</v>
      </c>
      <c r="Y98" s="37">
        <f t="shared" si="42"/>
        <v>0.22121197109054389</v>
      </c>
      <c r="Z98" s="37">
        <f t="shared" si="42"/>
        <v>0.22895428331232373</v>
      </c>
      <c r="AA98" s="37">
        <f t="shared" si="42"/>
        <v>0.23478008459663685</v>
      </c>
      <c r="AB98" s="37">
        <f t="shared" si="42"/>
        <v>0.1490542741279265</v>
      </c>
      <c r="AC98" s="37">
        <f t="shared" si="25"/>
        <v>0.03125348706518624</v>
      </c>
      <c r="AD98">
        <f t="shared" si="46"/>
        <v>-0.0001573317508357559</v>
      </c>
      <c r="AE98">
        <f t="shared" si="46"/>
        <v>-0.0004615319143421064</v>
      </c>
      <c r="AF98">
        <f t="shared" si="46"/>
        <v>0.0006153005315904244</v>
      </c>
      <c r="AG98">
        <f t="shared" si="46"/>
        <v>0.0010939629319088628</v>
      </c>
      <c r="AH98">
        <f t="shared" si="46"/>
        <v>-0.0003832794948337939</v>
      </c>
      <c r="AI98">
        <f t="shared" si="46"/>
        <v>0.0010282579161551993</v>
      </c>
      <c r="AJ98">
        <f t="shared" si="46"/>
        <v>0.0010175383612558815</v>
      </c>
      <c r="AK98">
        <f t="shared" si="45"/>
        <v>-0.0006656520399676028</v>
      </c>
      <c r="AL98">
        <f t="shared" si="41"/>
        <v>0.0020872645409311086</v>
      </c>
    </row>
    <row r="99" spans="1:38" ht="12.75">
      <c r="A99">
        <f t="shared" si="40"/>
        <v>1971.25</v>
      </c>
      <c r="B99" s="18">
        <v>150.763</v>
      </c>
      <c r="C99" s="18">
        <v>5.053</v>
      </c>
      <c r="D99" s="18">
        <f t="shared" si="38"/>
        <v>155.816</v>
      </c>
      <c r="E99" s="36">
        <v>0.012303415685892105</v>
      </c>
      <c r="F99" s="36">
        <v>0.08135916292667389</v>
      </c>
      <c r="G99" s="36">
        <v>0.0848034918308258</v>
      </c>
      <c r="H99" s="36">
        <v>0.22542239725589752</v>
      </c>
      <c r="I99" s="36">
        <v>0.21113626658916473</v>
      </c>
      <c r="J99" s="36">
        <v>0.21521317958831787</v>
      </c>
      <c r="K99" s="36">
        <v>0.14021208882331848</v>
      </c>
      <c r="L99" s="36">
        <v>0.02906816080212593</v>
      </c>
      <c r="M99" s="37">
        <f t="shared" si="48"/>
        <v>3.117508500000001</v>
      </c>
      <c r="N99" s="37">
        <f t="shared" si="47"/>
        <v>3.053425625</v>
      </c>
      <c r="O99" s="37">
        <f t="shared" si="47"/>
        <v>3.4344963750000006</v>
      </c>
      <c r="P99" s="37">
        <f t="shared" si="47"/>
        <v>4.226894</v>
      </c>
      <c r="Q99" s="37">
        <f t="shared" si="47"/>
        <v>4.618425749999998</v>
      </c>
      <c r="R99" s="37">
        <f t="shared" si="47"/>
        <v>4.647998499999998</v>
      </c>
      <c r="S99" s="37">
        <f t="shared" si="47"/>
        <v>4.540122000000002</v>
      </c>
      <c r="T99" s="37">
        <f t="shared" si="47"/>
        <v>4.654934749999998</v>
      </c>
      <c r="U99" s="37">
        <f t="shared" si="37"/>
        <v>666.6107813202606</v>
      </c>
      <c r="V99" s="37">
        <f t="shared" si="43"/>
        <v>0.008965469998046038</v>
      </c>
      <c r="W99" s="37">
        <f t="shared" si="43"/>
        <v>0.05806755440255858</v>
      </c>
      <c r="X99" s="37">
        <f t="shared" si="43"/>
        <v>0.0680795247165889</v>
      </c>
      <c r="Y99" s="37">
        <f t="shared" si="42"/>
        <v>0.22271944658630732</v>
      </c>
      <c r="Z99" s="37">
        <f t="shared" si="42"/>
        <v>0.22792739223045955</v>
      </c>
      <c r="AA99" s="37">
        <f t="shared" si="42"/>
        <v>0.2338161800415904</v>
      </c>
      <c r="AB99" s="37">
        <f t="shared" si="42"/>
        <v>0.1487964946955269</v>
      </c>
      <c r="AC99" s="37">
        <f t="shared" si="25"/>
        <v>0.031627937328922245</v>
      </c>
      <c r="AD99">
        <f t="shared" si="46"/>
        <v>0.00020227180250589598</v>
      </c>
      <c r="AE99">
        <f t="shared" si="46"/>
        <v>0.0010838596801549234</v>
      </c>
      <c r="AF99">
        <f t="shared" si="46"/>
        <v>0.00043222064042634176</v>
      </c>
      <c r="AG99">
        <f t="shared" si="46"/>
        <v>0.0028675318110568796</v>
      </c>
      <c r="AH99">
        <f t="shared" si="46"/>
        <v>-0.0005233676661252062</v>
      </c>
      <c r="AI99">
        <f t="shared" si="46"/>
        <v>-0.0009025535510449499</v>
      </c>
      <c r="AJ99">
        <f t="shared" si="46"/>
        <v>-0.0006568020103289973</v>
      </c>
      <c r="AK99">
        <f t="shared" si="45"/>
        <v>0.00013142080964519554</v>
      </c>
      <c r="AL99">
        <f t="shared" si="41"/>
        <v>0.0026345815162900827</v>
      </c>
    </row>
    <row r="100" spans="1:38" ht="12.75">
      <c r="A100">
        <f t="shared" si="40"/>
        <v>1971.5</v>
      </c>
      <c r="B100" s="18">
        <v>150.71099999999998</v>
      </c>
      <c r="C100" s="18">
        <v>4.931</v>
      </c>
      <c r="D100" s="18">
        <f t="shared" si="38"/>
        <v>155.642</v>
      </c>
      <c r="E100" s="36">
        <v>0.012543970718979836</v>
      </c>
      <c r="F100" s="36">
        <v>0.08263488858938217</v>
      </c>
      <c r="G100" s="36">
        <v>0.0850929468870163</v>
      </c>
      <c r="H100" s="36">
        <v>0.22766414284706116</v>
      </c>
      <c r="I100" s="36">
        <v>0.21003222465515137</v>
      </c>
      <c r="J100" s="36">
        <v>0.21374984085559845</v>
      </c>
      <c r="K100" s="36">
        <v>0.13917990028858185</v>
      </c>
      <c r="L100" s="36">
        <v>0.02910463511943817</v>
      </c>
      <c r="M100" s="37">
        <f t="shared" si="48"/>
        <v>3.156902200000001</v>
      </c>
      <c r="N100" s="37">
        <f t="shared" si="47"/>
        <v>3.09529575</v>
      </c>
      <c r="O100" s="37">
        <f t="shared" si="47"/>
        <v>3.4949894500000007</v>
      </c>
      <c r="P100" s="37">
        <f t="shared" si="47"/>
        <v>4.3090464</v>
      </c>
      <c r="Q100" s="37">
        <f t="shared" si="47"/>
        <v>4.725919499999998</v>
      </c>
      <c r="R100" s="37">
        <f t="shared" si="47"/>
        <v>4.764989799999998</v>
      </c>
      <c r="S100" s="37">
        <f t="shared" si="47"/>
        <v>4.667396200000002</v>
      </c>
      <c r="T100" s="37">
        <f t="shared" si="47"/>
        <v>4.808220899999998</v>
      </c>
      <c r="U100" s="37">
        <f t="shared" si="37"/>
        <v>680.8488107352063</v>
      </c>
      <c r="V100" s="37">
        <f t="shared" si="43"/>
        <v>0.009052578072432772</v>
      </c>
      <c r="W100" s="37">
        <f t="shared" si="43"/>
        <v>0.05847116096072491</v>
      </c>
      <c r="X100" s="37">
        <f t="shared" si="43"/>
        <v>0.06798538368760139</v>
      </c>
      <c r="Y100" s="37">
        <f t="shared" si="42"/>
        <v>0.22426005523969186</v>
      </c>
      <c r="Z100" s="37">
        <f t="shared" si="42"/>
        <v>0.22690724967357173</v>
      </c>
      <c r="AA100" s="37">
        <f t="shared" si="42"/>
        <v>0.23283265744590528</v>
      </c>
      <c r="AB100" s="37">
        <f t="shared" si="42"/>
        <v>0.14850029245927956</v>
      </c>
      <c r="AC100" s="37">
        <f t="shared" si="25"/>
        <v>0.0319906224607926</v>
      </c>
      <c r="AD100">
        <f t="shared" si="46"/>
        <v>0.00016437758719524076</v>
      </c>
      <c r="AE100">
        <f t="shared" si="46"/>
        <v>0.0008414784263451743</v>
      </c>
      <c r="AF100">
        <f t="shared" si="46"/>
        <v>0.00015580159441322376</v>
      </c>
      <c r="AG100">
        <f t="shared" si="46"/>
        <v>0.001961836870243933</v>
      </c>
      <c r="AH100">
        <f t="shared" si="46"/>
        <v>-0.0014463956044505134</v>
      </c>
      <c r="AI100">
        <f t="shared" si="46"/>
        <v>-0.0018526034207003135</v>
      </c>
      <c r="AJ100">
        <f t="shared" si="46"/>
        <v>-0.0012644298695185898</v>
      </c>
      <c r="AK100">
        <f t="shared" si="45"/>
        <v>4.347487299862688E-06</v>
      </c>
      <c r="AL100">
        <f t="shared" si="41"/>
        <v>-0.0014355869291719822</v>
      </c>
    </row>
    <row r="101" spans="1:38" ht="12.75">
      <c r="A101">
        <f t="shared" si="40"/>
        <v>1971.75</v>
      </c>
      <c r="B101" s="18">
        <v>151.766</v>
      </c>
      <c r="C101" s="18">
        <v>4.705</v>
      </c>
      <c r="D101" s="18">
        <f t="shared" si="38"/>
        <v>156.471</v>
      </c>
      <c r="E101" s="36">
        <v>0.012784525752067566</v>
      </c>
      <c r="F101" s="36">
        <v>0.08391061425209045</v>
      </c>
      <c r="G101" s="36">
        <v>0.08538240939378738</v>
      </c>
      <c r="H101" s="36">
        <v>0.2299058884382248</v>
      </c>
      <c r="I101" s="36">
        <v>0.208928182721138</v>
      </c>
      <c r="J101" s="36">
        <v>0.21228650212287903</v>
      </c>
      <c r="K101" s="36">
        <v>0.13814771175384521</v>
      </c>
      <c r="L101" s="36">
        <v>0.02914111129939556</v>
      </c>
      <c r="M101" s="37">
        <f t="shared" si="48"/>
        <v>3.1962959000000013</v>
      </c>
      <c r="N101" s="37">
        <f t="shared" si="47"/>
        <v>3.137165875</v>
      </c>
      <c r="O101" s="37">
        <f t="shared" si="47"/>
        <v>3.555482525000001</v>
      </c>
      <c r="P101" s="37">
        <f t="shared" si="47"/>
        <v>4.3911988</v>
      </c>
      <c r="Q101" s="37">
        <f t="shared" si="47"/>
        <v>4.833413249999998</v>
      </c>
      <c r="R101" s="37">
        <f t="shared" si="47"/>
        <v>4.881981099999997</v>
      </c>
      <c r="S101" s="37">
        <f t="shared" si="47"/>
        <v>4.794670400000003</v>
      </c>
      <c r="T101" s="37">
        <f t="shared" si="47"/>
        <v>4.961507049999997</v>
      </c>
      <c r="U101" s="37">
        <f t="shared" si="37"/>
        <v>699.4901928268553</v>
      </c>
      <c r="V101" s="37">
        <f t="shared" si="43"/>
        <v>0.009140792034950428</v>
      </c>
      <c r="W101" s="37">
        <f t="shared" si="43"/>
        <v>0.05888526187645704</v>
      </c>
      <c r="X101" s="37">
        <f t="shared" si="43"/>
        <v>0.06790772521711427</v>
      </c>
      <c r="Y101" s="37">
        <f t="shared" si="42"/>
        <v>0.225831969513258</v>
      </c>
      <c r="Z101" s="37">
        <f t="shared" si="42"/>
        <v>0.22589321333155896</v>
      </c>
      <c r="AA101" s="37">
        <f t="shared" si="42"/>
        <v>0.23183057010052485</v>
      </c>
      <c r="AB101" s="37">
        <f t="shared" si="42"/>
        <v>0.14816808977132023</v>
      </c>
      <c r="AC101" s="37">
        <f t="shared" si="42"/>
        <v>0.03234237815481614</v>
      </c>
      <c r="AD101">
        <f t="shared" si="46"/>
        <v>0.00022111836074026984</v>
      </c>
      <c r="AE101">
        <f t="shared" si="46"/>
        <v>0.0012106685710013656</v>
      </c>
      <c r="AF101">
        <f t="shared" si="46"/>
        <v>0.0005916880968428241</v>
      </c>
      <c r="AG101">
        <f t="shared" si="46"/>
        <v>0.00340061410504791</v>
      </c>
      <c r="AH101">
        <f t="shared" si="46"/>
        <v>9.461487363559492E-06</v>
      </c>
      <c r="AI101">
        <f t="shared" si="46"/>
        <v>-0.00036182971462540435</v>
      </c>
      <c r="AJ101">
        <f t="shared" si="46"/>
        <v>-0.00031619867883117276</v>
      </c>
      <c r="AK101">
        <f t="shared" si="45"/>
        <v>0.0002111629017704969</v>
      </c>
      <c r="AL101">
        <f t="shared" si="41"/>
        <v>0.0049666851293098495</v>
      </c>
    </row>
    <row r="102" spans="1:38" ht="12.75">
      <c r="A102">
        <f t="shared" si="40"/>
        <v>1972</v>
      </c>
      <c r="B102" s="18">
        <v>154.292</v>
      </c>
      <c r="C102" s="18">
        <v>4.554</v>
      </c>
      <c r="D102" s="18">
        <f t="shared" si="38"/>
        <v>158.846</v>
      </c>
      <c r="E102" s="36">
        <v>0.013025079853832722</v>
      </c>
      <c r="F102" s="36">
        <v>0.08518633991479874</v>
      </c>
      <c r="G102" s="36">
        <v>0.08567187190055847</v>
      </c>
      <c r="H102" s="36">
        <v>0.23214763402938843</v>
      </c>
      <c r="I102" s="36">
        <v>0.20782414078712463</v>
      </c>
      <c r="J102" s="36">
        <v>0.2108231484889984</v>
      </c>
      <c r="K102" s="36">
        <v>0.13711552321910858</v>
      </c>
      <c r="L102" s="36">
        <v>0.029177585616707802</v>
      </c>
      <c r="M102" s="37">
        <f t="shared" si="48"/>
        <v>3.2356896000000015</v>
      </c>
      <c r="N102" s="37">
        <f t="shared" si="47"/>
        <v>3.179036</v>
      </c>
      <c r="O102" s="37">
        <f t="shared" si="47"/>
        <v>3.615975600000001</v>
      </c>
      <c r="P102" s="37">
        <f t="shared" si="47"/>
        <v>4.4733512</v>
      </c>
      <c r="Q102" s="37">
        <f t="shared" si="47"/>
        <v>4.9409069999999975</v>
      </c>
      <c r="R102" s="37">
        <f t="shared" si="47"/>
        <v>4.998972399999997</v>
      </c>
      <c r="S102" s="37">
        <f t="shared" si="47"/>
        <v>4.921944600000003</v>
      </c>
      <c r="T102" s="37">
        <f t="shared" si="47"/>
        <v>5.114793199999997</v>
      </c>
      <c r="U102" s="37">
        <f t="shared" si="37"/>
        <v>725.3022777618517</v>
      </c>
      <c r="V102" s="37">
        <f t="shared" si="43"/>
        <v>0.009230059258900409</v>
      </c>
      <c r="W102" s="37">
        <f t="shared" si="43"/>
        <v>0.059309279285688896</v>
      </c>
      <c r="X102" s="37">
        <f t="shared" si="43"/>
        <v>0.0678454909005599</v>
      </c>
      <c r="Y102" s="37">
        <f t="shared" si="42"/>
        <v>0.22743353375036007</v>
      </c>
      <c r="Z102" s="37">
        <f t="shared" si="42"/>
        <v>0.22488470289517076</v>
      </c>
      <c r="AA102" s="37">
        <f t="shared" si="42"/>
        <v>0.2308108793576922</v>
      </c>
      <c r="AB102" s="37">
        <f t="shared" si="42"/>
        <v>0.14780209435414182</v>
      </c>
      <c r="AC102" s="37">
        <f t="shared" si="42"/>
        <v>0.03268396019748598</v>
      </c>
      <c r="AD102">
        <f t="shared" si="46"/>
        <v>0.0003096011514650886</v>
      </c>
      <c r="AE102">
        <f t="shared" si="46"/>
        <v>0.0017819874939129351</v>
      </c>
      <c r="AF102">
        <f t="shared" si="46"/>
        <v>0.001252251835944261</v>
      </c>
      <c r="AG102">
        <f t="shared" si="46"/>
        <v>0.005613232850478186</v>
      </c>
      <c r="AH102">
        <f t="shared" si="46"/>
        <v>0.002201185899546714</v>
      </c>
      <c r="AI102">
        <f t="shared" si="46"/>
        <v>0.001884645330138948</v>
      </c>
      <c r="AJ102">
        <f t="shared" si="46"/>
        <v>0.0011194788163074966</v>
      </c>
      <c r="AK102">
        <f t="shared" si="45"/>
        <v>0.000530463804755007</v>
      </c>
      <c r="AL102">
        <f t="shared" si="41"/>
        <v>0.014692847182548638</v>
      </c>
    </row>
    <row r="103" spans="1:38" ht="12.75">
      <c r="A103">
        <f t="shared" si="40"/>
        <v>1972.25</v>
      </c>
      <c r="B103" s="18">
        <v>155.173</v>
      </c>
      <c r="C103" s="18">
        <v>4.334</v>
      </c>
      <c r="D103" s="18">
        <f t="shared" si="38"/>
        <v>159.507</v>
      </c>
      <c r="E103" s="36">
        <v>0.01351165771484375</v>
      </c>
      <c r="F103" s="36">
        <v>0.08688759058713913</v>
      </c>
      <c r="G103" s="36">
        <v>0.08604242652654648</v>
      </c>
      <c r="H103" s="36">
        <v>0.23390546441078186</v>
      </c>
      <c r="I103" s="36">
        <v>0.2066670060157776</v>
      </c>
      <c r="J103" s="36">
        <v>0.20949146151542664</v>
      </c>
      <c r="K103" s="36">
        <v>0.1355115920305252</v>
      </c>
      <c r="L103" s="36">
        <v>0.02846774458885193</v>
      </c>
      <c r="M103" s="37">
        <f t="shared" si="48"/>
        <v>3.2750833000000017</v>
      </c>
      <c r="N103" s="37">
        <f t="shared" si="47"/>
        <v>3.220906125</v>
      </c>
      <c r="O103" s="37">
        <f t="shared" si="47"/>
        <v>3.676468675000001</v>
      </c>
      <c r="P103" s="37">
        <f t="shared" si="47"/>
        <v>4.5555036</v>
      </c>
      <c r="Q103" s="37">
        <f t="shared" si="47"/>
        <v>5.048400749999997</v>
      </c>
      <c r="R103" s="37">
        <f t="shared" si="47"/>
        <v>5.1159636999999965</v>
      </c>
      <c r="S103" s="37">
        <f t="shared" si="47"/>
        <v>5.049218800000004</v>
      </c>
      <c r="T103" s="37">
        <f t="shared" si="47"/>
        <v>5.268079349999996</v>
      </c>
      <c r="U103" s="37">
        <f t="shared" si="37"/>
        <v>742.5504877943886</v>
      </c>
      <c r="V103" s="37">
        <f t="shared" si="43"/>
        <v>0.009505714025293046</v>
      </c>
      <c r="W103" s="37">
        <f t="shared" si="43"/>
        <v>0.06011593147965528</v>
      </c>
      <c r="X103" s="37">
        <f t="shared" si="43"/>
        <v>0.06795122317983517</v>
      </c>
      <c r="Y103" s="37">
        <f t="shared" si="42"/>
        <v>0.22889195109389757</v>
      </c>
      <c r="Z103" s="37">
        <f t="shared" si="42"/>
        <v>0.22411902769407696</v>
      </c>
      <c r="AA103" s="37">
        <f t="shared" si="42"/>
        <v>0.2302223804581177</v>
      </c>
      <c r="AB103" s="37">
        <f t="shared" si="42"/>
        <v>0.1469786984783065</v>
      </c>
      <c r="AC103" s="37">
        <f t="shared" si="42"/>
        <v>0.032215073590817773</v>
      </c>
      <c r="AD103">
        <f t="shared" si="46"/>
        <v>0.00038247917491919243</v>
      </c>
      <c r="AE103">
        <f t="shared" si="46"/>
        <v>0.001428729098083471</v>
      </c>
      <c r="AF103">
        <f t="shared" si="46"/>
        <v>0.0005750026305918927</v>
      </c>
      <c r="AG103">
        <f t="shared" si="46"/>
        <v>0.002668623749789282</v>
      </c>
      <c r="AH103">
        <f t="shared" si="46"/>
        <v>-0.00032121383813490354</v>
      </c>
      <c r="AI103">
        <f t="shared" si="46"/>
        <v>-0.0005034511236179639</v>
      </c>
      <c r="AJ103">
        <f t="shared" si="46"/>
        <v>-0.0011222290015525794</v>
      </c>
      <c r="AK103">
        <f t="shared" si="45"/>
        <v>-0.0006644522767415072</v>
      </c>
      <c r="AL103">
        <f t="shared" si="41"/>
        <v>0.0024434884133368836</v>
      </c>
    </row>
    <row r="104" spans="1:38" ht="12.75">
      <c r="A104">
        <f t="shared" si="40"/>
        <v>1972.5</v>
      </c>
      <c r="B104" s="18">
        <v>156.242</v>
      </c>
      <c r="C104" s="18">
        <v>4.264</v>
      </c>
      <c r="D104" s="18">
        <f t="shared" si="38"/>
        <v>160.506</v>
      </c>
      <c r="E104" s="36">
        <v>0.013998234644532204</v>
      </c>
      <c r="F104" s="36">
        <v>0.08858884871006012</v>
      </c>
      <c r="G104" s="36">
        <v>0.08641298115253448</v>
      </c>
      <c r="H104" s="36">
        <v>0.2356632947921753</v>
      </c>
      <c r="I104" s="36">
        <v>0.20550985634326935</v>
      </c>
      <c r="J104" s="36">
        <v>0.20815975964069366</v>
      </c>
      <c r="K104" s="36">
        <v>0.13390764594078064</v>
      </c>
      <c r="L104" s="36">
        <v>0.027757905423641205</v>
      </c>
      <c r="M104" s="37">
        <f t="shared" si="48"/>
        <v>3.314477000000002</v>
      </c>
      <c r="N104" s="37">
        <f t="shared" si="47"/>
        <v>3.26277625</v>
      </c>
      <c r="O104" s="37">
        <f t="shared" si="47"/>
        <v>3.736961750000001</v>
      </c>
      <c r="P104" s="37">
        <f t="shared" si="47"/>
        <v>4.637656</v>
      </c>
      <c r="Q104" s="37">
        <f t="shared" si="47"/>
        <v>5.155894499999997</v>
      </c>
      <c r="R104" s="37">
        <f t="shared" si="47"/>
        <v>5.232954999999996</v>
      </c>
      <c r="S104" s="37">
        <f t="shared" si="47"/>
        <v>5.176493000000004</v>
      </c>
      <c r="T104" s="37">
        <f t="shared" si="47"/>
        <v>5.421365499999996</v>
      </c>
      <c r="U104" s="37">
        <f t="shared" si="37"/>
        <v>761.4124159618209</v>
      </c>
      <c r="V104" s="37">
        <f t="shared" si="43"/>
        <v>0.009780467091705282</v>
      </c>
      <c r="W104" s="37">
        <f t="shared" si="43"/>
        <v>0.06093091043767952</v>
      </c>
      <c r="X104" s="37">
        <f t="shared" si="43"/>
        <v>0.06807207013097168</v>
      </c>
      <c r="Y104" s="37">
        <f t="shared" si="42"/>
        <v>0.23038902887909163</v>
      </c>
      <c r="Z104" s="37">
        <f t="shared" si="42"/>
        <v>0.22336133429026217</v>
      </c>
      <c r="AA104" s="37">
        <f t="shared" si="42"/>
        <v>0.2296228459215099</v>
      </c>
      <c r="AB104" s="37">
        <f t="shared" si="42"/>
        <v>0.14612089505365797</v>
      </c>
      <c r="AC104" s="37">
        <f t="shared" si="42"/>
        <v>0.03172244819512192</v>
      </c>
      <c r="AD104">
        <f t="shared" si="46"/>
        <v>0.00040136369536336467</v>
      </c>
      <c r="AE104">
        <f t="shared" si="46"/>
        <v>0.0015514745774584699</v>
      </c>
      <c r="AF104">
        <f t="shared" si="46"/>
        <v>0.0007169053044008862</v>
      </c>
      <c r="AG104">
        <f t="shared" si="46"/>
        <v>0.0031530903375627454</v>
      </c>
      <c r="AH104">
        <f t="shared" si="46"/>
        <v>0.00014066115268087214</v>
      </c>
      <c r="AI104">
        <f t="shared" si="46"/>
        <v>-3.0718885268997295E-05</v>
      </c>
      <c r="AJ104">
        <f t="shared" si="46"/>
        <v>-0.0008299579732327005</v>
      </c>
      <c r="AK104">
        <f t="shared" si="45"/>
        <v>-0.0006076456196057138</v>
      </c>
      <c r="AL104">
        <f t="shared" si="41"/>
        <v>0.0044951725893589275</v>
      </c>
    </row>
    <row r="105" spans="1:38" ht="12.75">
      <c r="A105">
        <f t="shared" si="40"/>
        <v>1972.75</v>
      </c>
      <c r="B105" s="18">
        <v>157.35399999999998</v>
      </c>
      <c r="C105" s="18">
        <v>4.269</v>
      </c>
      <c r="D105" s="18">
        <f t="shared" si="38"/>
        <v>161.623</v>
      </c>
      <c r="E105" s="36">
        <v>0.014484812505543232</v>
      </c>
      <c r="F105" s="36">
        <v>0.09029009938240051</v>
      </c>
      <c r="G105" s="36">
        <v>0.08678354322910309</v>
      </c>
      <c r="H105" s="36">
        <v>0.23742111027240753</v>
      </c>
      <c r="I105" s="36">
        <v>0.2043527066707611</v>
      </c>
      <c r="J105" s="36">
        <v>0.2068280577659607</v>
      </c>
      <c r="K105" s="36">
        <v>0.13230371475219727</v>
      </c>
      <c r="L105" s="36">
        <v>0.02704806625843048</v>
      </c>
      <c r="M105" s="37">
        <f t="shared" si="48"/>
        <v>3.353870700000002</v>
      </c>
      <c r="N105" s="37">
        <f t="shared" si="47"/>
        <v>3.304646375</v>
      </c>
      <c r="O105" s="37">
        <f t="shared" si="47"/>
        <v>3.7974548250000013</v>
      </c>
      <c r="P105" s="37">
        <f t="shared" si="47"/>
        <v>4.7198084</v>
      </c>
      <c r="Q105" s="37">
        <f t="shared" si="47"/>
        <v>5.263388249999997</v>
      </c>
      <c r="R105" s="37">
        <f t="shared" si="47"/>
        <v>5.349946299999996</v>
      </c>
      <c r="S105" s="37">
        <f t="shared" si="47"/>
        <v>5.303767200000005</v>
      </c>
      <c r="T105" s="37">
        <f t="shared" si="47"/>
        <v>5.574651649999995</v>
      </c>
      <c r="U105" s="37">
        <f t="shared" si="37"/>
        <v>780.9128892068221</v>
      </c>
      <c r="V105" s="37">
        <f t="shared" si="43"/>
        <v>0.010054483509281372</v>
      </c>
      <c r="W105" s="37">
        <f t="shared" si="43"/>
        <v>0.06175408580528044</v>
      </c>
      <c r="X105" s="37">
        <f t="shared" si="43"/>
        <v>0.06820725418689506</v>
      </c>
      <c r="Y105" s="37">
        <f t="shared" si="42"/>
        <v>0.23192324192593042</v>
      </c>
      <c r="Z105" s="37">
        <f t="shared" si="42"/>
        <v>0.22261087345077082</v>
      </c>
      <c r="AA105" s="37">
        <f t="shared" si="42"/>
        <v>0.22901263789294388</v>
      </c>
      <c r="AB105" s="37">
        <f t="shared" si="42"/>
        <v>0.14523024303578794</v>
      </c>
      <c r="AC105" s="37">
        <f t="shared" si="42"/>
        <v>0.031207180193110074</v>
      </c>
      <c r="AD105">
        <f t="shared" si="46"/>
        <v>0.0004076538541752269</v>
      </c>
      <c r="AE105">
        <f t="shared" si="46"/>
        <v>0.0015922648948494926</v>
      </c>
      <c r="AF105">
        <f t="shared" si="46"/>
        <v>0.0007641343787545768</v>
      </c>
      <c r="AG105">
        <f t="shared" si="46"/>
        <v>0.0033208975344569632</v>
      </c>
      <c r="AH105">
        <f t="shared" si="46"/>
        <v>0.00028733929315957697</v>
      </c>
      <c r="AI105">
        <f t="shared" si="46"/>
        <v>0.00011857718815261538</v>
      </c>
      <c r="AJ105">
        <f t="shared" si="46"/>
        <v>-0.0007451401971406508</v>
      </c>
      <c r="AK105">
        <f t="shared" si="45"/>
        <v>-0.000596888376265112</v>
      </c>
      <c r="AL105">
        <f t="shared" si="41"/>
        <v>0.0051488385701426885</v>
      </c>
    </row>
    <row r="106" spans="1:38" ht="12.75">
      <c r="A106">
        <f t="shared" si="40"/>
        <v>1973</v>
      </c>
      <c r="B106" s="18">
        <v>159.252</v>
      </c>
      <c r="C106" s="18">
        <v>4.208</v>
      </c>
      <c r="D106" s="18">
        <f t="shared" si="38"/>
        <v>163.46</v>
      </c>
      <c r="E106" s="36">
        <v>0.01497139036655426</v>
      </c>
      <c r="F106" s="36">
        <v>0.0919913500547409</v>
      </c>
      <c r="G106" s="36">
        <v>0.0871540978550911</v>
      </c>
      <c r="H106" s="36">
        <v>0.23917894065380096</v>
      </c>
      <c r="I106" s="36">
        <v>0.20319557189941406</v>
      </c>
      <c r="J106" s="36">
        <v>0.20549637079238892</v>
      </c>
      <c r="K106" s="36">
        <v>0.1306997835636139</v>
      </c>
      <c r="L106" s="36">
        <v>0.026338225230574608</v>
      </c>
      <c r="M106" s="37">
        <f t="shared" si="48"/>
        <v>3.3932644000000023</v>
      </c>
      <c r="N106" s="37">
        <f t="shared" si="47"/>
        <v>3.3465165</v>
      </c>
      <c r="O106" s="37">
        <f t="shared" si="47"/>
        <v>3.8579479000000014</v>
      </c>
      <c r="P106" s="37">
        <f t="shared" si="47"/>
        <v>4.8019608</v>
      </c>
      <c r="Q106" s="37">
        <f t="shared" si="47"/>
        <v>5.370881999999996</v>
      </c>
      <c r="R106" s="37">
        <f t="shared" si="47"/>
        <v>5.466937599999995</v>
      </c>
      <c r="S106" s="37">
        <f t="shared" si="47"/>
        <v>5.431041400000005</v>
      </c>
      <c r="T106" s="37">
        <f t="shared" si="47"/>
        <v>5.727937799999995</v>
      </c>
      <c r="U106" s="37">
        <f t="shared" si="37"/>
        <v>804.0419637081945</v>
      </c>
      <c r="V106" s="37">
        <f t="shared" si="43"/>
        <v>0.010327914029486499</v>
      </c>
      <c r="W106" s="37">
        <f t="shared" si="43"/>
        <v>0.06258535819874057</v>
      </c>
      <c r="X106" s="37">
        <f t="shared" si="43"/>
        <v>0.0683560484902916</v>
      </c>
      <c r="Y106" s="37">
        <f t="shared" si="42"/>
        <v>0.23349324855049078</v>
      </c>
      <c r="Z106" s="37">
        <f t="shared" si="42"/>
        <v>0.2218669582534638</v>
      </c>
      <c r="AA106" s="37">
        <f t="shared" si="42"/>
        <v>0.22839208656461618</v>
      </c>
      <c r="AB106" s="37">
        <f t="shared" si="42"/>
        <v>0.1443081173058794</v>
      </c>
      <c r="AC106" s="37">
        <f t="shared" si="42"/>
        <v>0.03067026860703113</v>
      </c>
      <c r="AD106">
        <f t="shared" si="46"/>
        <v>0.00045190051320354014</v>
      </c>
      <c r="AE106">
        <f t="shared" si="46"/>
        <v>0.0018631387760172772</v>
      </c>
      <c r="AF106">
        <f t="shared" si="46"/>
        <v>0.0010626421720227406</v>
      </c>
      <c r="AG106">
        <f t="shared" si="46"/>
        <v>0.004346623698858867</v>
      </c>
      <c r="AH106">
        <f t="shared" si="46"/>
        <v>0.0012497200596587473</v>
      </c>
      <c r="AI106">
        <f t="shared" si="46"/>
        <v>0.0011074714101042395</v>
      </c>
      <c r="AJ106">
        <f t="shared" si="46"/>
        <v>-0.00012961690357518718</v>
      </c>
      <c r="AK106">
        <f t="shared" si="45"/>
        <v>-0.00047312582905723115</v>
      </c>
      <c r="AL106">
        <f t="shared" si="41"/>
        <v>0.009478753897232994</v>
      </c>
    </row>
    <row r="107" spans="1:38" ht="12.75">
      <c r="A107">
        <f t="shared" si="40"/>
        <v>1973.25</v>
      </c>
      <c r="B107" s="18">
        <v>160.882</v>
      </c>
      <c r="C107" s="18">
        <v>4.126</v>
      </c>
      <c r="D107" s="18">
        <f t="shared" si="38"/>
        <v>165.008</v>
      </c>
      <c r="E107" s="36">
        <v>0.015216019935905933</v>
      </c>
      <c r="F107" s="36">
        <v>0.09256142377853394</v>
      </c>
      <c r="G107" s="36">
        <v>0.0870758444070816</v>
      </c>
      <c r="H107" s="36">
        <v>0.24166855216026306</v>
      </c>
      <c r="I107" s="36">
        <v>0.202012836933136</v>
      </c>
      <c r="J107" s="36">
        <v>0.20459946990013123</v>
      </c>
      <c r="K107" s="36">
        <v>0.1300291270017624</v>
      </c>
      <c r="L107" s="36">
        <v>0.025862008333206177</v>
      </c>
      <c r="M107" s="37">
        <f t="shared" si="48"/>
        <v>3.4326581000000025</v>
      </c>
      <c r="N107" s="37">
        <f t="shared" si="47"/>
        <v>3.388386625</v>
      </c>
      <c r="O107" s="37">
        <f t="shared" si="47"/>
        <v>3.9184409750000015</v>
      </c>
      <c r="P107" s="37">
        <f t="shared" si="47"/>
        <v>4.8841132</v>
      </c>
      <c r="Q107" s="37">
        <f t="shared" si="47"/>
        <v>5.478375749999996</v>
      </c>
      <c r="R107" s="37">
        <f t="shared" si="47"/>
        <v>5.583928899999995</v>
      </c>
      <c r="S107" s="37">
        <f t="shared" si="47"/>
        <v>5.558315600000006</v>
      </c>
      <c r="T107" s="37">
        <f t="shared" si="47"/>
        <v>5.8812239499999945</v>
      </c>
      <c r="U107" s="37">
        <f t="shared" si="37"/>
        <v>826.9240142357012</v>
      </c>
      <c r="V107" s="37">
        <f t="shared" si="43"/>
        <v>0.010422478639433564</v>
      </c>
      <c r="W107" s="37">
        <f t="shared" si="43"/>
        <v>0.06258386512345837</v>
      </c>
      <c r="X107" s="37">
        <f t="shared" si="43"/>
        <v>0.06808483668595222</v>
      </c>
      <c r="Y107" s="37">
        <f t="shared" si="42"/>
        <v>0.23552947147341802</v>
      </c>
      <c r="Z107" s="37">
        <f t="shared" si="42"/>
        <v>0.220836156570841</v>
      </c>
      <c r="AA107" s="37">
        <f t="shared" si="42"/>
        <v>0.22797319201557648</v>
      </c>
      <c r="AB107" s="37">
        <f t="shared" si="42"/>
        <v>0.14421925415951672</v>
      </c>
      <c r="AC107" s="37">
        <f t="shared" si="42"/>
        <v>0.030350745331803538</v>
      </c>
      <c r="AD107">
        <f t="shared" si="46"/>
        <v>0.00026595145921174654</v>
      </c>
      <c r="AE107">
        <f t="shared" si="46"/>
        <v>0.0009765426799764948</v>
      </c>
      <c r="AF107">
        <f t="shared" si="46"/>
        <v>0.000581740790852991</v>
      </c>
      <c r="AG107">
        <f t="shared" si="46"/>
        <v>0.004638830806152839</v>
      </c>
      <c r="AH107">
        <f t="shared" si="46"/>
        <v>0.0007942019524468354</v>
      </c>
      <c r="AI107">
        <f t="shared" si="46"/>
        <v>0.001152672517750346</v>
      </c>
      <c r="AJ107">
        <f t="shared" si="46"/>
        <v>0.0006176159286551364</v>
      </c>
      <c r="AK107">
        <f t="shared" si="45"/>
        <v>-0.0002691221133234462</v>
      </c>
      <c r="AL107">
        <f t="shared" si="41"/>
        <v>0.008758434021722942</v>
      </c>
    </row>
    <row r="108" spans="1:38" ht="12.75">
      <c r="A108">
        <f t="shared" si="40"/>
        <v>1973.5</v>
      </c>
      <c r="B108" s="18">
        <v>161.884</v>
      </c>
      <c r="C108" s="18">
        <v>4.098</v>
      </c>
      <c r="D108" s="18">
        <f t="shared" si="38"/>
        <v>165.982</v>
      </c>
      <c r="E108" s="36">
        <v>0.015460649505257607</v>
      </c>
      <c r="F108" s="36">
        <v>0.09313149005174637</v>
      </c>
      <c r="G108" s="36">
        <v>0.08699758350849152</v>
      </c>
      <c r="H108" s="36">
        <v>0.24415816366672516</v>
      </c>
      <c r="I108" s="36">
        <v>0.2008301019668579</v>
      </c>
      <c r="J108" s="36">
        <v>0.20370255410671234</v>
      </c>
      <c r="K108" s="36">
        <v>0.1293584704399109</v>
      </c>
      <c r="L108" s="36">
        <v>0.025385793298482895</v>
      </c>
      <c r="M108" s="37">
        <f t="shared" si="48"/>
        <v>3.4720518000000027</v>
      </c>
      <c r="N108" s="37">
        <f t="shared" si="47"/>
        <v>3.43025675</v>
      </c>
      <c r="O108" s="37">
        <f t="shared" si="47"/>
        <v>3.9789340500000017</v>
      </c>
      <c r="P108" s="37">
        <f t="shared" si="47"/>
        <v>4.9662656</v>
      </c>
      <c r="Q108" s="37">
        <f t="shared" si="47"/>
        <v>5.585869499999996</v>
      </c>
      <c r="R108" s="37">
        <f t="shared" si="47"/>
        <v>5.700920199999994</v>
      </c>
      <c r="S108" s="37">
        <f t="shared" si="47"/>
        <v>5.685589800000006</v>
      </c>
      <c r="T108" s="37">
        <f t="shared" si="47"/>
        <v>6.034510099999994</v>
      </c>
      <c r="U108" s="37">
        <f t="shared" si="37"/>
        <v>847.110682739739</v>
      </c>
      <c r="V108" s="37">
        <f t="shared" si="43"/>
        <v>0.010518038722759974</v>
      </c>
      <c r="W108" s="37">
        <f t="shared" si="43"/>
        <v>0.0625956298605944</v>
      </c>
      <c r="X108" s="37">
        <f t="shared" si="43"/>
        <v>0.06782577505292069</v>
      </c>
      <c r="Y108" s="37">
        <f t="shared" si="42"/>
        <v>0.23758664614556518</v>
      </c>
      <c r="Z108" s="37">
        <f t="shared" si="42"/>
        <v>0.21980644825935397</v>
      </c>
      <c r="AA108" s="37">
        <f t="shared" si="42"/>
        <v>0.22754236675808798</v>
      </c>
      <c r="AB108" s="37">
        <f t="shared" si="42"/>
        <v>0.14410904156269114</v>
      </c>
      <c r="AC108" s="37">
        <f t="shared" si="42"/>
        <v>0.03001605363802665</v>
      </c>
      <c r="AD108">
        <f t="shared" si="46"/>
        <v>0.00022861421836488518</v>
      </c>
      <c r="AE108">
        <f t="shared" si="46"/>
        <v>0.0007526600073791708</v>
      </c>
      <c r="AF108">
        <f t="shared" si="46"/>
        <v>0.00033884010517865493</v>
      </c>
      <c r="AG108">
        <f t="shared" si="46"/>
        <v>0.003816734175155776</v>
      </c>
      <c r="AH108">
        <f t="shared" si="46"/>
        <v>2.959661589656284E-06</v>
      </c>
      <c r="AI108">
        <f t="shared" si="46"/>
        <v>0.0003398123946286032</v>
      </c>
      <c r="AJ108">
        <f t="shared" si="46"/>
        <v>0.0001029768964162372</v>
      </c>
      <c r="AK108">
        <f t="shared" si="45"/>
        <v>-0.0003833274328819304</v>
      </c>
      <c r="AL108">
        <f t="shared" si="41"/>
        <v>0.005199270025831055</v>
      </c>
    </row>
    <row r="109" spans="1:38" ht="12.75">
      <c r="A109">
        <f t="shared" si="40"/>
        <v>1973.75</v>
      </c>
      <c r="B109" s="18">
        <v>162.493</v>
      </c>
      <c r="C109" s="18">
        <v>4.009</v>
      </c>
      <c r="D109" s="18">
        <f t="shared" si="38"/>
        <v>166.502</v>
      </c>
      <c r="E109" s="36">
        <v>0.015705280005931854</v>
      </c>
      <c r="F109" s="36">
        <v>0.0937015563249588</v>
      </c>
      <c r="G109" s="36">
        <v>0.08691932260990143</v>
      </c>
      <c r="H109" s="36">
        <v>0.24664777517318726</v>
      </c>
      <c r="I109" s="36">
        <v>0.19964736700057983</v>
      </c>
      <c r="J109" s="36">
        <v>0.20280563831329346</v>
      </c>
      <c r="K109" s="36">
        <v>0.1286878138780594</v>
      </c>
      <c r="L109" s="36">
        <v>0.024909578263759613</v>
      </c>
      <c r="M109" s="37">
        <f t="shared" si="48"/>
        <v>3.511445500000003</v>
      </c>
      <c r="N109" s="37">
        <f t="shared" si="47"/>
        <v>3.472126875</v>
      </c>
      <c r="O109" s="37">
        <f t="shared" si="47"/>
        <v>4.039427125000001</v>
      </c>
      <c r="P109" s="37">
        <f t="shared" si="47"/>
        <v>5.048418</v>
      </c>
      <c r="Q109" s="37">
        <f t="shared" si="47"/>
        <v>5.6933632499999955</v>
      </c>
      <c r="R109" s="37">
        <f t="shared" si="47"/>
        <v>5.817911499999994</v>
      </c>
      <c r="S109" s="37">
        <f t="shared" si="47"/>
        <v>5.8128640000000065</v>
      </c>
      <c r="T109" s="37">
        <f t="shared" si="47"/>
        <v>6.187796249999994</v>
      </c>
      <c r="U109" s="37">
        <f t="shared" si="37"/>
        <v>865.0657459754142</v>
      </c>
      <c r="V109" s="37">
        <f t="shared" si="43"/>
        <v>0.010614558990342493</v>
      </c>
      <c r="W109" s="37">
        <f t="shared" si="43"/>
        <v>0.06261995189184368</v>
      </c>
      <c r="X109" s="37">
        <f t="shared" si="43"/>
        <v>0.06757817349927889</v>
      </c>
      <c r="Y109" s="37">
        <f t="shared" si="42"/>
        <v>0.23966402452386465</v>
      </c>
      <c r="Z109" s="37">
        <f t="shared" si="42"/>
        <v>0.21877758280624807</v>
      </c>
      <c r="AA109" s="37">
        <f t="shared" si="42"/>
        <v>0.22710017793431914</v>
      </c>
      <c r="AB109" s="37">
        <f t="shared" si="42"/>
        <v>0.1439785927223439</v>
      </c>
      <c r="AC109" s="37">
        <f t="shared" si="42"/>
        <v>0.029666937631759205</v>
      </c>
      <c r="AD109">
        <f t="shared" si="46"/>
        <v>0.00019893044362410744</v>
      </c>
      <c r="AE109">
        <f t="shared" si="46"/>
        <v>0.0005778952834989195</v>
      </c>
      <c r="AF109">
        <f t="shared" si="46"/>
        <v>0.00015083947144582847</v>
      </c>
      <c r="AG109">
        <f t="shared" si="46"/>
        <v>0.0031672867316252106</v>
      </c>
      <c r="AH109">
        <f t="shared" si="46"/>
        <v>-0.0006093398841765732</v>
      </c>
      <c r="AI109">
        <f t="shared" si="46"/>
        <v>-0.0002920658809369917</v>
      </c>
      <c r="AJ109">
        <f t="shared" si="46"/>
        <v>-0.00029816993320536133</v>
      </c>
      <c r="AK109">
        <f t="shared" si="45"/>
        <v>-0.00047177396982557687</v>
      </c>
      <c r="AL109">
        <f t="shared" si="41"/>
        <v>0.0024236022620495634</v>
      </c>
    </row>
    <row r="110" spans="1:38" ht="12.75">
      <c r="A110">
        <f t="shared" si="40"/>
        <v>1974</v>
      </c>
      <c r="B110" s="18">
        <v>162.799</v>
      </c>
      <c r="C110" s="18">
        <v>3.983</v>
      </c>
      <c r="D110" s="18">
        <f t="shared" si="38"/>
        <v>166.782</v>
      </c>
      <c r="E110" s="36">
        <v>0.015949908643960953</v>
      </c>
      <c r="F110" s="36">
        <v>0.09427163004875183</v>
      </c>
      <c r="G110" s="36">
        <v>0.08684106916189194</v>
      </c>
      <c r="H110" s="36">
        <v>0.24913738667964935</v>
      </c>
      <c r="I110" s="36">
        <v>0.19846463203430176</v>
      </c>
      <c r="J110" s="36">
        <v>0.20190873742103577</v>
      </c>
      <c r="K110" s="36">
        <v>0.12801715731620789</v>
      </c>
      <c r="L110" s="36">
        <v>0.024433361366391182</v>
      </c>
      <c r="M110" s="37">
        <f t="shared" si="48"/>
        <v>3.550839200000003</v>
      </c>
      <c r="N110" s="37">
        <f t="shared" si="47"/>
        <v>3.513997</v>
      </c>
      <c r="O110" s="37">
        <f t="shared" si="47"/>
        <v>4.0999202000000015</v>
      </c>
      <c r="P110" s="37">
        <f t="shared" si="47"/>
        <v>5.1305704</v>
      </c>
      <c r="Q110" s="37">
        <f t="shared" si="47"/>
        <v>5.800856999999995</v>
      </c>
      <c r="R110" s="37">
        <f t="shared" si="47"/>
        <v>5.9349027999999935</v>
      </c>
      <c r="S110" s="37">
        <f t="shared" si="47"/>
        <v>5.940138200000007</v>
      </c>
      <c r="T110" s="37">
        <f t="shared" si="47"/>
        <v>6.341082399999993</v>
      </c>
      <c r="U110" s="37">
        <f t="shared" si="37"/>
        <v>881.7950112665906</v>
      </c>
      <c r="V110" s="37">
        <f t="shared" si="43"/>
        <v>0.010712004478247328</v>
      </c>
      <c r="W110" s="37">
        <f t="shared" si="43"/>
        <v>0.06265618424855293</v>
      </c>
      <c r="X110" s="37">
        <f t="shared" si="43"/>
        <v>0.06734139450025493</v>
      </c>
      <c r="Y110" s="37">
        <f t="shared" si="42"/>
        <v>0.24176091785977563</v>
      </c>
      <c r="Z110" s="37">
        <f t="shared" si="42"/>
        <v>0.21774932771869496</v>
      </c>
      <c r="AA110" s="37">
        <f t="shared" si="42"/>
        <v>0.2266471506765975</v>
      </c>
      <c r="AB110" s="37">
        <f t="shared" si="42"/>
        <v>0.14382893622559584</v>
      </c>
      <c r="AC110" s="37">
        <f t="shared" si="42"/>
        <v>0.029304084292281013</v>
      </c>
      <c r="AD110">
        <f t="shared" si="46"/>
        <v>0.00018273014071104992</v>
      </c>
      <c r="AE110">
        <f t="shared" si="46"/>
        <v>0.00048517861806475927</v>
      </c>
      <c r="AF110">
        <f t="shared" si="46"/>
        <v>5.258785417439395E-05</v>
      </c>
      <c r="AG110">
        <f t="shared" si="46"/>
        <v>0.0028219781287301612</v>
      </c>
      <c r="AH110">
        <f t="shared" si="46"/>
        <v>-0.0009301271328806991</v>
      </c>
      <c r="AI110">
        <f t="shared" si="46"/>
        <v>-0.0006243618205185138</v>
      </c>
      <c r="AJ110">
        <f t="shared" si="46"/>
        <v>-0.0005101213341371694</v>
      </c>
      <c r="AK110">
        <f t="shared" si="45"/>
        <v>-0.0005196137864560964</v>
      </c>
      <c r="AL110">
        <f t="shared" si="41"/>
        <v>0.0009582506676878858</v>
      </c>
    </row>
    <row r="111" spans="1:38" ht="12.75">
      <c r="A111">
        <f t="shared" si="40"/>
        <v>1974.25</v>
      </c>
      <c r="B111" s="18">
        <v>162.23</v>
      </c>
      <c r="C111" s="18">
        <v>3.869</v>
      </c>
      <c r="D111" s="18">
        <f t="shared" si="38"/>
        <v>166.099</v>
      </c>
      <c r="E111" s="36">
        <v>0.015461928211152554</v>
      </c>
      <c r="F111" s="36">
        <v>0.09327203035354614</v>
      </c>
      <c r="G111" s="36">
        <v>0.08658123016357422</v>
      </c>
      <c r="H111" s="36">
        <v>0.25089848041534424</v>
      </c>
      <c r="I111" s="36">
        <v>0.1991984248161316</v>
      </c>
      <c r="J111" s="36">
        <v>0.20165453851222992</v>
      </c>
      <c r="K111" s="36">
        <v>0.12752515077590942</v>
      </c>
      <c r="L111" s="36">
        <v>0.02443213388323784</v>
      </c>
      <c r="M111" s="37">
        <f t="shared" si="48"/>
        <v>3.5902329000000033</v>
      </c>
      <c r="N111" s="37">
        <f t="shared" si="48"/>
        <v>3.555867125</v>
      </c>
      <c r="O111" s="37">
        <f t="shared" si="48"/>
        <v>4.160413275000002</v>
      </c>
      <c r="P111" s="37">
        <f t="shared" si="48"/>
        <v>5.2127228</v>
      </c>
      <c r="Q111" s="37">
        <f t="shared" si="48"/>
        <v>5.908350749999995</v>
      </c>
      <c r="R111" s="37">
        <f t="shared" si="48"/>
        <v>6.051894099999993</v>
      </c>
      <c r="S111" s="37">
        <f t="shared" si="48"/>
        <v>6.067412400000007</v>
      </c>
      <c r="T111" s="37">
        <f t="shared" si="48"/>
        <v>6.494368549999993</v>
      </c>
      <c r="U111" s="37">
        <f t="shared" si="37"/>
        <v>894.4427555640866</v>
      </c>
      <c r="V111" s="37">
        <f t="shared" si="43"/>
        <v>0.010308625008140847</v>
      </c>
      <c r="W111" s="37">
        <f t="shared" si="43"/>
        <v>0.061590172645580164</v>
      </c>
      <c r="X111" s="37">
        <f t="shared" si="43"/>
        <v>0.0668920787542967</v>
      </c>
      <c r="Y111" s="37">
        <f t="shared" si="42"/>
        <v>0.24287182078322048</v>
      </c>
      <c r="Z111" s="37">
        <f t="shared" si="42"/>
        <v>0.21855796390298726</v>
      </c>
      <c r="AA111" s="37">
        <f t="shared" si="42"/>
        <v>0.22662811555811674</v>
      </c>
      <c r="AB111" s="37">
        <f t="shared" si="42"/>
        <v>0.14368579239808152</v>
      </c>
      <c r="AC111" s="37">
        <f t="shared" si="42"/>
        <v>0.029465430949576522</v>
      </c>
      <c r="AD111">
        <f t="shared" si="46"/>
        <v>-0.0003697099684859886</v>
      </c>
      <c r="AE111">
        <f t="shared" si="46"/>
        <v>-0.0009171611221672181</v>
      </c>
      <c r="AF111">
        <f t="shared" si="46"/>
        <v>-0.00047654096331776693</v>
      </c>
      <c r="AG111">
        <f t="shared" si="46"/>
        <v>0.0007124887525892809</v>
      </c>
      <c r="AH111">
        <f t="shared" si="46"/>
        <v>-9.010723634110334E-05</v>
      </c>
      <c r="AI111">
        <f t="shared" si="46"/>
        <v>-0.0012155362064823632</v>
      </c>
      <c r="AJ111">
        <f t="shared" si="46"/>
        <v>-0.0011434841194072182</v>
      </c>
      <c r="AK111">
        <f t="shared" si="45"/>
        <v>-0.00012205880468291992</v>
      </c>
      <c r="AL111">
        <f t="shared" si="41"/>
        <v>-0.0036221096682952977</v>
      </c>
    </row>
    <row r="112" spans="1:38" ht="12.75">
      <c r="A112">
        <f t="shared" si="40"/>
        <v>1974.5</v>
      </c>
      <c r="B112" s="18">
        <v>162.136</v>
      </c>
      <c r="C112" s="18">
        <v>3.901</v>
      </c>
      <c r="D112" s="18">
        <f t="shared" si="38"/>
        <v>166.037</v>
      </c>
      <c r="E112" s="36">
        <v>0.014973947778344154</v>
      </c>
      <c r="F112" s="36">
        <v>0.09227243065834045</v>
      </c>
      <c r="G112" s="36">
        <v>0.0863213837146759</v>
      </c>
      <c r="H112" s="36">
        <v>0.2526595890522003</v>
      </c>
      <c r="I112" s="36">
        <v>0.19993220269680023</v>
      </c>
      <c r="J112" s="36">
        <v>0.20140033960342407</v>
      </c>
      <c r="K112" s="36">
        <v>0.12703315913677216</v>
      </c>
      <c r="L112" s="36">
        <v>0.024430908262729645</v>
      </c>
      <c r="M112" s="37">
        <f t="shared" si="48"/>
        <v>3.6296266000000035</v>
      </c>
      <c r="N112" s="37">
        <f t="shared" si="48"/>
        <v>3.5977372499999998</v>
      </c>
      <c r="O112" s="37">
        <f t="shared" si="48"/>
        <v>4.220906350000002</v>
      </c>
      <c r="P112" s="37">
        <f t="shared" si="48"/>
        <v>5.2948752</v>
      </c>
      <c r="Q112" s="37">
        <f t="shared" si="48"/>
        <v>6.015844499999995</v>
      </c>
      <c r="R112" s="37">
        <f t="shared" si="48"/>
        <v>6.168885399999993</v>
      </c>
      <c r="S112" s="37">
        <f t="shared" si="48"/>
        <v>6.194686600000008</v>
      </c>
      <c r="T112" s="37">
        <f t="shared" si="48"/>
        <v>6.647654699999992</v>
      </c>
      <c r="U112" s="37">
        <f t="shared" si="37"/>
        <v>910.3796715764166</v>
      </c>
      <c r="V112" s="37">
        <f t="shared" si="43"/>
        <v>0.00991244041019596</v>
      </c>
      <c r="W112" s="37">
        <f t="shared" si="43"/>
        <v>0.060545759310599336</v>
      </c>
      <c r="X112" s="37">
        <f t="shared" si="43"/>
        <v>0.06645175208798675</v>
      </c>
      <c r="Y112" s="37">
        <f t="shared" si="42"/>
        <v>0.24399101854187363</v>
      </c>
      <c r="Z112" s="37">
        <f t="shared" si="42"/>
        <v>0.21936214236767168</v>
      </c>
      <c r="AA112" s="37">
        <f t="shared" si="42"/>
        <v>0.22659442849077976</v>
      </c>
      <c r="AB112" s="37">
        <f t="shared" si="42"/>
        <v>0.14352209473643912</v>
      </c>
      <c r="AC112" s="37">
        <f t="shared" si="42"/>
        <v>0.029620364054453927</v>
      </c>
      <c r="AD112">
        <f t="shared" si="46"/>
        <v>-0.00032800815374586296</v>
      </c>
      <c r="AE112">
        <f t="shared" si="46"/>
        <v>-0.0006807989959840266</v>
      </c>
      <c r="AF112">
        <f t="shared" si="46"/>
        <v>-0.0002252871011898287</v>
      </c>
      <c r="AG112">
        <f t="shared" si="46"/>
        <v>0.001611843912674143</v>
      </c>
      <c r="AH112">
        <f t="shared" si="46"/>
        <v>0.0007233441584047841</v>
      </c>
      <c r="AI112">
        <f t="shared" si="46"/>
        <v>-0.00037044201158904327</v>
      </c>
      <c r="AJ112">
        <f t="shared" si="46"/>
        <v>-0.0006087082859577573</v>
      </c>
      <c r="AK112">
        <f t="shared" si="45"/>
        <v>-1.2511611716121943E-05</v>
      </c>
      <c r="AL112">
        <f t="shared" si="41"/>
        <v>0.00010943191089628638</v>
      </c>
    </row>
    <row r="113" spans="1:38" ht="12.75">
      <c r="A113">
        <f t="shared" si="40"/>
        <v>1974.75</v>
      </c>
      <c r="B113" s="18">
        <v>160.53</v>
      </c>
      <c r="C113" s="18">
        <v>3.919</v>
      </c>
      <c r="D113" s="18">
        <f t="shared" si="38"/>
        <v>164.449</v>
      </c>
      <c r="E113" s="36">
        <v>0.014485967345535755</v>
      </c>
      <c r="F113" s="36">
        <v>0.09127282351255417</v>
      </c>
      <c r="G113" s="36">
        <v>0.08606154471635818</v>
      </c>
      <c r="H113" s="36">
        <v>0.2544206976890564</v>
      </c>
      <c r="I113" s="36">
        <v>0.20066598057746887</v>
      </c>
      <c r="J113" s="36">
        <v>0.20114615559577942</v>
      </c>
      <c r="K113" s="36">
        <v>0.1265411674976349</v>
      </c>
      <c r="L113" s="36">
        <v>0.0244296807795763</v>
      </c>
      <c r="M113" s="37">
        <f t="shared" si="48"/>
        <v>3.6690203000000037</v>
      </c>
      <c r="N113" s="37">
        <f t="shared" si="48"/>
        <v>3.6396073749999998</v>
      </c>
      <c r="O113" s="37">
        <f t="shared" si="48"/>
        <v>4.281399425000002</v>
      </c>
      <c r="P113" s="37">
        <f t="shared" si="48"/>
        <v>5.3770276</v>
      </c>
      <c r="Q113" s="37">
        <f t="shared" si="48"/>
        <v>6.123338249999994</v>
      </c>
      <c r="R113" s="37">
        <f t="shared" si="48"/>
        <v>6.285876699999992</v>
      </c>
      <c r="S113" s="37">
        <f t="shared" si="48"/>
        <v>6.321960800000008</v>
      </c>
      <c r="T113" s="37">
        <f t="shared" si="48"/>
        <v>6.800940849999992</v>
      </c>
      <c r="U113" s="37">
        <f t="shared" si="37"/>
        <v>917.8056944153927</v>
      </c>
      <c r="V113" s="37">
        <f t="shared" si="43"/>
        <v>0.009523094753670122</v>
      </c>
      <c r="W113" s="37">
        <f t="shared" si="43"/>
        <v>0.05952186232357633</v>
      </c>
      <c r="X113" s="37">
        <f t="shared" si="43"/>
        <v>0.06601997756044162</v>
      </c>
      <c r="Y113" s="37">
        <f t="shared" si="42"/>
        <v>0.24511799409660878</v>
      </c>
      <c r="Z113" s="37">
        <f t="shared" si="42"/>
        <v>0.22016206548910897</v>
      </c>
      <c r="AA113" s="37">
        <f t="shared" si="42"/>
        <v>0.22654687895994927</v>
      </c>
      <c r="AB113" s="37">
        <f t="shared" si="42"/>
        <v>0.14333891893507447</v>
      </c>
      <c r="AC113" s="37">
        <f t="shared" si="42"/>
        <v>0.029769207881570284</v>
      </c>
      <c r="AD113">
        <f t="shared" si="46"/>
        <v>-0.0004153532079186215</v>
      </c>
      <c r="AE113">
        <f t="shared" si="46"/>
        <v>-0.0012308423420472742</v>
      </c>
      <c r="AF113">
        <f t="shared" si="46"/>
        <v>-0.0008362170420480569</v>
      </c>
      <c r="AG113">
        <f t="shared" si="46"/>
        <v>-0.0006515081870432662</v>
      </c>
      <c r="AH113">
        <f t="shared" si="46"/>
        <v>-0.0013068699229193289</v>
      </c>
      <c r="AI113">
        <f t="shared" si="46"/>
        <v>-0.002463512631583362</v>
      </c>
      <c r="AJ113">
        <f t="shared" si="46"/>
        <v>-0.0019349666506418733</v>
      </c>
      <c r="AK113">
        <f t="shared" si="45"/>
        <v>-0.00028686373751877944</v>
      </c>
      <c r="AL113">
        <f t="shared" si="41"/>
        <v>-0.009126133721720562</v>
      </c>
    </row>
    <row r="114" spans="1:38" ht="12.75">
      <c r="A114">
        <f t="shared" si="40"/>
        <v>1975</v>
      </c>
      <c r="B114" s="18">
        <v>156.846</v>
      </c>
      <c r="C114" s="18">
        <v>3.868</v>
      </c>
      <c r="D114" s="18">
        <f t="shared" si="38"/>
        <v>160.714</v>
      </c>
      <c r="E114" s="36">
        <v>0.013997986912727356</v>
      </c>
      <c r="F114" s="36">
        <v>0.09027322381734848</v>
      </c>
      <c r="G114" s="36">
        <v>0.08580170571804047</v>
      </c>
      <c r="H114" s="36">
        <v>0.2561818063259125</v>
      </c>
      <c r="I114" s="36">
        <v>0.2013997733592987</v>
      </c>
      <c r="J114" s="36">
        <v>0.20089195668697357</v>
      </c>
      <c r="K114" s="36">
        <v>0.12604916095733643</v>
      </c>
      <c r="L114" s="36">
        <v>0.02442845329642296</v>
      </c>
      <c r="M114" s="37">
        <f t="shared" si="48"/>
        <v>3.708414000000004</v>
      </c>
      <c r="N114" s="37">
        <f t="shared" si="48"/>
        <v>3.6814774999999997</v>
      </c>
      <c r="O114" s="37">
        <f t="shared" si="48"/>
        <v>4.341892500000002</v>
      </c>
      <c r="P114" s="37">
        <f t="shared" si="48"/>
        <v>5.45918</v>
      </c>
      <c r="Q114" s="37">
        <f t="shared" si="48"/>
        <v>6.230831999999994</v>
      </c>
      <c r="R114" s="37">
        <f t="shared" si="48"/>
        <v>6.402867999999992</v>
      </c>
      <c r="S114" s="37">
        <f t="shared" si="48"/>
        <v>6.449235000000009</v>
      </c>
      <c r="T114" s="37">
        <f t="shared" si="48"/>
        <v>6.9542269999999915</v>
      </c>
      <c r="U114" s="37">
        <f t="shared" si="37"/>
        <v>912.7443143647293</v>
      </c>
      <c r="V114" s="37">
        <f t="shared" si="43"/>
        <v>0.00914025619991811</v>
      </c>
      <c r="W114" s="37">
        <f t="shared" si="43"/>
        <v>0.058517488267639965</v>
      </c>
      <c r="X114" s="37">
        <f t="shared" si="43"/>
        <v>0.06559633305577679</v>
      </c>
      <c r="Y114" s="37">
        <f t="shared" si="42"/>
        <v>0.2462522864593172</v>
      </c>
      <c r="Z114" s="37">
        <f t="shared" si="42"/>
        <v>0.2209579302652039</v>
      </c>
      <c r="AA114" s="37">
        <f t="shared" si="42"/>
        <v>0.2264861615211573</v>
      </c>
      <c r="AB114" s="37">
        <f t="shared" si="42"/>
        <v>0.14313727183635835</v>
      </c>
      <c r="AC114" s="37">
        <f t="shared" si="42"/>
        <v>0.029912272394628313</v>
      </c>
      <c r="AD114">
        <f t="shared" si="46"/>
        <v>-0.0005341543255829919</v>
      </c>
      <c r="AE114">
        <f t="shared" si="46"/>
        <v>-0.0020058600413550764</v>
      </c>
      <c r="AF114">
        <f t="shared" si="46"/>
        <v>-0.0017108734474738543</v>
      </c>
      <c r="AG114">
        <f t="shared" si="46"/>
        <v>-0.003949614059164275</v>
      </c>
      <c r="AH114">
        <f t="shared" si="46"/>
        <v>-0.004262098435795225</v>
      </c>
      <c r="AI114">
        <f t="shared" si="46"/>
        <v>-0.005490455877827028</v>
      </c>
      <c r="AJ114">
        <f t="shared" si="46"/>
        <v>-0.003848778508683356</v>
      </c>
      <c r="AK114">
        <f t="shared" si="45"/>
        <v>-0.0006870636680585075</v>
      </c>
      <c r="AL114">
        <f t="shared" si="41"/>
        <v>-0.022488898363940312</v>
      </c>
    </row>
    <row r="115" spans="1:38" ht="12.75">
      <c r="A115">
        <f t="shared" si="40"/>
        <v>1975.25</v>
      </c>
      <c r="B115" s="18">
        <v>156.05599999999998</v>
      </c>
      <c r="C115" s="18">
        <v>3.84</v>
      </c>
      <c r="D115" s="18">
        <f t="shared" si="38"/>
        <v>159.896</v>
      </c>
      <c r="E115" s="36">
        <v>0.013998094946146011</v>
      </c>
      <c r="F115" s="36">
        <v>0.09039261192083359</v>
      </c>
      <c r="G115" s="36">
        <v>0.08574084937572479</v>
      </c>
      <c r="H115" s="36">
        <v>0.2586723566055298</v>
      </c>
      <c r="I115" s="36">
        <v>0.20167189836502075</v>
      </c>
      <c r="J115" s="36">
        <v>0.19923919439315796</v>
      </c>
      <c r="K115" s="36">
        <v>0.12536071240901947</v>
      </c>
      <c r="L115" s="36">
        <v>0.024192309007048607</v>
      </c>
      <c r="M115" s="37">
        <f t="shared" si="48"/>
        <v>3.747807700000004</v>
      </c>
      <c r="N115" s="37">
        <f t="shared" si="48"/>
        <v>3.7233476249999997</v>
      </c>
      <c r="O115" s="37">
        <f t="shared" si="48"/>
        <v>4.402385575000002</v>
      </c>
      <c r="P115" s="37">
        <f t="shared" si="48"/>
        <v>5.5413324</v>
      </c>
      <c r="Q115" s="37">
        <f t="shared" si="48"/>
        <v>6.338325749999994</v>
      </c>
      <c r="R115" s="37">
        <f t="shared" si="48"/>
        <v>6.519859299999991</v>
      </c>
      <c r="S115" s="37">
        <f t="shared" si="48"/>
        <v>6.576509200000009</v>
      </c>
      <c r="T115" s="37">
        <f t="shared" si="48"/>
        <v>7.107513149999991</v>
      </c>
      <c r="U115" s="37">
        <f t="shared" si="37"/>
        <v>923.1652815367895</v>
      </c>
      <c r="V115" s="37">
        <f t="shared" si="43"/>
        <v>0.009086661929574205</v>
      </c>
      <c r="W115" s="37">
        <f t="shared" si="43"/>
        <v>0.058294107478059035</v>
      </c>
      <c r="X115" s="37">
        <f t="shared" si="43"/>
        <v>0.06537835583608118</v>
      </c>
      <c r="Y115" s="37">
        <f t="shared" si="42"/>
        <v>0.24826892191197686</v>
      </c>
      <c r="Z115" s="37">
        <f t="shared" si="42"/>
        <v>0.2214002353139901</v>
      </c>
      <c r="AA115" s="37">
        <f t="shared" si="42"/>
        <v>0.22499410373722298</v>
      </c>
      <c r="AB115" s="37">
        <f t="shared" si="42"/>
        <v>0.14279566385493508</v>
      </c>
      <c r="AC115" s="37">
        <f t="shared" si="42"/>
        <v>0.029781949938160555</v>
      </c>
      <c r="AD115">
        <f t="shared" si="46"/>
        <v>-4.6433676871075744E-05</v>
      </c>
      <c r="AE115">
        <f t="shared" si="46"/>
        <v>-0.00022084038868968158</v>
      </c>
      <c r="AF115">
        <f t="shared" si="46"/>
        <v>-0.00038063227805893514</v>
      </c>
      <c r="AG115">
        <f t="shared" si="46"/>
        <v>0.0011304930791077872</v>
      </c>
      <c r="AH115">
        <f t="shared" si="46"/>
        <v>-0.0008299805987963675</v>
      </c>
      <c r="AI115">
        <f t="shared" si="46"/>
        <v>-0.0030167761730895784</v>
      </c>
      <c r="AJ115">
        <f t="shared" si="46"/>
        <v>-0.0015125137693130523</v>
      </c>
      <c r="AK115">
        <f t="shared" si="45"/>
        <v>-0.0004422321851014808</v>
      </c>
      <c r="AL115">
        <f t="shared" si="41"/>
        <v>-0.005318915990812385</v>
      </c>
    </row>
    <row r="116" spans="1:38" ht="12.75">
      <c r="A116">
        <f t="shared" si="40"/>
        <v>1975.5</v>
      </c>
      <c r="B116" s="18">
        <v>157.066</v>
      </c>
      <c r="C116" s="18">
        <v>3.793</v>
      </c>
      <c r="D116" s="18">
        <f t="shared" si="38"/>
        <v>160.859</v>
      </c>
      <c r="E116" s="36">
        <v>0.013998202979564667</v>
      </c>
      <c r="F116" s="36">
        <v>0.09051200747489929</v>
      </c>
      <c r="G116" s="36">
        <v>0.08567999303340912</v>
      </c>
      <c r="H116" s="36">
        <v>0.2611629366874695</v>
      </c>
      <c r="I116" s="36">
        <v>0.2019440233707428</v>
      </c>
      <c r="J116" s="36">
        <v>0.19758644700050354</v>
      </c>
      <c r="K116" s="36">
        <v>0.12467224895954132</v>
      </c>
      <c r="L116" s="36">
        <v>0.023956164717674255</v>
      </c>
      <c r="M116" s="37">
        <f t="shared" si="48"/>
        <v>3.7872014000000043</v>
      </c>
      <c r="N116" s="37">
        <f t="shared" si="48"/>
        <v>3.7652177499999997</v>
      </c>
      <c r="O116" s="37">
        <f t="shared" si="48"/>
        <v>4.462878650000002</v>
      </c>
      <c r="P116" s="37">
        <f t="shared" si="48"/>
        <v>5.6234848</v>
      </c>
      <c r="Q116" s="37">
        <f t="shared" si="48"/>
        <v>6.445819499999994</v>
      </c>
      <c r="R116" s="37">
        <f t="shared" si="48"/>
        <v>6.636850599999991</v>
      </c>
      <c r="S116" s="37">
        <f t="shared" si="48"/>
        <v>6.70378340000001</v>
      </c>
      <c r="T116" s="37">
        <f t="shared" si="48"/>
        <v>7.260799299999991</v>
      </c>
      <c r="U116" s="37">
        <f t="shared" si="37"/>
        <v>943.856229405812</v>
      </c>
      <c r="V116" s="37">
        <f t="shared" si="43"/>
        <v>0.009035042625928202</v>
      </c>
      <c r="W116" s="37">
        <f t="shared" si="43"/>
        <v>0.0580812310335101</v>
      </c>
      <c r="X116" s="37">
        <f t="shared" si="43"/>
        <v>0.06516794386775798</v>
      </c>
      <c r="Y116" s="37">
        <f t="shared" si="42"/>
        <v>0.2502975433670549</v>
      </c>
      <c r="Z116" s="37">
        <f t="shared" si="42"/>
        <v>0.22184449818143817</v>
      </c>
      <c r="AA116" s="37">
        <f t="shared" si="42"/>
        <v>0.22349031691048185</v>
      </c>
      <c r="AB116" s="37">
        <f t="shared" si="42"/>
        <v>0.14243912119855237</v>
      </c>
      <c r="AC116" s="37">
        <f t="shared" si="42"/>
        <v>0.02964430281527628</v>
      </c>
      <c r="AD116">
        <f t="shared" si="46"/>
        <v>5.447673133085033E-05</v>
      </c>
      <c r="AE116">
        <f t="shared" si="46"/>
        <v>0.0004262005087617692</v>
      </c>
      <c r="AF116">
        <f t="shared" si="46"/>
        <v>0.00034559380123071166</v>
      </c>
      <c r="AG116">
        <f t="shared" si="46"/>
        <v>0.003885543734198254</v>
      </c>
      <c r="AH116">
        <f t="shared" si="46"/>
        <v>0.0016295973782701342</v>
      </c>
      <c r="AI116">
        <f t="shared" si="46"/>
        <v>-0.0005214279252471177</v>
      </c>
      <c r="AJ116">
        <f t="shared" si="46"/>
        <v>7.096720401733719E-05</v>
      </c>
      <c r="AK116">
        <f t="shared" si="45"/>
        <v>-0.00011304304926844956</v>
      </c>
      <c r="AL116">
        <f t="shared" si="41"/>
        <v>0.005777908383293489</v>
      </c>
    </row>
    <row r="117" spans="1:38" ht="12.75">
      <c r="A117">
        <f t="shared" si="40"/>
        <v>1975.75</v>
      </c>
      <c r="B117" s="18">
        <v>159.125</v>
      </c>
      <c r="C117" s="18">
        <v>3.768</v>
      </c>
      <c r="D117" s="18">
        <f t="shared" si="38"/>
        <v>162.893</v>
      </c>
      <c r="E117" s="36">
        <v>0.013998310081660748</v>
      </c>
      <c r="F117" s="36">
        <v>0.0906313955783844</v>
      </c>
      <c r="G117" s="36">
        <v>0.08561913669109344</v>
      </c>
      <c r="H117" s="36">
        <v>0.2636535167694092</v>
      </c>
      <c r="I117" s="36">
        <v>0.20221616327762604</v>
      </c>
      <c r="J117" s="36">
        <v>0.19593369960784912</v>
      </c>
      <c r="K117" s="36">
        <v>0.12398380041122437</v>
      </c>
      <c r="L117" s="36">
        <v>0.023720018565654755</v>
      </c>
      <c r="M117" s="37">
        <f t="shared" si="48"/>
        <v>3.8265951000000045</v>
      </c>
      <c r="N117" s="37">
        <f t="shared" si="48"/>
        <v>3.8070878749999997</v>
      </c>
      <c r="O117" s="37">
        <f t="shared" si="48"/>
        <v>4.523371725000002</v>
      </c>
      <c r="P117" s="37">
        <f t="shared" si="48"/>
        <v>5.7056372</v>
      </c>
      <c r="Q117" s="37">
        <f t="shared" si="48"/>
        <v>6.553313249999993</v>
      </c>
      <c r="R117" s="37">
        <f t="shared" si="48"/>
        <v>6.7538418999999905</v>
      </c>
      <c r="S117" s="37">
        <f t="shared" si="48"/>
        <v>6.83105760000001</v>
      </c>
      <c r="T117" s="37">
        <f t="shared" si="48"/>
        <v>7.41408544999999</v>
      </c>
      <c r="U117" s="37">
        <f t="shared" si="37"/>
        <v>971.0865976703161</v>
      </c>
      <c r="V117" s="37">
        <f t="shared" si="43"/>
        <v>0.008985300003506736</v>
      </c>
      <c r="W117" s="37">
        <f t="shared" si="43"/>
        <v>0.05787833514337183</v>
      </c>
      <c r="X117" s="37">
        <f t="shared" si="43"/>
        <v>0.06496472208898456</v>
      </c>
      <c r="Y117" s="37">
        <f t="shared" si="42"/>
        <v>0.25233772490258355</v>
      </c>
      <c r="Z117" s="37">
        <f t="shared" si="42"/>
        <v>0.22229068052690418</v>
      </c>
      <c r="AA117" s="37">
        <f t="shared" si="42"/>
        <v>0.22197521760981925</v>
      </c>
      <c r="AB117" s="37">
        <f t="shared" si="42"/>
        <v>0.1420683554667284</v>
      </c>
      <c r="AC117" s="37">
        <f t="shared" si="42"/>
        <v>0.029499664258101438</v>
      </c>
      <c r="AD117">
        <f t="shared" si="46"/>
        <v>0.00011328479175291278</v>
      </c>
      <c r="AE117">
        <f t="shared" si="46"/>
        <v>0.0008049623222640757</v>
      </c>
      <c r="AF117">
        <f t="shared" si="46"/>
        <v>0.0007713491107201349</v>
      </c>
      <c r="AG117">
        <f t="shared" si="46"/>
        <v>0.005543225671912136</v>
      </c>
      <c r="AH117">
        <f t="shared" si="46"/>
        <v>0.003089411445964607</v>
      </c>
      <c r="AI117">
        <f t="shared" si="46"/>
        <v>0.0009277885436873316</v>
      </c>
      <c r="AJ117">
        <f t="shared" si="46"/>
        <v>0.0009997547774199882</v>
      </c>
      <c r="AK117">
        <f t="shared" si="45"/>
        <v>7.863206021559786E-05</v>
      </c>
      <c r="AL117">
        <f t="shared" si="41"/>
        <v>0.012328408723936785</v>
      </c>
    </row>
    <row r="118" spans="1:38" ht="12.75">
      <c r="A118">
        <f t="shared" si="40"/>
        <v>1976</v>
      </c>
      <c r="B118" s="18">
        <v>161.114</v>
      </c>
      <c r="C118" s="18">
        <v>3.737</v>
      </c>
      <c r="D118" s="18">
        <f t="shared" si="38"/>
        <v>164.851</v>
      </c>
      <c r="E118" s="36">
        <v>0.013998418115079403</v>
      </c>
      <c r="F118" s="36">
        <v>0.0907507836818695</v>
      </c>
      <c r="G118" s="36">
        <v>0.08555828034877777</v>
      </c>
      <c r="H118" s="36">
        <v>0.2661440670490265</v>
      </c>
      <c r="I118" s="36">
        <v>0.20248828828334808</v>
      </c>
      <c r="J118" s="36">
        <v>0.1942809373140335</v>
      </c>
      <c r="K118" s="36">
        <v>0.12329534441232681</v>
      </c>
      <c r="L118" s="36">
        <v>0.023483874276280403</v>
      </c>
      <c r="M118" s="37">
        <f t="shared" si="48"/>
        <v>3.8659888000000047</v>
      </c>
      <c r="N118" s="37">
        <f t="shared" si="48"/>
        <v>3.8489579999999997</v>
      </c>
      <c r="O118" s="37">
        <f t="shared" si="48"/>
        <v>4.583864800000002</v>
      </c>
      <c r="P118" s="37">
        <f t="shared" si="48"/>
        <v>5.7877896</v>
      </c>
      <c r="Q118" s="37">
        <f t="shared" si="48"/>
        <v>6.660806999999993</v>
      </c>
      <c r="R118" s="37">
        <f t="shared" si="48"/>
        <v>6.87083319999999</v>
      </c>
      <c r="S118" s="37">
        <f t="shared" si="48"/>
        <v>6.9583318000000105</v>
      </c>
      <c r="T118" s="37">
        <f t="shared" si="48"/>
        <v>7.56737159999999</v>
      </c>
      <c r="U118" s="37">
        <f t="shared" si="37"/>
        <v>998.2116400758755</v>
      </c>
      <c r="V118" s="37">
        <f t="shared" si="43"/>
        <v>0.008937344710038913</v>
      </c>
      <c r="W118" s="37">
        <f t="shared" si="43"/>
        <v>0.05768494890524255</v>
      </c>
      <c r="X118" s="37">
        <f t="shared" si="43"/>
        <v>0.06476834545298729</v>
      </c>
      <c r="Y118" s="37">
        <f t="shared" si="42"/>
        <v>0.25438908921437325</v>
      </c>
      <c r="Z118" s="37">
        <f t="shared" si="42"/>
        <v>0.22273871774316575</v>
      </c>
      <c r="AA118" s="37">
        <f t="shared" si="42"/>
        <v>0.22044921246868676</v>
      </c>
      <c r="AB118" s="37">
        <f t="shared" si="42"/>
        <v>0.14168398651559885</v>
      </c>
      <c r="AC118" s="37">
        <f t="shared" si="42"/>
        <v>0.029348354989906355</v>
      </c>
      <c r="AD118">
        <f t="shared" si="46"/>
        <v>0.00010714344890913687</v>
      </c>
      <c r="AE118">
        <f t="shared" si="46"/>
        <v>0.0007664687560509142</v>
      </c>
      <c r="AF118">
        <f t="shared" si="46"/>
        <v>0.0007289350580098435</v>
      </c>
      <c r="AG118">
        <f t="shared" si="46"/>
        <v>0.0054094240284991634</v>
      </c>
      <c r="AH118">
        <f t="shared" si="46"/>
        <v>0.0029579548386438137</v>
      </c>
      <c r="AI118">
        <f t="shared" si="46"/>
        <v>0.000769243224563358</v>
      </c>
      <c r="AJ118">
        <f t="shared" si="46"/>
        <v>0.0009052023331563728</v>
      </c>
      <c r="AK118">
        <f t="shared" si="45"/>
        <v>5.717437718793783E-05</v>
      </c>
      <c r="AL118">
        <f t="shared" si="41"/>
        <v>0.011701546065020541</v>
      </c>
    </row>
    <row r="119" spans="1:38" ht="12.75">
      <c r="A119">
        <f t="shared" si="40"/>
        <v>1976.25</v>
      </c>
      <c r="B119" s="18">
        <v>161.458</v>
      </c>
      <c r="C119" s="18">
        <v>3.731</v>
      </c>
      <c r="D119" s="18">
        <f t="shared" si="38"/>
        <v>165.189</v>
      </c>
      <c r="E119" s="36">
        <v>0.013998502865433693</v>
      </c>
      <c r="F119" s="36">
        <v>0.09117639064788818</v>
      </c>
      <c r="G119" s="36">
        <v>0.08625847101211548</v>
      </c>
      <c r="H119" s="36">
        <v>0.26765885949134827</v>
      </c>
      <c r="I119" s="36">
        <v>0.20250067114830017</v>
      </c>
      <c r="J119" s="36">
        <v>0.19283169507980347</v>
      </c>
      <c r="K119" s="36">
        <v>0.12282228469848633</v>
      </c>
      <c r="L119" s="36">
        <v>0.022997567430138588</v>
      </c>
      <c r="M119" s="37">
        <f t="shared" si="48"/>
        <v>3.905382500000005</v>
      </c>
      <c r="N119" s="37">
        <f t="shared" si="48"/>
        <v>3.8908281249999996</v>
      </c>
      <c r="O119" s="37">
        <f t="shared" si="48"/>
        <v>4.6443578750000025</v>
      </c>
      <c r="P119" s="37">
        <f t="shared" si="48"/>
        <v>5.869942</v>
      </c>
      <c r="Q119" s="37">
        <f t="shared" si="48"/>
        <v>6.768300749999993</v>
      </c>
      <c r="R119" s="37">
        <f t="shared" si="48"/>
        <v>6.98782449999999</v>
      </c>
      <c r="S119" s="37">
        <f t="shared" si="48"/>
        <v>7.085606000000011</v>
      </c>
      <c r="T119" s="37">
        <f t="shared" si="48"/>
        <v>7.720657749999989</v>
      </c>
      <c r="U119" s="37">
        <f t="shared" si="37"/>
        <v>1015.4274402648496</v>
      </c>
      <c r="V119" s="37">
        <f t="shared" si="43"/>
        <v>0.008893595955966378</v>
      </c>
      <c r="W119" s="37">
        <f t="shared" si="43"/>
        <v>0.05771074374921731</v>
      </c>
      <c r="X119" s="37">
        <f t="shared" si="43"/>
        <v>0.06517179185527064</v>
      </c>
      <c r="Y119" s="37">
        <f t="shared" si="42"/>
        <v>0.2555922387046932</v>
      </c>
      <c r="Z119" s="37">
        <f t="shared" si="42"/>
        <v>0.2229658466954076</v>
      </c>
      <c r="AA119" s="37">
        <f t="shared" si="42"/>
        <v>0.2192061007069328</v>
      </c>
      <c r="AB119" s="37">
        <f t="shared" si="42"/>
        <v>0.14157494446120786</v>
      </c>
      <c r="AC119" s="37">
        <f t="shared" si="42"/>
        <v>0.028884737871304154</v>
      </c>
      <c r="AD119">
        <f t="shared" si="46"/>
        <v>1.8314975422435255E-05</v>
      </c>
      <c r="AE119">
        <f t="shared" si="46"/>
        <v>0.0003881402012312371</v>
      </c>
      <c r="AF119">
        <f t="shared" si="46"/>
        <v>0.0006626113942583454</v>
      </c>
      <c r="AG119">
        <f t="shared" si="46"/>
        <v>0.0019694782769029136</v>
      </c>
      <c r="AH119">
        <f t="shared" si="46"/>
        <v>0.0004700821328807995</v>
      </c>
      <c r="AI119">
        <f t="shared" si="46"/>
        <v>-0.0011956959306426234</v>
      </c>
      <c r="AJ119">
        <f t="shared" si="46"/>
        <v>-0.0002543584776965154</v>
      </c>
      <c r="AK119">
        <f t="shared" si="45"/>
        <v>-0.000549641807408535</v>
      </c>
      <c r="AL119">
        <f t="shared" si="41"/>
        <v>0.001508930764948057</v>
      </c>
    </row>
    <row r="120" spans="1:38" ht="12.75">
      <c r="A120">
        <f t="shared" si="40"/>
        <v>1976.5</v>
      </c>
      <c r="B120" s="18">
        <v>162.19400000000002</v>
      </c>
      <c r="C120" s="18">
        <v>3.7</v>
      </c>
      <c r="D120" s="18">
        <f t="shared" si="38"/>
        <v>165.894</v>
      </c>
      <c r="E120" s="36">
        <v>0.013998588547110558</v>
      </c>
      <c r="F120" s="36">
        <v>0.09160199761390686</v>
      </c>
      <c r="G120" s="36">
        <v>0.08695866167545319</v>
      </c>
      <c r="H120" s="36">
        <v>0.26917365193367004</v>
      </c>
      <c r="I120" s="36">
        <v>0.20251306891441345</v>
      </c>
      <c r="J120" s="36">
        <v>0.19138245284557343</v>
      </c>
      <c r="K120" s="36">
        <v>0.12234922498464584</v>
      </c>
      <c r="L120" s="36">
        <v>0.022511262446641922</v>
      </c>
      <c r="M120" s="37">
        <f t="shared" si="48"/>
        <v>3.944776200000005</v>
      </c>
      <c r="N120" s="37">
        <f t="shared" si="48"/>
        <v>3.9326982499999996</v>
      </c>
      <c r="O120" s="37">
        <f t="shared" si="48"/>
        <v>4.704850950000003</v>
      </c>
      <c r="P120" s="37">
        <f t="shared" si="48"/>
        <v>5.9520944</v>
      </c>
      <c r="Q120" s="37">
        <f t="shared" si="48"/>
        <v>6.8757944999999925</v>
      </c>
      <c r="R120" s="37">
        <f t="shared" si="48"/>
        <v>7.104815799999989</v>
      </c>
      <c r="S120" s="37">
        <f t="shared" si="48"/>
        <v>7.212880200000011</v>
      </c>
      <c r="T120" s="37">
        <f t="shared" si="48"/>
        <v>7.873943899999989</v>
      </c>
      <c r="U120" s="37">
        <f t="shared" si="37"/>
        <v>1034.9557449788172</v>
      </c>
      <c r="V120" s="37">
        <f t="shared" si="43"/>
        <v>0.00885147235506517</v>
      </c>
      <c r="W120" s="37">
        <f t="shared" si="43"/>
        <v>0.05774368144588485</v>
      </c>
      <c r="X120" s="37">
        <f t="shared" si="43"/>
        <v>0.0655794267348332</v>
      </c>
      <c r="Y120" s="37">
        <f t="shared" si="42"/>
        <v>0.25680960121731106</v>
      </c>
      <c r="Z120" s="37">
        <f t="shared" si="42"/>
        <v>0.22319519593604212</v>
      </c>
      <c r="AA120" s="37">
        <f t="shared" si="42"/>
        <v>0.21795349548477858</v>
      </c>
      <c r="AB120" s="37">
        <f t="shared" si="42"/>
        <v>0.14145517519258066</v>
      </c>
      <c r="AC120" s="37">
        <f t="shared" si="42"/>
        <v>0.028411951633504493</v>
      </c>
      <c r="AD120">
        <f t="shared" si="46"/>
        <v>3.7840275894198956E-05</v>
      </c>
      <c r="AE120">
        <f t="shared" si="46"/>
        <v>0.0005146870314144982</v>
      </c>
      <c r="AF120">
        <f t="shared" si="46"/>
        <v>0.0008069536425489796</v>
      </c>
      <c r="AG120">
        <f t="shared" si="46"/>
        <v>0.002536957230040589</v>
      </c>
      <c r="AH120">
        <f t="shared" si="46"/>
        <v>0.0009637031055905022</v>
      </c>
      <c r="AI120">
        <f t="shared" si="46"/>
        <v>-0.0007180801179122372</v>
      </c>
      <c r="AJ120">
        <f t="shared" si="46"/>
        <v>5.656951087953667E-05</v>
      </c>
      <c r="AK120">
        <f t="shared" si="45"/>
        <v>-0.0004902863971339443</v>
      </c>
      <c r="AL120">
        <f t="shared" si="41"/>
        <v>0.0037083442813221224</v>
      </c>
    </row>
    <row r="121" spans="1:38" ht="12.75">
      <c r="A121">
        <f t="shared" si="40"/>
        <v>1976.75</v>
      </c>
      <c r="B121" s="18">
        <v>163.28900000000002</v>
      </c>
      <c r="C121" s="18">
        <v>3.795</v>
      </c>
      <c r="D121" s="18">
        <f t="shared" si="38"/>
        <v>167.084</v>
      </c>
      <c r="E121" s="36">
        <v>0.013998673297464848</v>
      </c>
      <c r="F121" s="36">
        <v>0.09202760457992554</v>
      </c>
      <c r="G121" s="36">
        <v>0.0876588523387909</v>
      </c>
      <c r="H121" s="36">
        <v>0.2706884443759918</v>
      </c>
      <c r="I121" s="36">
        <v>0.20252546668052673</v>
      </c>
      <c r="J121" s="36">
        <v>0.18993321061134338</v>
      </c>
      <c r="K121" s="36">
        <v>0.12187616527080536</v>
      </c>
      <c r="L121" s="36">
        <v>0.022024955600500107</v>
      </c>
      <c r="M121" s="37">
        <f t="shared" si="48"/>
        <v>3.9841699000000053</v>
      </c>
      <c r="N121" s="37">
        <f t="shared" si="48"/>
        <v>3.9745683749999996</v>
      </c>
      <c r="O121" s="37">
        <f t="shared" si="48"/>
        <v>4.765344025000003</v>
      </c>
      <c r="P121" s="37">
        <f t="shared" si="48"/>
        <v>6.0342468</v>
      </c>
      <c r="Q121" s="37">
        <f t="shared" si="48"/>
        <v>6.983288249999992</v>
      </c>
      <c r="R121" s="37">
        <f t="shared" si="48"/>
        <v>7.221807099999989</v>
      </c>
      <c r="S121" s="37">
        <f t="shared" si="48"/>
        <v>7.340154400000012</v>
      </c>
      <c r="T121" s="37">
        <f t="shared" si="48"/>
        <v>8.02723004999999</v>
      </c>
      <c r="U121" s="37">
        <f t="shared" si="37"/>
        <v>1057.6438159041109</v>
      </c>
      <c r="V121" s="37">
        <f t="shared" si="43"/>
        <v>0.008810897672616985</v>
      </c>
      <c r="W121" s="37">
        <f t="shared" si="43"/>
        <v>0.05778345686474868</v>
      </c>
      <c r="X121" s="37">
        <f t="shared" si="43"/>
        <v>0.06599111539297148</v>
      </c>
      <c r="Y121" s="37">
        <f t="shared" si="42"/>
        <v>0.25804070180197686</v>
      </c>
      <c r="Z121" s="37">
        <f t="shared" si="42"/>
        <v>0.22342668390653003</v>
      </c>
      <c r="AA121" s="37">
        <f t="shared" si="42"/>
        <v>0.2166916731019453</v>
      </c>
      <c r="AB121" s="37">
        <f t="shared" si="42"/>
        <v>0.14132513396257623</v>
      </c>
      <c r="AC121" s="37">
        <f t="shared" si="42"/>
        <v>0.027930337296634328</v>
      </c>
      <c r="AD121">
        <f t="shared" si="46"/>
        <v>6.317568339336572E-05</v>
      </c>
      <c r="AE121">
        <f t="shared" si="46"/>
        <v>0.0006806369248394745</v>
      </c>
      <c r="AF121">
        <f t="shared" si="46"/>
        <v>0.0009977915158324504</v>
      </c>
      <c r="AG121">
        <f aca="true" t="shared" si="49" ref="AG121:AK177">0.5*(Y120+Y121)*(LN($D121*H121)-LN($D120*H120))</f>
        <v>0.003284600779890345</v>
      </c>
      <c r="AH121">
        <f t="shared" si="49"/>
        <v>0.0016098189781055105</v>
      </c>
      <c r="AI121">
        <f t="shared" si="49"/>
        <v>-9.859052822108007E-05</v>
      </c>
      <c r="AJ121">
        <f t="shared" si="49"/>
        <v>0.0004628668006114916</v>
      </c>
      <c r="AK121">
        <f t="shared" si="45"/>
        <v>-0.00041388852236489657</v>
      </c>
      <c r="AL121">
        <f t="shared" si="41"/>
        <v>0.006586411632086661</v>
      </c>
    </row>
    <row r="122" spans="1:38" ht="12.75">
      <c r="A122">
        <f t="shared" si="40"/>
        <v>1977</v>
      </c>
      <c r="B122" s="18">
        <v>164.21099999999998</v>
      </c>
      <c r="C122" s="18">
        <v>3.727</v>
      </c>
      <c r="D122" s="18">
        <f t="shared" si="38"/>
        <v>167.938</v>
      </c>
      <c r="E122" s="36">
        <v>0.013998758047819138</v>
      </c>
      <c r="F122" s="36">
        <v>0.09245321154594421</v>
      </c>
      <c r="G122" s="36">
        <v>0.0883590430021286</v>
      </c>
      <c r="H122" s="36">
        <v>0.2722032368183136</v>
      </c>
      <c r="I122" s="36">
        <v>0.20253784954547882</v>
      </c>
      <c r="J122" s="36">
        <v>0.18848396837711334</v>
      </c>
      <c r="K122" s="36">
        <v>0.12140310555696487</v>
      </c>
      <c r="L122" s="36">
        <v>0.02153864875435829</v>
      </c>
      <c r="M122" s="37">
        <f t="shared" si="48"/>
        <v>4.0235636000000055</v>
      </c>
      <c r="N122" s="37">
        <f t="shared" si="48"/>
        <v>4.0164385</v>
      </c>
      <c r="O122" s="37">
        <f t="shared" si="48"/>
        <v>4.825837100000003</v>
      </c>
      <c r="P122" s="37">
        <f t="shared" si="48"/>
        <v>6.1163992</v>
      </c>
      <c r="Q122" s="37">
        <f t="shared" si="48"/>
        <v>7.090781999999992</v>
      </c>
      <c r="R122" s="37">
        <f t="shared" si="48"/>
        <v>7.338798399999988</v>
      </c>
      <c r="S122" s="37">
        <f t="shared" si="48"/>
        <v>7.467428600000012</v>
      </c>
      <c r="T122" s="37">
        <f t="shared" si="48"/>
        <v>8.180516199999989</v>
      </c>
      <c r="U122" s="37">
        <f t="shared" si="37"/>
        <v>1078.351966805588</v>
      </c>
      <c r="V122" s="37">
        <f t="shared" si="43"/>
        <v>0.008771801996589076</v>
      </c>
      <c r="W122" s="37">
        <f t="shared" si="43"/>
        <v>0.057829783346021624</v>
      </c>
      <c r="X122" s="37">
        <f t="shared" si="43"/>
        <v>0.06640673124166736</v>
      </c>
      <c r="Y122" s="37">
        <f t="shared" si="42"/>
        <v>0.25928509377761266</v>
      </c>
      <c r="Z122" s="37">
        <f t="shared" si="42"/>
        <v>0.22366023151962802</v>
      </c>
      <c r="AA122" s="37">
        <f t="shared" si="42"/>
        <v>0.2154208903595632</v>
      </c>
      <c r="AB122" s="37">
        <f t="shared" si="42"/>
        <v>0.14118524674509378</v>
      </c>
      <c r="AC122" s="37">
        <f t="shared" si="42"/>
        <v>0.027440221013824168</v>
      </c>
      <c r="AD122">
        <f aca="true" t="shared" si="50" ref="AD122:AH185">0.5*(V121+V122)*(LN($D122*E122)-LN($D121*E121))</f>
        <v>4.4873140594740374E-05</v>
      </c>
      <c r="AE122">
        <f t="shared" si="50"/>
        <v>0.0005614350802339638</v>
      </c>
      <c r="AF122">
        <f t="shared" si="50"/>
        <v>0.0008641692719093721</v>
      </c>
      <c r="AG122">
        <f t="shared" si="49"/>
        <v>0.0027621724665591375</v>
      </c>
      <c r="AH122">
        <f t="shared" si="49"/>
        <v>0.001153333146913477</v>
      </c>
      <c r="AI122">
        <f t="shared" si="49"/>
        <v>-0.0005533954741480785</v>
      </c>
      <c r="AJ122">
        <f t="shared" si="49"/>
        <v>0.0001707990981095877</v>
      </c>
      <c r="AK122">
        <f t="shared" si="45"/>
        <v>-0.00047699062737040557</v>
      </c>
      <c r="AL122">
        <f t="shared" si="41"/>
        <v>0.004526396102801793</v>
      </c>
    </row>
    <row r="123" spans="1:38" ht="12.75">
      <c r="A123">
        <f t="shared" si="40"/>
        <v>1977.25</v>
      </c>
      <c r="B123" s="18">
        <v>167.49</v>
      </c>
      <c r="C123" s="18">
        <v>3.746</v>
      </c>
      <c r="D123" s="18">
        <f t="shared" si="38"/>
        <v>171.23600000000002</v>
      </c>
      <c r="E123" s="36">
        <v>0.013998846523463726</v>
      </c>
      <c r="F123" s="36">
        <v>0.09210740774869919</v>
      </c>
      <c r="G123" s="36">
        <v>0.08806545287370682</v>
      </c>
      <c r="H123" s="36">
        <v>0.2734706401824951</v>
      </c>
      <c r="I123" s="36">
        <v>0.20305022597312927</v>
      </c>
      <c r="J123" s="36">
        <v>0.18730324506759644</v>
      </c>
      <c r="K123" s="36">
        <v>0.12143784016370773</v>
      </c>
      <c r="L123" s="36">
        <v>0.0212996993213892</v>
      </c>
      <c r="M123" s="37">
        <f t="shared" si="48"/>
        <v>4.062957300000005</v>
      </c>
      <c r="N123" s="37">
        <f t="shared" si="48"/>
        <v>4.058308625</v>
      </c>
      <c r="O123" s="37">
        <f t="shared" si="48"/>
        <v>4.886330175000003</v>
      </c>
      <c r="P123" s="37">
        <f t="shared" si="48"/>
        <v>6.1985516</v>
      </c>
      <c r="Q123" s="37">
        <f t="shared" si="48"/>
        <v>7.198275749999992</v>
      </c>
      <c r="R123" s="37">
        <f t="shared" si="48"/>
        <v>7.455789699999988</v>
      </c>
      <c r="S123" s="37">
        <f t="shared" si="48"/>
        <v>7.594702800000013</v>
      </c>
      <c r="T123" s="37">
        <f t="shared" si="48"/>
        <v>8.333802349999988</v>
      </c>
      <c r="U123" s="37">
        <f t="shared" si="37"/>
        <v>1115.433473381554</v>
      </c>
      <c r="V123" s="37">
        <f t="shared" si="43"/>
        <v>0.008731440751586972</v>
      </c>
      <c r="W123" s="37">
        <f t="shared" si="43"/>
        <v>0.057384028292468484</v>
      </c>
      <c r="X123" s="37">
        <f t="shared" si="43"/>
        <v>0.06606018465431114</v>
      </c>
      <c r="Y123" s="37">
        <f t="shared" si="42"/>
        <v>0.2602269845642772</v>
      </c>
      <c r="Z123" s="37">
        <f t="shared" si="42"/>
        <v>0.22437959395132392</v>
      </c>
      <c r="AA123" s="37">
        <f t="shared" si="42"/>
        <v>0.21438300419749096</v>
      </c>
      <c r="AB123" s="37">
        <f t="shared" si="42"/>
        <v>0.14158466548774928</v>
      </c>
      <c r="AC123" s="37">
        <f t="shared" si="42"/>
        <v>0.027250098100792156</v>
      </c>
      <c r="AD123">
        <f t="shared" si="50"/>
        <v>0.00017025560468989927</v>
      </c>
      <c r="AE123">
        <f t="shared" si="50"/>
        <v>0.000904459211807766</v>
      </c>
      <c r="AF123">
        <f t="shared" si="50"/>
        <v>0.0010676589116634333</v>
      </c>
      <c r="AG123">
        <f t="shared" si="49"/>
        <v>0.0062583397671675195</v>
      </c>
      <c r="AH123">
        <f t="shared" si="49"/>
        <v>0.00492271323236535</v>
      </c>
      <c r="AI123">
        <f t="shared" si="49"/>
        <v>0.0028289344714327</v>
      </c>
      <c r="AJ123">
        <f t="shared" si="49"/>
        <v>0.002790080415611801</v>
      </c>
      <c r="AK123">
        <f t="shared" si="45"/>
        <v>0.0002267426919035315</v>
      </c>
      <c r="AL123">
        <f t="shared" si="41"/>
        <v>0.019169184306642006</v>
      </c>
    </row>
    <row r="124" spans="1:38" ht="12.75">
      <c r="A124">
        <f t="shared" si="40"/>
        <v>1977.5</v>
      </c>
      <c r="B124" s="18">
        <v>169.052</v>
      </c>
      <c r="C124" s="18">
        <v>3.741</v>
      </c>
      <c r="D124" s="18">
        <f t="shared" si="38"/>
        <v>172.793</v>
      </c>
      <c r="E124" s="36">
        <v>0.013998934999108315</v>
      </c>
      <c r="F124" s="36">
        <v>0.09176160395145416</v>
      </c>
      <c r="G124" s="36">
        <v>0.08777186274528503</v>
      </c>
      <c r="H124" s="36">
        <v>0.274738073348999</v>
      </c>
      <c r="I124" s="36">
        <v>0.20356258749961853</v>
      </c>
      <c r="J124" s="36">
        <v>0.18612253665924072</v>
      </c>
      <c r="K124" s="36">
        <v>0.12147256731987</v>
      </c>
      <c r="L124" s="36">
        <v>0.021060749888420105</v>
      </c>
      <c r="M124" s="37">
        <f t="shared" si="48"/>
        <v>4.102351000000005</v>
      </c>
      <c r="N124" s="37">
        <f t="shared" si="48"/>
        <v>4.1001787499999995</v>
      </c>
      <c r="O124" s="37">
        <f t="shared" si="48"/>
        <v>4.946823250000003</v>
      </c>
      <c r="P124" s="37">
        <f t="shared" si="48"/>
        <v>6.280704</v>
      </c>
      <c r="Q124" s="37">
        <f t="shared" si="48"/>
        <v>7.305769499999991</v>
      </c>
      <c r="R124" s="37">
        <f t="shared" si="48"/>
        <v>7.5727809999999876</v>
      </c>
      <c r="S124" s="37">
        <f t="shared" si="48"/>
        <v>7.721977000000013</v>
      </c>
      <c r="T124" s="37">
        <f t="shared" si="48"/>
        <v>8.487088499999988</v>
      </c>
      <c r="U124" s="37">
        <f t="shared" si="37"/>
        <v>1141.6100542510867</v>
      </c>
      <c r="V124" s="37">
        <f t="shared" si="43"/>
        <v>0.00869232934480726</v>
      </c>
      <c r="W124" s="37">
        <f t="shared" si="43"/>
        <v>0.05694716999470321</v>
      </c>
      <c r="X124" s="37">
        <f t="shared" si="43"/>
        <v>0.0657188671369907</v>
      </c>
      <c r="Y124" s="37">
        <f t="shared" si="42"/>
        <v>0.26117736407065395</v>
      </c>
      <c r="Z124" s="37">
        <f t="shared" si="42"/>
        <v>0.22509833796631235</v>
      </c>
      <c r="AA124" s="37">
        <f t="shared" si="42"/>
        <v>0.2133352986871995</v>
      </c>
      <c r="AB124" s="37">
        <f t="shared" si="42"/>
        <v>0.14197604500970262</v>
      </c>
      <c r="AC124" s="37">
        <f t="shared" si="42"/>
        <v>0.027054587789630356</v>
      </c>
      <c r="AD124">
        <f t="shared" si="50"/>
        <v>7.8911771293324E-05</v>
      </c>
      <c r="AE124">
        <f t="shared" si="50"/>
        <v>0.000302417751487653</v>
      </c>
      <c r="AF124">
        <f t="shared" si="50"/>
        <v>0.00037637962247022476</v>
      </c>
      <c r="AG124">
        <f t="shared" si="49"/>
        <v>0.003565243003456042</v>
      </c>
      <c r="AH124">
        <f t="shared" si="49"/>
        <v>0.0026006276615814935</v>
      </c>
      <c r="AI124">
        <f t="shared" si="49"/>
        <v>0.0005833961205703549</v>
      </c>
      <c r="AJ124">
        <f t="shared" si="49"/>
        <v>0.0013238811491647353</v>
      </c>
      <c r="AK124">
        <f t="shared" si="45"/>
        <v>-6.055566095396595E-05</v>
      </c>
      <c r="AL124">
        <f t="shared" si="41"/>
        <v>0.008770301419069863</v>
      </c>
    </row>
    <row r="125" spans="1:38" ht="12.75">
      <c r="A125">
        <f t="shared" si="40"/>
        <v>1977.75</v>
      </c>
      <c r="B125" s="18">
        <v>170.672</v>
      </c>
      <c r="C125" s="18">
        <v>3.714</v>
      </c>
      <c r="D125" s="18">
        <f t="shared" si="38"/>
        <v>174.386</v>
      </c>
      <c r="E125" s="36">
        <v>0.013999024406075478</v>
      </c>
      <c r="F125" s="36">
        <v>0.09141580760478973</v>
      </c>
      <c r="G125" s="36">
        <v>0.08747826516628265</v>
      </c>
      <c r="H125" s="36">
        <v>0.27600550651550293</v>
      </c>
      <c r="I125" s="36">
        <v>0.20407496392726898</v>
      </c>
      <c r="J125" s="36">
        <v>0.18494181334972382</v>
      </c>
      <c r="K125" s="36">
        <v>0.12150730192661285</v>
      </c>
      <c r="L125" s="36">
        <v>0.02082180231809616</v>
      </c>
      <c r="M125" s="37">
        <f t="shared" si="48"/>
        <v>4.141744700000005</v>
      </c>
      <c r="N125" s="37">
        <f t="shared" si="48"/>
        <v>4.1420488749999995</v>
      </c>
      <c r="O125" s="37">
        <f t="shared" si="48"/>
        <v>5.007316325000003</v>
      </c>
      <c r="P125" s="37">
        <f t="shared" si="48"/>
        <v>6.3628564</v>
      </c>
      <c r="Q125" s="37">
        <f t="shared" si="48"/>
        <v>7.413263249999991</v>
      </c>
      <c r="R125" s="37">
        <f t="shared" si="48"/>
        <v>7.689772299999987</v>
      </c>
      <c r="S125" s="37">
        <f t="shared" si="48"/>
        <v>7.849251200000014</v>
      </c>
      <c r="T125" s="37">
        <f t="shared" si="48"/>
        <v>8.640374649999988</v>
      </c>
      <c r="U125" s="37">
        <f t="shared" si="37"/>
        <v>1168.3016662315188</v>
      </c>
      <c r="V125" s="37">
        <f t="shared" si="43"/>
        <v>0.008654414981251848</v>
      </c>
      <c r="W125" s="37">
        <f t="shared" si="43"/>
        <v>0.05651882695495998</v>
      </c>
      <c r="X125" s="37">
        <f t="shared" si="43"/>
        <v>0.06538254320831845</v>
      </c>
      <c r="Y125" s="37">
        <f t="shared" si="42"/>
        <v>0.2621358916677406</v>
      </c>
      <c r="Z125" s="37">
        <f t="shared" si="42"/>
        <v>0.2258165515076312</v>
      </c>
      <c r="AA125" s="37">
        <f t="shared" si="42"/>
        <v>0.21227810976281172</v>
      </c>
      <c r="AB125" s="37">
        <f t="shared" si="42"/>
        <v>0.14235975290641345</v>
      </c>
      <c r="AC125" s="37">
        <f t="shared" si="42"/>
        <v>0.02685390901087281</v>
      </c>
      <c r="AD125">
        <f t="shared" si="50"/>
        <v>7.964994796420648E-05</v>
      </c>
      <c r="AE125">
        <f t="shared" si="50"/>
        <v>0.00030643463609930665</v>
      </c>
      <c r="AF125">
        <f t="shared" si="50"/>
        <v>0.00038191622062457633</v>
      </c>
      <c r="AG125">
        <f t="shared" si="49"/>
        <v>0.003605502777588269</v>
      </c>
      <c r="AH125">
        <f t="shared" si="49"/>
        <v>0.0026357712282661858</v>
      </c>
      <c r="AI125">
        <f t="shared" si="49"/>
        <v>0.0005986005439318267</v>
      </c>
      <c r="AJ125">
        <f t="shared" si="49"/>
        <v>0.0013453052508293525</v>
      </c>
      <c r="AK125">
        <f t="shared" si="45"/>
        <v>-6.0205021754586885E-05</v>
      </c>
      <c r="AL125">
        <f t="shared" si="41"/>
        <v>0.008892975583549137</v>
      </c>
    </row>
    <row r="126" spans="1:38" ht="12.75">
      <c r="A126">
        <f t="shared" si="40"/>
        <v>1978</v>
      </c>
      <c r="B126" s="18">
        <v>171.349</v>
      </c>
      <c r="C126" s="18">
        <v>3.686</v>
      </c>
      <c r="D126" s="18">
        <f t="shared" si="38"/>
        <v>175.035</v>
      </c>
      <c r="E126" s="36">
        <v>0.013999112881720066</v>
      </c>
      <c r="F126" s="36">
        <v>0.09107000380754471</v>
      </c>
      <c r="G126" s="36">
        <v>0.08718467503786087</v>
      </c>
      <c r="H126" s="36">
        <v>0.27727290987968445</v>
      </c>
      <c r="I126" s="36">
        <v>0.20458734035491943</v>
      </c>
      <c r="J126" s="36">
        <v>0.1837610900402069</v>
      </c>
      <c r="K126" s="36">
        <v>0.12154203653335571</v>
      </c>
      <c r="L126" s="36">
        <v>0.020582852885127068</v>
      </c>
      <c r="M126" s="37">
        <f t="shared" si="48"/>
        <v>4.1811384000000045</v>
      </c>
      <c r="N126" s="37">
        <f t="shared" si="48"/>
        <v>4.1839189999999995</v>
      </c>
      <c r="O126" s="37">
        <f t="shared" si="48"/>
        <v>5.067809400000003</v>
      </c>
      <c r="P126" s="37">
        <f t="shared" si="48"/>
        <v>6.4450088</v>
      </c>
      <c r="Q126" s="37">
        <f t="shared" si="48"/>
        <v>7.520756999999991</v>
      </c>
      <c r="R126" s="37">
        <f t="shared" si="48"/>
        <v>7.806763599999987</v>
      </c>
      <c r="S126" s="37">
        <f t="shared" si="48"/>
        <v>7.976525400000014</v>
      </c>
      <c r="T126" s="37">
        <f t="shared" si="48"/>
        <v>8.793660799999987</v>
      </c>
      <c r="U126" s="37">
        <f t="shared" si="37"/>
        <v>1188.8615661762815</v>
      </c>
      <c r="V126" s="37">
        <f t="shared" si="43"/>
        <v>0.008617646407052454</v>
      </c>
      <c r="W126" s="37">
        <f t="shared" si="43"/>
        <v>0.056098627292881315</v>
      </c>
      <c r="X126" s="37">
        <f t="shared" si="43"/>
        <v>0.06505100903465906</v>
      </c>
      <c r="Y126" s="37">
        <f t="shared" si="42"/>
        <v>0.2631022526524307</v>
      </c>
      <c r="Z126" s="37">
        <f t="shared" si="42"/>
        <v>0.22653427706449747</v>
      </c>
      <c r="AA126" s="37">
        <f t="shared" si="42"/>
        <v>0.21121181007651676</v>
      </c>
      <c r="AB126" s="37">
        <f t="shared" si="42"/>
        <v>0.14273611538435477</v>
      </c>
      <c r="AC126" s="37">
        <f t="shared" si="42"/>
        <v>0.02664826208760733</v>
      </c>
      <c r="AD126">
        <f t="shared" si="50"/>
        <v>3.213502439585781E-05</v>
      </c>
      <c r="AE126">
        <f t="shared" si="50"/>
        <v>-4.234919600783441E-06</v>
      </c>
      <c r="AF126">
        <f t="shared" si="50"/>
        <v>2.3016760244885895E-05</v>
      </c>
      <c r="AG126">
        <f t="shared" si="49"/>
        <v>0.0021787297437270425</v>
      </c>
      <c r="AH126">
        <f t="shared" si="49"/>
        <v>0.0014073314686367517</v>
      </c>
      <c r="AI126">
        <f t="shared" si="49"/>
        <v>-0.0005696028432917236</v>
      </c>
      <c r="AJ126">
        <f t="shared" si="49"/>
        <v>0.0005702693408903873</v>
      </c>
      <c r="AK126">
        <f t="shared" si="45"/>
        <v>-0.00020939573400314597</v>
      </c>
      <c r="AL126">
        <f t="shared" si="41"/>
        <v>0.003428248840999273</v>
      </c>
    </row>
    <row r="127" spans="1:38" ht="12.75">
      <c r="A127">
        <f t="shared" si="40"/>
        <v>1978.25</v>
      </c>
      <c r="B127" s="18">
        <v>176.249</v>
      </c>
      <c r="C127" s="18">
        <v>3.779</v>
      </c>
      <c r="D127" s="18">
        <f t="shared" si="38"/>
        <v>180.028</v>
      </c>
      <c r="E127" s="36">
        <v>0.014244196936488152</v>
      </c>
      <c r="F127" s="36">
        <v>0.09122057259082794</v>
      </c>
      <c r="G127" s="36">
        <v>0.08811907470226288</v>
      </c>
      <c r="H127" s="36">
        <v>0.2773134112358093</v>
      </c>
      <c r="I127" s="36">
        <v>0.20509935915470123</v>
      </c>
      <c r="J127" s="36">
        <v>0.18233048915863037</v>
      </c>
      <c r="K127" s="36">
        <v>0.12059482932090759</v>
      </c>
      <c r="L127" s="36">
        <v>0.020833071321249008</v>
      </c>
      <c r="M127" s="37">
        <f t="shared" si="48"/>
        <v>4.220532100000004</v>
      </c>
      <c r="N127" s="37">
        <f t="shared" si="48"/>
        <v>4.2257891249999995</v>
      </c>
      <c r="O127" s="37">
        <f t="shared" si="48"/>
        <v>5.1283024750000035</v>
      </c>
      <c r="P127" s="37">
        <f t="shared" si="48"/>
        <v>6.5271612</v>
      </c>
      <c r="Q127" s="37">
        <f t="shared" si="48"/>
        <v>7.6282507499999905</v>
      </c>
      <c r="R127" s="37">
        <f t="shared" si="48"/>
        <v>7.923754899999986</v>
      </c>
      <c r="S127" s="37">
        <f t="shared" si="48"/>
        <v>8.103799600000015</v>
      </c>
      <c r="T127" s="37">
        <f t="shared" si="48"/>
        <v>8.946946949999987</v>
      </c>
      <c r="U127" s="37">
        <f t="shared" si="37"/>
        <v>1238.6876518840816</v>
      </c>
      <c r="V127" s="37">
        <f t="shared" si="43"/>
        <v>0.008737424292330702</v>
      </c>
      <c r="W127" s="37">
        <f t="shared" si="43"/>
        <v>0.05602461278858604</v>
      </c>
      <c r="X127" s="37">
        <f t="shared" si="43"/>
        <v>0.06567828581486557</v>
      </c>
      <c r="Y127" s="37">
        <f t="shared" si="42"/>
        <v>0.263071293474397</v>
      </c>
      <c r="Z127" s="37">
        <f t="shared" si="42"/>
        <v>0.22738798453868242</v>
      </c>
      <c r="AA127" s="37">
        <f t="shared" si="42"/>
        <v>0.2099754781793445</v>
      </c>
      <c r="AB127" s="37">
        <f t="shared" si="42"/>
        <v>0.1420350826941197</v>
      </c>
      <c r="AC127" s="37">
        <f t="shared" si="42"/>
        <v>0.02708983821767399</v>
      </c>
      <c r="AD127">
        <f t="shared" si="50"/>
        <v>0.0003946722671802139</v>
      </c>
      <c r="AE127">
        <f t="shared" si="50"/>
        <v>0.0016694256449661618</v>
      </c>
      <c r="AF127">
        <f t="shared" si="50"/>
        <v>0.0025352914798559057</v>
      </c>
      <c r="AG127">
        <f t="shared" si="49"/>
        <v>0.007438120823887276</v>
      </c>
      <c r="AH127">
        <f t="shared" si="49"/>
        <v>0.006950912599644416</v>
      </c>
      <c r="AI127">
        <f t="shared" si="49"/>
        <v>0.004277339087931342</v>
      </c>
      <c r="AJ127">
        <f t="shared" si="49"/>
        <v>0.0028908073366581163</v>
      </c>
      <c r="AK127">
        <f t="shared" si="45"/>
        <v>0.0010803987803833673</v>
      </c>
      <c r="AL127">
        <f t="shared" si="41"/>
        <v>0.027236968020506798</v>
      </c>
    </row>
    <row r="128" spans="1:38" ht="12.75">
      <c r="A128">
        <f t="shared" si="40"/>
        <v>1978.5</v>
      </c>
      <c r="B128" s="18">
        <v>177.06199999999998</v>
      </c>
      <c r="C128" s="18">
        <v>3.704</v>
      </c>
      <c r="D128" s="18">
        <f t="shared" si="38"/>
        <v>180.766</v>
      </c>
      <c r="E128" s="36">
        <v>0.014489281922578812</v>
      </c>
      <c r="F128" s="36">
        <v>0.09137114882469177</v>
      </c>
      <c r="G128" s="36">
        <v>0.08905347436666489</v>
      </c>
      <c r="H128" s="36">
        <v>0.2773538827896118</v>
      </c>
      <c r="I128" s="36">
        <v>0.20561137795448303</v>
      </c>
      <c r="J128" s="36">
        <v>0.18089990317821503</v>
      </c>
      <c r="K128" s="36">
        <v>0.11964762210845947</v>
      </c>
      <c r="L128" s="36">
        <v>0.021083291620016098</v>
      </c>
      <c r="M128" s="37">
        <f t="shared" si="48"/>
        <v>4.259925800000004</v>
      </c>
      <c r="N128" s="37">
        <f t="shared" si="48"/>
        <v>4.2676592499999995</v>
      </c>
      <c r="O128" s="37">
        <f t="shared" si="48"/>
        <v>5.188795550000004</v>
      </c>
      <c r="P128" s="37">
        <f t="shared" si="48"/>
        <v>6.6093136</v>
      </c>
      <c r="Q128" s="37">
        <f t="shared" si="48"/>
        <v>7.73574449999999</v>
      </c>
      <c r="R128" s="37">
        <f t="shared" si="48"/>
        <v>8.040746199999987</v>
      </c>
      <c r="S128" s="37">
        <f t="shared" si="48"/>
        <v>8.231073800000015</v>
      </c>
      <c r="T128" s="37">
        <f t="shared" si="48"/>
        <v>9.100233099999986</v>
      </c>
      <c r="U128" s="37">
        <f t="shared" si="37"/>
        <v>1259.7007390357842</v>
      </c>
      <c r="V128" s="37">
        <f t="shared" si="43"/>
        <v>0.008857236909770047</v>
      </c>
      <c r="W128" s="37">
        <f t="shared" si="43"/>
        <v>0.05595619633344499</v>
      </c>
      <c r="X128" s="37">
        <f t="shared" si="43"/>
        <v>0.0663081315828639</v>
      </c>
      <c r="Y128" s="37">
        <f t="shared" si="42"/>
        <v>0.2630510095299101</v>
      </c>
      <c r="Z128" s="37">
        <f t="shared" si="42"/>
        <v>0.22824360844215436</v>
      </c>
      <c r="AA128" s="37">
        <f t="shared" si="42"/>
        <v>0.20872960558259926</v>
      </c>
      <c r="AB128" s="37">
        <f t="shared" si="42"/>
        <v>0.14132205086973815</v>
      </c>
      <c r="AC128" s="37">
        <f t="shared" si="42"/>
        <v>0.02753216074951916</v>
      </c>
      <c r="AD128">
        <f t="shared" si="50"/>
        <v>0.00018606873201455328</v>
      </c>
      <c r="AE128">
        <f t="shared" si="50"/>
        <v>0.00032140198744524587</v>
      </c>
      <c r="AF128">
        <f t="shared" si="50"/>
        <v>0.0009660736754438543</v>
      </c>
      <c r="AG128">
        <f t="shared" si="49"/>
        <v>0.0011145674090749483</v>
      </c>
      <c r="AH128">
        <f t="shared" si="49"/>
        <v>0.0015000108750824034</v>
      </c>
      <c r="AI128">
        <f t="shared" si="49"/>
        <v>-0.0007926243959340537</v>
      </c>
      <c r="AJ128">
        <f t="shared" si="49"/>
        <v>-0.0005375972669332531</v>
      </c>
      <c r="AK128">
        <f t="shared" si="45"/>
        <v>0.00043779946899195465</v>
      </c>
      <c r="AL128">
        <f t="shared" si="41"/>
        <v>0.0031957004851856526</v>
      </c>
    </row>
    <row r="129" spans="1:38" ht="12.75">
      <c r="A129">
        <f t="shared" si="40"/>
        <v>1978.75</v>
      </c>
      <c r="B129" s="18">
        <v>179.066</v>
      </c>
      <c r="C129" s="18">
        <v>3.757</v>
      </c>
      <c r="D129" s="18">
        <f t="shared" si="38"/>
        <v>182.823</v>
      </c>
      <c r="E129" s="36">
        <v>0.014734366908669472</v>
      </c>
      <c r="F129" s="36">
        <v>0.091521717607975</v>
      </c>
      <c r="G129" s="36">
        <v>0.0899878740310669</v>
      </c>
      <c r="H129" s="36">
        <v>0.2773943841457367</v>
      </c>
      <c r="I129" s="36">
        <v>0.20612341165542603</v>
      </c>
      <c r="J129" s="36">
        <v>0.17946931719779968</v>
      </c>
      <c r="K129" s="36">
        <v>0.11870041489601135</v>
      </c>
      <c r="L129" s="36">
        <v>0.021333511918783188</v>
      </c>
      <c r="M129" s="37">
        <f t="shared" si="48"/>
        <v>4.299319500000004</v>
      </c>
      <c r="N129" s="37">
        <f t="shared" si="48"/>
        <v>4.309529374999999</v>
      </c>
      <c r="O129" s="37">
        <f t="shared" si="48"/>
        <v>5.249288625000004</v>
      </c>
      <c r="P129" s="37">
        <f t="shared" si="48"/>
        <v>6.691466</v>
      </c>
      <c r="Q129" s="37">
        <f t="shared" si="48"/>
        <v>7.84323824999999</v>
      </c>
      <c r="R129" s="37">
        <f t="shared" si="48"/>
        <v>8.157737499999987</v>
      </c>
      <c r="S129" s="37">
        <f t="shared" si="48"/>
        <v>8.358348000000015</v>
      </c>
      <c r="T129" s="37">
        <f t="shared" si="48"/>
        <v>9.253519249999986</v>
      </c>
      <c r="U129" s="37">
        <f t="shared" si="37"/>
        <v>1290.1085513095586</v>
      </c>
      <c r="V129" s="37">
        <f t="shared" si="43"/>
        <v>0.008977094108818598</v>
      </c>
      <c r="W129" s="37">
        <f t="shared" si="43"/>
        <v>0.05589314980985091</v>
      </c>
      <c r="X129" s="37">
        <f t="shared" si="43"/>
        <v>0.06694051071806861</v>
      </c>
      <c r="Y129" s="37">
        <f t="shared" si="42"/>
        <v>0.2630410426729403</v>
      </c>
      <c r="Z129" s="37">
        <f t="shared" si="42"/>
        <v>0.22910116987657653</v>
      </c>
      <c r="AA129" s="37">
        <f t="shared" si="42"/>
        <v>0.2074743985167194</v>
      </c>
      <c r="AB129" s="37">
        <f t="shared" si="42"/>
        <v>0.14059739147756686</v>
      </c>
      <c r="AC129" s="37">
        <f t="shared" si="42"/>
        <v>0.02797524281945871</v>
      </c>
      <c r="AD129">
        <f t="shared" si="50"/>
        <v>0.0002504702160769817</v>
      </c>
      <c r="AE129">
        <f t="shared" si="50"/>
        <v>0.0007248743199527015</v>
      </c>
      <c r="AF129">
        <f t="shared" si="50"/>
        <v>0.0014492787166960623</v>
      </c>
      <c r="AG129">
        <f t="shared" si="49"/>
        <v>0.0030147998506302944</v>
      </c>
      <c r="AH129">
        <f t="shared" si="49"/>
        <v>0.0031562043035260295</v>
      </c>
      <c r="AI129">
        <f t="shared" si="49"/>
        <v>0.0007024474350139622</v>
      </c>
      <c r="AJ129">
        <f t="shared" si="49"/>
        <v>0.00047460447572497444</v>
      </c>
      <c r="AK129">
        <f t="shared" si="45"/>
        <v>0.0006414824082413666</v>
      </c>
      <c r="AL129">
        <f t="shared" si="41"/>
        <v>0.010414161725862374</v>
      </c>
    </row>
    <row r="130" spans="1:38" ht="12.75">
      <c r="A130">
        <f t="shared" si="40"/>
        <v>1979</v>
      </c>
      <c r="B130" s="18">
        <v>179.62599999999998</v>
      </c>
      <c r="C130" s="18">
        <v>3.663</v>
      </c>
      <c r="D130" s="18">
        <f t="shared" si="38"/>
        <v>183.289</v>
      </c>
      <c r="E130" s="36">
        <v>0.014979450963437557</v>
      </c>
      <c r="F130" s="36">
        <v>0.09167228639125824</v>
      </c>
      <c r="G130" s="36">
        <v>0.0909222736954689</v>
      </c>
      <c r="H130" s="36">
        <v>0.2774348855018616</v>
      </c>
      <c r="I130" s="36">
        <v>0.20663543045520782</v>
      </c>
      <c r="J130" s="36">
        <v>0.17803871631622314</v>
      </c>
      <c r="K130" s="36">
        <v>0.11775320768356323</v>
      </c>
      <c r="L130" s="36">
        <v>0.02158373035490513</v>
      </c>
      <c r="M130" s="37">
        <f t="shared" si="48"/>
        <v>4.3387132000000035</v>
      </c>
      <c r="N130" s="37">
        <f t="shared" si="48"/>
        <v>4.351399499999999</v>
      </c>
      <c r="O130" s="37">
        <f t="shared" si="48"/>
        <v>5.309781700000004</v>
      </c>
      <c r="P130" s="37">
        <f t="shared" si="48"/>
        <v>6.7736184</v>
      </c>
      <c r="Q130" s="37">
        <f t="shared" si="48"/>
        <v>7.95073199999999</v>
      </c>
      <c r="R130" s="37">
        <f t="shared" si="48"/>
        <v>8.274728799999988</v>
      </c>
      <c r="S130" s="37">
        <f t="shared" si="48"/>
        <v>8.485622200000016</v>
      </c>
      <c r="T130" s="37">
        <f t="shared" si="48"/>
        <v>9.406805399999985</v>
      </c>
      <c r="U130" s="37">
        <f t="shared" si="37"/>
        <v>1309.4675630443276</v>
      </c>
      <c r="V130" s="37">
        <f t="shared" si="43"/>
        <v>0.009097006301548964</v>
      </c>
      <c r="W130" s="37">
        <f t="shared" si="43"/>
        <v>0.05583527732121646</v>
      </c>
      <c r="X130" s="37">
        <f t="shared" si="43"/>
        <v>0.06757539777723019</v>
      </c>
      <c r="Y130" s="37">
        <f t="shared" si="42"/>
        <v>0.2630410036829908</v>
      </c>
      <c r="Z130" s="37">
        <f t="shared" si="42"/>
        <v>0.22996066760138723</v>
      </c>
      <c r="AA130" s="37">
        <f aca="true" t="shared" si="51" ref="AA130:AC193">$D130*J130*R130/$U130</f>
        <v>0.20621007491969892</v>
      </c>
      <c r="AB130" s="37">
        <f t="shared" si="51"/>
        <v>0.13986147218927608</v>
      </c>
      <c r="AC130" s="37">
        <f t="shared" si="51"/>
        <v>0.028419100206651376</v>
      </c>
      <c r="AD130">
        <f t="shared" si="50"/>
        <v>0.0001720866408388199</v>
      </c>
      <c r="AE130">
        <f t="shared" si="50"/>
        <v>0.00023404248813552005</v>
      </c>
      <c r="AF130">
        <f t="shared" si="50"/>
        <v>0.0008659965045735677</v>
      </c>
      <c r="AG130">
        <f t="shared" si="49"/>
        <v>0.0007080186324343029</v>
      </c>
      <c r="AH130">
        <f t="shared" si="49"/>
        <v>0.0011537670785868694</v>
      </c>
      <c r="AI130">
        <f t="shared" si="49"/>
        <v>-0.0011288526745487884</v>
      </c>
      <c r="AJ130">
        <f t="shared" si="49"/>
        <v>-0.0007665154570443869</v>
      </c>
      <c r="AK130">
        <f t="shared" si="45"/>
        <v>0.0004005777927510464</v>
      </c>
      <c r="AL130">
        <f t="shared" si="41"/>
        <v>0.0016391210057269505</v>
      </c>
    </row>
    <row r="131" spans="1:38" ht="12.75">
      <c r="A131">
        <f t="shared" si="40"/>
        <v>1979.25</v>
      </c>
      <c r="B131" s="18">
        <v>179.529</v>
      </c>
      <c r="C131" s="18">
        <v>3.568</v>
      </c>
      <c r="D131" s="18">
        <f t="shared" si="38"/>
        <v>183.097</v>
      </c>
      <c r="E131" s="36">
        <v>0.01473451778292656</v>
      </c>
      <c r="F131" s="36">
        <v>0.09113851189613342</v>
      </c>
      <c r="G131" s="36">
        <v>0.0901636853814125</v>
      </c>
      <c r="H131" s="36">
        <v>0.27943751215934753</v>
      </c>
      <c r="I131" s="36">
        <v>0.20762379467487335</v>
      </c>
      <c r="J131" s="36">
        <v>0.1770656257867813</v>
      </c>
      <c r="K131" s="36">
        <v>0.11727137118577957</v>
      </c>
      <c r="L131" s="36">
        <v>0.021584896370768547</v>
      </c>
      <c r="M131" s="37">
        <f t="shared" si="48"/>
        <v>4.378106900000003</v>
      </c>
      <c r="N131" s="37">
        <f t="shared" si="48"/>
        <v>4.393269624999999</v>
      </c>
      <c r="O131" s="37">
        <f t="shared" si="48"/>
        <v>5.370274775000004</v>
      </c>
      <c r="P131" s="37">
        <f t="shared" si="48"/>
        <v>6.8557708</v>
      </c>
      <c r="Q131" s="37">
        <f t="shared" si="48"/>
        <v>8.05822574999999</v>
      </c>
      <c r="R131" s="37">
        <f t="shared" si="48"/>
        <v>8.391720099999988</v>
      </c>
      <c r="S131" s="37">
        <f t="shared" si="48"/>
        <v>8.612896400000016</v>
      </c>
      <c r="T131" s="37">
        <f t="shared" si="48"/>
        <v>9.560091549999985</v>
      </c>
      <c r="U131" s="37">
        <f t="shared" si="37"/>
        <v>1325.6649392340655</v>
      </c>
      <c r="V131" s="37">
        <f t="shared" si="43"/>
        <v>0.008909836753704322</v>
      </c>
      <c r="W131" s="37">
        <f t="shared" si="43"/>
        <v>0.05530154301607132</v>
      </c>
      <c r="X131" s="37">
        <f t="shared" si="43"/>
        <v>0.06687682096548099</v>
      </c>
      <c r="Y131" s="37">
        <f t="shared" si="43"/>
        <v>0.2645991558154593</v>
      </c>
      <c r="Z131" s="37">
        <f t="shared" si="43"/>
        <v>0.23108087979337236</v>
      </c>
      <c r="AA131" s="37">
        <f t="shared" si="51"/>
        <v>0.2052261541288812</v>
      </c>
      <c r="AB131" s="37">
        <f t="shared" si="51"/>
        <v>0.1395046502664311</v>
      </c>
      <c r="AC131" s="37">
        <f t="shared" si="51"/>
        <v>0.028500959260599455</v>
      </c>
      <c r="AD131">
        <f t="shared" si="50"/>
        <v>-0.00015787059829659052</v>
      </c>
      <c r="AE131">
        <f t="shared" si="50"/>
        <v>-0.00038274021969379203</v>
      </c>
      <c r="AF131">
        <f t="shared" si="50"/>
        <v>-0.0006336959277037299</v>
      </c>
      <c r="AG131">
        <f t="shared" si="49"/>
        <v>0.0016210064998176256</v>
      </c>
      <c r="AH131">
        <f t="shared" si="49"/>
        <v>0.000858379267245949</v>
      </c>
      <c r="AI131">
        <f t="shared" si="49"/>
        <v>-0.0013430673487871963</v>
      </c>
      <c r="AJ131">
        <f t="shared" si="49"/>
        <v>-0.0007191426127219092</v>
      </c>
      <c r="AK131">
        <f t="shared" si="45"/>
        <v>-2.8290795834987874E-05</v>
      </c>
      <c r="AL131">
        <f t="shared" si="41"/>
        <v>-0.000785421735974631</v>
      </c>
    </row>
    <row r="132" spans="1:38" ht="12.75">
      <c r="A132">
        <f t="shared" si="40"/>
        <v>1979.5</v>
      </c>
      <c r="B132" s="18">
        <v>181.923</v>
      </c>
      <c r="C132" s="18">
        <v>3.668</v>
      </c>
      <c r="D132" s="18">
        <f t="shared" si="38"/>
        <v>185.591</v>
      </c>
      <c r="E132" s="36">
        <v>0.014489583671092987</v>
      </c>
      <c r="F132" s="36">
        <v>0.09060472995042801</v>
      </c>
      <c r="G132" s="36">
        <v>0.08940508961677551</v>
      </c>
      <c r="H132" s="36">
        <v>0.2814401388168335</v>
      </c>
      <c r="I132" s="36">
        <v>0.20861217379570007</v>
      </c>
      <c r="J132" s="36">
        <v>0.17609253525733948</v>
      </c>
      <c r="K132" s="36">
        <v>0.11678953468799591</v>
      </c>
      <c r="L132" s="36">
        <v>0.021586060523986816</v>
      </c>
      <c r="M132" s="37">
        <f t="shared" si="48"/>
        <v>4.417500600000003</v>
      </c>
      <c r="N132" s="37">
        <f t="shared" si="48"/>
        <v>4.435139749999999</v>
      </c>
      <c r="O132" s="37">
        <f t="shared" si="48"/>
        <v>5.430767850000004</v>
      </c>
      <c r="P132" s="37">
        <f t="shared" si="48"/>
        <v>6.9379232</v>
      </c>
      <c r="Q132" s="37">
        <f t="shared" si="48"/>
        <v>8.16571949999999</v>
      </c>
      <c r="R132" s="37">
        <f t="shared" si="48"/>
        <v>8.508711399999989</v>
      </c>
      <c r="S132" s="37">
        <f t="shared" si="48"/>
        <v>8.740170600000017</v>
      </c>
      <c r="T132" s="37">
        <f t="shared" si="48"/>
        <v>9.713377699999985</v>
      </c>
      <c r="U132" s="37">
        <f t="shared" si="37"/>
        <v>1361.5371136450492</v>
      </c>
      <c r="V132" s="37">
        <f t="shared" si="43"/>
        <v>0.008724889833506949</v>
      </c>
      <c r="W132" s="37">
        <f t="shared" si="43"/>
        <v>0.054775406202704185</v>
      </c>
      <c r="X132" s="37">
        <f t="shared" si="43"/>
        <v>0.06618367960212565</v>
      </c>
      <c r="Y132" s="37">
        <f t="shared" si="43"/>
        <v>0.26616010066328627</v>
      </c>
      <c r="Z132" s="37">
        <f t="shared" si="43"/>
        <v>0.23219963552968081</v>
      </c>
      <c r="AA132" s="37">
        <f t="shared" si="51"/>
        <v>0.20423593941896234</v>
      </c>
      <c r="AB132" s="37">
        <f t="shared" si="51"/>
        <v>0.13913976502242922</v>
      </c>
      <c r="AC132" s="37">
        <f t="shared" si="51"/>
        <v>0.028580583727304595</v>
      </c>
      <c r="AD132">
        <f t="shared" si="50"/>
        <v>-2.8511871657946572E-05</v>
      </c>
      <c r="AE132">
        <f t="shared" si="50"/>
        <v>0.0004213317060406026</v>
      </c>
      <c r="AF132">
        <f t="shared" si="50"/>
        <v>0.000337982135788139</v>
      </c>
      <c r="AG132">
        <f t="shared" si="49"/>
        <v>0.005485486470500073</v>
      </c>
      <c r="AH132">
        <f t="shared" si="49"/>
        <v>0.004234012939377484</v>
      </c>
      <c r="AI132">
        <f t="shared" si="49"/>
        <v>0.0016416267070451054</v>
      </c>
      <c r="AJ132">
        <f t="shared" si="49"/>
        <v>0.0013113097979490186</v>
      </c>
      <c r="AK132">
        <f t="shared" si="45"/>
        <v>0.000387674807023973</v>
      </c>
      <c r="AL132">
        <f t="shared" si="41"/>
        <v>0.013790912692066448</v>
      </c>
    </row>
    <row r="133" spans="1:38" ht="12.75">
      <c r="A133">
        <f t="shared" si="40"/>
        <v>1979.75</v>
      </c>
      <c r="B133" s="18">
        <v>182.452</v>
      </c>
      <c r="C133" s="18">
        <v>3.66</v>
      </c>
      <c r="D133" s="18">
        <f t="shared" si="38"/>
        <v>186.112</v>
      </c>
      <c r="E133" s="36">
        <v>0.014244649559259415</v>
      </c>
      <c r="F133" s="36">
        <v>0.0900709480047226</v>
      </c>
      <c r="G133" s="36">
        <v>0.08864650130271912</v>
      </c>
      <c r="H133" s="36">
        <v>0.28344279527664185</v>
      </c>
      <c r="I133" s="36">
        <v>0.2096005380153656</v>
      </c>
      <c r="J133" s="36">
        <v>0.17511945962905884</v>
      </c>
      <c r="K133" s="36">
        <v>0.11630769819021225</v>
      </c>
      <c r="L133" s="36">
        <v>0.021587226539850235</v>
      </c>
      <c r="M133" s="37">
        <f t="shared" si="48"/>
        <v>4.456894300000003</v>
      </c>
      <c r="N133" s="37">
        <f t="shared" si="48"/>
        <v>4.477009874999999</v>
      </c>
      <c r="O133" s="37">
        <f t="shared" si="48"/>
        <v>5.491260925000004</v>
      </c>
      <c r="P133" s="37">
        <f t="shared" si="48"/>
        <v>7.0200756</v>
      </c>
      <c r="Q133" s="37">
        <f t="shared" si="48"/>
        <v>8.273213249999989</v>
      </c>
      <c r="R133" s="37">
        <f t="shared" si="48"/>
        <v>8.625702699999989</v>
      </c>
      <c r="S133" s="37">
        <f t="shared" si="48"/>
        <v>8.867444800000017</v>
      </c>
      <c r="T133" s="37">
        <f t="shared" si="48"/>
        <v>9.866663849999984</v>
      </c>
      <c r="U133" s="37">
        <f t="shared" si="37"/>
        <v>1383.2310397198958</v>
      </c>
      <c r="V133" s="37">
        <f t="shared" si="43"/>
        <v>0.00854208235246826</v>
      </c>
      <c r="W133" s="37">
        <f t="shared" si="43"/>
        <v>0.05425658265451492</v>
      </c>
      <c r="X133" s="37">
        <f t="shared" si="43"/>
        <v>0.065495781734322</v>
      </c>
      <c r="Y133" s="37">
        <f t="shared" si="43"/>
        <v>0.26772372664955707</v>
      </c>
      <c r="Z133" s="37">
        <f t="shared" si="43"/>
        <v>0.23331693473731788</v>
      </c>
      <c r="AA133" s="37">
        <f t="shared" si="51"/>
        <v>0.20323969945455053</v>
      </c>
      <c r="AB133" s="37">
        <f t="shared" si="51"/>
        <v>0.13876712950821446</v>
      </c>
      <c r="AC133" s="37">
        <f t="shared" si="51"/>
        <v>0.028658062909054774</v>
      </c>
      <c r="AD133">
        <f t="shared" si="50"/>
        <v>-0.00012298696074793426</v>
      </c>
      <c r="AE133">
        <f t="shared" si="50"/>
        <v>-0.00016929573927993184</v>
      </c>
      <c r="AF133">
        <f t="shared" si="50"/>
        <v>-0.0003764538579119321</v>
      </c>
      <c r="AG133">
        <f t="shared" si="49"/>
        <v>0.0026410868521762314</v>
      </c>
      <c r="AH133">
        <f t="shared" si="49"/>
        <v>0.0017526545626449037</v>
      </c>
      <c r="AI133">
        <f t="shared" si="49"/>
        <v>-0.0005578224657041215</v>
      </c>
      <c r="AJ133">
        <f t="shared" si="49"/>
        <v>-0.0001849332842412029</v>
      </c>
      <c r="AK133">
        <f t="shared" si="45"/>
        <v>8.177487544144043E-05</v>
      </c>
      <c r="AL133">
        <f t="shared" si="41"/>
        <v>0.003064023982377453</v>
      </c>
    </row>
    <row r="134" spans="1:38" ht="12.75">
      <c r="A134">
        <f t="shared" si="40"/>
        <v>1980</v>
      </c>
      <c r="B134" s="18">
        <v>181.834</v>
      </c>
      <c r="C134" s="18">
        <v>3.662</v>
      </c>
      <c r="D134" s="18">
        <f t="shared" si="38"/>
        <v>185.496</v>
      </c>
      <c r="E134" s="36">
        <v>0.013999716378748417</v>
      </c>
      <c r="F134" s="36">
        <v>0.08953717350959778</v>
      </c>
      <c r="G134" s="36">
        <v>0.08788791298866272</v>
      </c>
      <c r="H134" s="36">
        <v>0.2854454219341278</v>
      </c>
      <c r="I134" s="36">
        <v>0.21058890223503113</v>
      </c>
      <c r="J134" s="36">
        <v>0.174146369099617</v>
      </c>
      <c r="K134" s="36">
        <v>0.11582586169242859</v>
      </c>
      <c r="L134" s="36">
        <v>0.021588392555713654</v>
      </c>
      <c r="M134" s="38">
        <v>4.496288</v>
      </c>
      <c r="N134" s="38">
        <v>4.51888</v>
      </c>
      <c r="O134" s="38">
        <v>5.551754</v>
      </c>
      <c r="P134" s="38">
        <v>7.102228</v>
      </c>
      <c r="Q134" s="38">
        <v>8.380707</v>
      </c>
      <c r="R134" s="38">
        <v>8.742694</v>
      </c>
      <c r="S134" s="38">
        <v>8.994719</v>
      </c>
      <c r="T134" s="38">
        <v>10.01995</v>
      </c>
      <c r="U134" s="37">
        <f aca="true" t="shared" si="52" ref="U134:U197">D134*(E134*M134+F134*N134+G134*O134+H134*P134+I134*Q134+J134*R134+K134*S134+L134*T134)</f>
        <v>1396.4719549596887</v>
      </c>
      <c r="V134" s="37">
        <f t="shared" si="43"/>
        <v>0.008361336258818786</v>
      </c>
      <c r="W134" s="37">
        <f t="shared" si="43"/>
        <v>0.05374480852276408</v>
      </c>
      <c r="X134" s="37">
        <f t="shared" si="43"/>
        <v>0.06481293619717636</v>
      </c>
      <c r="Y134" s="37">
        <f t="shared" si="43"/>
        <v>0.26928987389190984</v>
      </c>
      <c r="Z134" s="37">
        <f t="shared" si="43"/>
        <v>0.23443285083937135</v>
      </c>
      <c r="AA134" s="37">
        <f t="shared" si="51"/>
        <v>0.2022376605398268</v>
      </c>
      <c r="AB134" s="37">
        <f t="shared" si="51"/>
        <v>0.1383870561504397</v>
      </c>
      <c r="AC134" s="37">
        <f t="shared" si="51"/>
        <v>0.028733477599692938</v>
      </c>
      <c r="AD134">
        <f t="shared" si="50"/>
        <v>-0.00017460910676090247</v>
      </c>
      <c r="AE134">
        <f t="shared" si="50"/>
        <v>-0.0004999983791156132</v>
      </c>
      <c r="AF134">
        <f t="shared" si="50"/>
        <v>-0.0007759625695075013</v>
      </c>
      <c r="AG134">
        <f t="shared" si="49"/>
        <v>0.0010002407750496478</v>
      </c>
      <c r="AH134">
        <f t="shared" si="49"/>
        <v>0.00032486590830495016</v>
      </c>
      <c r="AI134">
        <f t="shared" si="49"/>
        <v>-0.0018018490860626573</v>
      </c>
      <c r="AJ134">
        <f t="shared" si="49"/>
        <v>-0.0010347140684607763</v>
      </c>
      <c r="AK134">
        <f t="shared" si="45"/>
        <v>-9.358585583531305E-05</v>
      </c>
      <c r="AL134">
        <f t="shared" si="41"/>
        <v>-0.003055612382388166</v>
      </c>
    </row>
    <row r="135" spans="1:38" ht="12.75">
      <c r="A135">
        <f t="shared" si="40"/>
        <v>1980.25</v>
      </c>
      <c r="B135" s="18">
        <v>179.592</v>
      </c>
      <c r="C135" s="18">
        <v>3.64</v>
      </c>
      <c r="D135" s="18">
        <f aca="true" t="shared" si="53" ref="D135:D198">B135+C135</f>
        <v>183.232</v>
      </c>
      <c r="E135" s="36">
        <v>0.01350355800241232</v>
      </c>
      <c r="F135" s="36">
        <v>0.08804099261760712</v>
      </c>
      <c r="G135" s="36">
        <v>0.08837469667196274</v>
      </c>
      <c r="H135" s="36">
        <v>0.2881772518157959</v>
      </c>
      <c r="I135" s="36">
        <v>0.21060378849506378</v>
      </c>
      <c r="J135" s="36">
        <v>0.17315901815891266</v>
      </c>
      <c r="K135" s="36">
        <v>0.11557362973690033</v>
      </c>
      <c r="L135" s="36">
        <v>0.02158687636256218</v>
      </c>
      <c r="M135" s="37">
        <f>M134+(M$174-M$134)/40</f>
        <v>4.530462175</v>
      </c>
      <c r="N135" s="37">
        <f aca="true" t="shared" si="54" ref="N135:T150">N134+(N$174-N$134)/40</f>
        <v>4.563997175</v>
      </c>
      <c r="O135" s="37">
        <f t="shared" si="54"/>
        <v>5.6148304499999995</v>
      </c>
      <c r="P135" s="37">
        <f t="shared" si="54"/>
        <v>7.2066285500000005</v>
      </c>
      <c r="Q135" s="37">
        <f t="shared" si="54"/>
        <v>8.517088574999999</v>
      </c>
      <c r="R135" s="37">
        <f t="shared" si="54"/>
        <v>8.89904565</v>
      </c>
      <c r="S135" s="37">
        <f t="shared" si="54"/>
        <v>9.150100775</v>
      </c>
      <c r="T135" s="37">
        <f t="shared" si="54"/>
        <v>10.2596715</v>
      </c>
      <c r="U135" s="37">
        <f t="shared" si="52"/>
        <v>1401.662005659362</v>
      </c>
      <c r="V135" s="37">
        <f t="shared" si="43"/>
        <v>0.00799739862724234</v>
      </c>
      <c r="W135" s="37">
        <f t="shared" si="43"/>
        <v>0.05252769190084385</v>
      </c>
      <c r="X135" s="37">
        <f t="shared" si="43"/>
        <v>0.06486681934668903</v>
      </c>
      <c r="Y135" s="37">
        <f t="shared" si="43"/>
        <v>0.27148750983709363</v>
      </c>
      <c r="Z135" s="37">
        <f t="shared" si="43"/>
        <v>0.23448516076434447</v>
      </c>
      <c r="AA135" s="37">
        <f t="shared" si="51"/>
        <v>0.20144039761265442</v>
      </c>
      <c r="AB135" s="37">
        <f t="shared" si="51"/>
        <v>0.13824284122886585</v>
      </c>
      <c r="AC135" s="37">
        <f t="shared" si="51"/>
        <v>0.028952180682266453</v>
      </c>
      <c r="AD135">
        <f t="shared" si="50"/>
        <v>-0.0003955875264996557</v>
      </c>
      <c r="AE135">
        <f t="shared" si="50"/>
        <v>-0.0015479420368838847</v>
      </c>
      <c r="AF135">
        <f t="shared" si="50"/>
        <v>-0.0004381103224082705</v>
      </c>
      <c r="AG135">
        <f t="shared" si="49"/>
        <v>-0.0007450032334276833</v>
      </c>
      <c r="AH135">
        <f t="shared" si="49"/>
        <v>-0.0028626325711285437</v>
      </c>
      <c r="AI135">
        <f t="shared" si="49"/>
        <v>-0.003626240783932199</v>
      </c>
      <c r="AJ135">
        <f t="shared" si="49"/>
        <v>-0.0020000709672091236</v>
      </c>
      <c r="AK135">
        <f t="shared" si="45"/>
        <v>-0.0003562217268432724</v>
      </c>
      <c r="AL135">
        <f t="shared" si="41"/>
        <v>-0.011971809168332632</v>
      </c>
    </row>
    <row r="136" spans="1:38" ht="12.75">
      <c r="A136">
        <f aca="true" t="shared" si="55" ref="A136:A199">A135+0.25</f>
        <v>1980.5</v>
      </c>
      <c r="B136" s="18">
        <v>179.00400000000002</v>
      </c>
      <c r="C136" s="18">
        <v>3.665</v>
      </c>
      <c r="D136" s="18">
        <f t="shared" si="53"/>
        <v>182.669</v>
      </c>
      <c r="E136" s="36">
        <v>0.013007398694753647</v>
      </c>
      <c r="F136" s="36">
        <v>0.08654481172561646</v>
      </c>
      <c r="G136" s="36">
        <v>0.08886148035526276</v>
      </c>
      <c r="H136" s="36">
        <v>0.2909090518951416</v>
      </c>
      <c r="I136" s="36">
        <v>0.21061867475509644</v>
      </c>
      <c r="J136" s="36">
        <v>0.1721716821193695</v>
      </c>
      <c r="K136" s="36">
        <v>0.11532139778137207</v>
      </c>
      <c r="L136" s="36">
        <v>0.021585358306765556</v>
      </c>
      <c r="M136" s="37">
        <f aca="true" t="shared" si="56" ref="M136:T173">M135+(M$174-M$134)/40</f>
        <v>4.564636350000001</v>
      </c>
      <c r="N136" s="37">
        <f t="shared" si="54"/>
        <v>4.60911435</v>
      </c>
      <c r="O136" s="37">
        <f t="shared" si="54"/>
        <v>5.677906899999999</v>
      </c>
      <c r="P136" s="37">
        <f t="shared" si="54"/>
        <v>7.311029100000001</v>
      </c>
      <c r="Q136" s="37">
        <f t="shared" si="54"/>
        <v>8.653470149999999</v>
      </c>
      <c r="R136" s="37">
        <f t="shared" si="54"/>
        <v>9.0553973</v>
      </c>
      <c r="S136" s="37">
        <f t="shared" si="54"/>
        <v>9.30548255</v>
      </c>
      <c r="T136" s="37">
        <f t="shared" si="54"/>
        <v>10.499393</v>
      </c>
      <c r="U136" s="37">
        <f t="shared" si="52"/>
        <v>1419.5355129672078</v>
      </c>
      <c r="V136" s="37">
        <f t="shared" si="43"/>
        <v>0.007640384695521221</v>
      </c>
      <c r="W136" s="37">
        <f t="shared" si="43"/>
        <v>0.051330690897087104</v>
      </c>
      <c r="X136" s="37">
        <f t="shared" si="43"/>
        <v>0.06492626208342844</v>
      </c>
      <c r="Y136" s="37">
        <f t="shared" si="43"/>
        <v>0.2736871056998461</v>
      </c>
      <c r="Z136" s="37">
        <f t="shared" si="43"/>
        <v>0.23453397546528032</v>
      </c>
      <c r="AA136" s="37">
        <f t="shared" si="51"/>
        <v>0.20062628039841618</v>
      </c>
      <c r="AB136" s="37">
        <f t="shared" si="51"/>
        <v>0.13809163961269802</v>
      </c>
      <c r="AC136" s="37">
        <f t="shared" si="51"/>
        <v>0.029163661147722588</v>
      </c>
      <c r="AD136">
        <f t="shared" si="50"/>
        <v>-0.0003167606440881929</v>
      </c>
      <c r="AE136">
        <f t="shared" si="50"/>
        <v>-0.0010498802106086585</v>
      </c>
      <c r="AF136">
        <f t="shared" si="50"/>
        <v>0.00015677234493630032</v>
      </c>
      <c r="AG136">
        <f t="shared" si="49"/>
        <v>0.0017329999260059284</v>
      </c>
      <c r="AH136">
        <f t="shared" si="49"/>
        <v>-0.0007050896771373457</v>
      </c>
      <c r="AI136">
        <f t="shared" si="49"/>
        <v>-0.0017682006196261466</v>
      </c>
      <c r="AJ136">
        <f t="shared" si="49"/>
        <v>-0.0007270578105536422</v>
      </c>
      <c r="AK136">
        <f t="shared" si="45"/>
        <v>-9.146454586403247E-05</v>
      </c>
      <c r="AL136">
        <f aca="true" t="shared" si="57" ref="AL136:AL199">SUM(AD136:AK136)</f>
        <v>-0.00276868123693579</v>
      </c>
    </row>
    <row r="137" spans="1:38" ht="12.75">
      <c r="A137">
        <f t="shared" si="55"/>
        <v>1980.75</v>
      </c>
      <c r="B137" s="18">
        <v>180.934</v>
      </c>
      <c r="C137" s="18">
        <v>3.694</v>
      </c>
      <c r="D137" s="18">
        <f t="shared" si="53"/>
        <v>184.628</v>
      </c>
      <c r="E137" s="36">
        <v>0.01251124031841755</v>
      </c>
      <c r="F137" s="36">
        <v>0.0850486308336258</v>
      </c>
      <c r="G137" s="36">
        <v>0.08934826403856277</v>
      </c>
      <c r="H137" s="36">
        <v>0.2936408519744873</v>
      </c>
      <c r="I137" s="36">
        <v>0.2106335461139679</v>
      </c>
      <c r="J137" s="36">
        <v>0.17118433117866516</v>
      </c>
      <c r="K137" s="36">
        <v>0.11506916582584381</v>
      </c>
      <c r="L137" s="36">
        <v>0.021583840250968933</v>
      </c>
      <c r="M137" s="37">
        <f t="shared" si="56"/>
        <v>4.598810525000001</v>
      </c>
      <c r="N137" s="37">
        <f t="shared" si="54"/>
        <v>4.654231524999999</v>
      </c>
      <c r="O137" s="37">
        <f t="shared" si="54"/>
        <v>5.740983349999999</v>
      </c>
      <c r="P137" s="37">
        <f t="shared" si="54"/>
        <v>7.415429650000001</v>
      </c>
      <c r="Q137" s="37">
        <f t="shared" si="54"/>
        <v>8.789851724999998</v>
      </c>
      <c r="R137" s="37">
        <f t="shared" si="54"/>
        <v>9.211748949999999</v>
      </c>
      <c r="S137" s="37">
        <f t="shared" si="54"/>
        <v>9.460864325000001</v>
      </c>
      <c r="T137" s="37">
        <f t="shared" si="54"/>
        <v>10.7391145</v>
      </c>
      <c r="U137" s="37">
        <f t="shared" si="52"/>
        <v>1457.1917473143467</v>
      </c>
      <c r="V137" s="37">
        <f t="shared" si="43"/>
        <v>0.007289986851592711</v>
      </c>
      <c r="W137" s="37">
        <f t="shared" si="43"/>
        <v>0.05015291406277595</v>
      </c>
      <c r="X137" s="37">
        <f t="shared" si="43"/>
        <v>0.06499100734379311</v>
      </c>
      <c r="Y137" s="37">
        <f t="shared" si="43"/>
        <v>0.2758885373794799</v>
      </c>
      <c r="Z137" s="37">
        <f t="shared" si="43"/>
        <v>0.23457944294508587</v>
      </c>
      <c r="AA137" s="37">
        <f t="shared" si="51"/>
        <v>0.19979608137030802</v>
      </c>
      <c r="AB137" s="37">
        <f t="shared" si="51"/>
        <v>0.13793378109322085</v>
      </c>
      <c r="AC137" s="37">
        <f t="shared" si="51"/>
        <v>0.029368248953743653</v>
      </c>
      <c r="AD137">
        <f t="shared" si="50"/>
        <v>-0.00021069473268498344</v>
      </c>
      <c r="AE137">
        <f t="shared" si="50"/>
        <v>-0.0003436182158823301</v>
      </c>
      <c r="AF137">
        <f t="shared" si="50"/>
        <v>0.0010478005642268488</v>
      </c>
      <c r="AG137">
        <f t="shared" si="49"/>
        <v>0.005499593770403086</v>
      </c>
      <c r="AH137">
        <f t="shared" si="49"/>
        <v>0.002518628529690805</v>
      </c>
      <c r="AI137">
        <f t="shared" si="49"/>
        <v>0.0009842427969821053</v>
      </c>
      <c r="AJ137">
        <f t="shared" si="49"/>
        <v>0.0011700184711097908</v>
      </c>
      <c r="AK137">
        <f t="shared" si="45"/>
        <v>0.00031012803166907346</v>
      </c>
      <c r="AL137">
        <f t="shared" si="57"/>
        <v>0.010976099215514394</v>
      </c>
    </row>
    <row r="138" spans="1:38" ht="12.75">
      <c r="A138">
        <f t="shared" si="55"/>
        <v>1981</v>
      </c>
      <c r="B138" s="18">
        <v>181.57399999999998</v>
      </c>
      <c r="C138" s="18">
        <v>3.691</v>
      </c>
      <c r="D138" s="18">
        <f t="shared" si="53"/>
        <v>185.265</v>
      </c>
      <c r="E138" s="36">
        <v>0.012015081942081451</v>
      </c>
      <c r="F138" s="36">
        <v>0.08355244994163513</v>
      </c>
      <c r="G138" s="36">
        <v>0.08983504772186279</v>
      </c>
      <c r="H138" s="36">
        <v>0.2963726818561554</v>
      </c>
      <c r="I138" s="36">
        <v>0.21064843237400055</v>
      </c>
      <c r="J138" s="36">
        <v>0.17019698023796082</v>
      </c>
      <c r="K138" s="36">
        <v>0.11481693387031555</v>
      </c>
      <c r="L138" s="36">
        <v>0.02158232405781746</v>
      </c>
      <c r="M138" s="37">
        <f t="shared" si="56"/>
        <v>4.6329847000000015</v>
      </c>
      <c r="N138" s="37">
        <f t="shared" si="54"/>
        <v>4.699348699999999</v>
      </c>
      <c r="O138" s="37">
        <f t="shared" si="54"/>
        <v>5.804059799999998</v>
      </c>
      <c r="P138" s="37">
        <f t="shared" si="54"/>
        <v>7.519830200000001</v>
      </c>
      <c r="Q138" s="37">
        <f t="shared" si="54"/>
        <v>8.926233299999998</v>
      </c>
      <c r="R138" s="37">
        <f t="shared" si="54"/>
        <v>9.368100599999998</v>
      </c>
      <c r="S138" s="37">
        <f t="shared" si="54"/>
        <v>9.616246100000001</v>
      </c>
      <c r="T138" s="37">
        <f t="shared" si="54"/>
        <v>10.978836</v>
      </c>
      <c r="U138" s="37">
        <f t="shared" si="52"/>
        <v>1484.744129331277</v>
      </c>
      <c r="V138" s="37">
        <f t="shared" si="43"/>
        <v>0.006945913443003147</v>
      </c>
      <c r="W138" s="37">
        <f t="shared" si="43"/>
        <v>0.04899351791763212</v>
      </c>
      <c r="X138" s="37">
        <f t="shared" si="43"/>
        <v>0.06506080690592028</v>
      </c>
      <c r="Y138" s="37">
        <f t="shared" si="43"/>
        <v>0.27809166241574296</v>
      </c>
      <c r="Z138" s="37">
        <f t="shared" si="43"/>
        <v>0.2346217280082867</v>
      </c>
      <c r="AA138" s="37">
        <f t="shared" si="51"/>
        <v>0.1989505573088265</v>
      </c>
      <c r="AB138" s="37">
        <f t="shared" si="51"/>
        <v>0.13776956222373765</v>
      </c>
      <c r="AC138" s="37">
        <f t="shared" si="51"/>
        <v>0.029566251776850586</v>
      </c>
      <c r="AD138">
        <f t="shared" si="50"/>
        <v>-0.0002635103146467387</v>
      </c>
      <c r="AE138">
        <f t="shared" si="50"/>
        <v>-0.0007091151101260007</v>
      </c>
      <c r="AF138">
        <f t="shared" si="50"/>
        <v>0.0005772750106664997</v>
      </c>
      <c r="AG138">
        <f t="shared" si="49"/>
        <v>0.0035190308947989084</v>
      </c>
      <c r="AH138">
        <f t="shared" si="49"/>
        <v>0.0008246008648240638</v>
      </c>
      <c r="AI138">
        <f t="shared" si="49"/>
        <v>-0.0004665773886976041</v>
      </c>
      <c r="AJ138">
        <f t="shared" si="49"/>
        <v>0.00017229167034440253</v>
      </c>
      <c r="AK138">
        <f t="shared" si="45"/>
        <v>9.942231225515882E-05</v>
      </c>
      <c r="AL138">
        <f t="shared" si="57"/>
        <v>0.0037534179394186893</v>
      </c>
    </row>
    <row r="139" spans="1:38" ht="12.75">
      <c r="A139">
        <f t="shared" si="55"/>
        <v>1981.25</v>
      </c>
      <c r="B139" s="18">
        <v>180.651</v>
      </c>
      <c r="C139" s="18">
        <v>3.636</v>
      </c>
      <c r="D139" s="18">
        <f t="shared" si="53"/>
        <v>184.287</v>
      </c>
      <c r="E139" s="36">
        <v>0.011519096791744232</v>
      </c>
      <c r="F139" s="36">
        <v>0.08207151293754578</v>
      </c>
      <c r="G139" s="36">
        <v>0.08959278464317322</v>
      </c>
      <c r="H139" s="36">
        <v>0.29714590311050415</v>
      </c>
      <c r="I139" s="36">
        <v>0.2131083607673645</v>
      </c>
      <c r="J139" s="36">
        <v>0.16920073330402374</v>
      </c>
      <c r="K139" s="36">
        <v>0.114802286028862</v>
      </c>
      <c r="L139" s="36">
        <v>0.02157936990261078</v>
      </c>
      <c r="M139" s="37">
        <f t="shared" si="56"/>
        <v>4.667158875000002</v>
      </c>
      <c r="N139" s="37">
        <f t="shared" si="54"/>
        <v>4.744465874999999</v>
      </c>
      <c r="O139" s="37">
        <f t="shared" si="54"/>
        <v>5.867136249999998</v>
      </c>
      <c r="P139" s="37">
        <f t="shared" si="54"/>
        <v>7.6242307500000015</v>
      </c>
      <c r="Q139" s="37">
        <f t="shared" si="54"/>
        <v>9.062614874999998</v>
      </c>
      <c r="R139" s="37">
        <f t="shared" si="54"/>
        <v>9.524452249999998</v>
      </c>
      <c r="S139" s="37">
        <f t="shared" si="54"/>
        <v>9.771627875000002</v>
      </c>
      <c r="T139" s="37">
        <f t="shared" si="54"/>
        <v>11.2185575</v>
      </c>
      <c r="U139" s="37">
        <f t="shared" si="52"/>
        <v>1500.2927919581582</v>
      </c>
      <c r="V139" s="37">
        <f aca="true" t="shared" si="58" ref="V139:Z189">$D139*E139*M139/$U139</f>
        <v>0.006603735802889957</v>
      </c>
      <c r="W139" s="37">
        <f t="shared" si="58"/>
        <v>0.04782978671247561</v>
      </c>
      <c r="X139" s="37">
        <f t="shared" si="58"/>
        <v>0.06456808208572325</v>
      </c>
      <c r="Y139" s="37">
        <f t="shared" si="58"/>
        <v>0.2782815772627335</v>
      </c>
      <c r="Z139" s="37">
        <f t="shared" si="58"/>
        <v>0.2372316833833109</v>
      </c>
      <c r="AA139" s="37">
        <f t="shared" si="51"/>
        <v>0.19795247096497973</v>
      </c>
      <c r="AB139" s="37">
        <f t="shared" si="51"/>
        <v>0.13779584849575593</v>
      </c>
      <c r="AC139" s="37">
        <f t="shared" si="51"/>
        <v>0.029736815292131052</v>
      </c>
      <c r="AD139">
        <f t="shared" si="50"/>
        <v>-0.00032146101107299055</v>
      </c>
      <c r="AE139">
        <f t="shared" si="50"/>
        <v>-0.0011220130963772062</v>
      </c>
      <c r="AF139">
        <f t="shared" si="50"/>
        <v>-0.0005180816191624844</v>
      </c>
      <c r="AG139">
        <f t="shared" si="49"/>
        <v>-0.0007475864248602317</v>
      </c>
      <c r="AH139">
        <f t="shared" si="49"/>
        <v>0.0014904240860074437</v>
      </c>
      <c r="AI139">
        <f t="shared" si="49"/>
        <v>-0.0022154333184924305</v>
      </c>
      <c r="AJ139">
        <f t="shared" si="49"/>
        <v>-0.0007468499550968481</v>
      </c>
      <c r="AK139">
        <f t="shared" si="45"/>
        <v>-0.00016100175929544764</v>
      </c>
      <c r="AL139">
        <f t="shared" si="57"/>
        <v>-0.004342003098350195</v>
      </c>
    </row>
    <row r="140" spans="1:38" ht="12.75">
      <c r="A140">
        <f t="shared" si="55"/>
        <v>1981.5</v>
      </c>
      <c r="B140" s="18">
        <v>179.965</v>
      </c>
      <c r="C140" s="18">
        <v>3.566</v>
      </c>
      <c r="D140" s="18">
        <f t="shared" si="53"/>
        <v>183.531</v>
      </c>
      <c r="E140" s="36">
        <v>0.011023111641407013</v>
      </c>
      <c r="F140" s="36">
        <v>0.08059057593345642</v>
      </c>
      <c r="G140" s="36">
        <v>0.08935052156448364</v>
      </c>
      <c r="H140" s="36">
        <v>0.2979190945625305</v>
      </c>
      <c r="I140" s="36">
        <v>0.21556830406188965</v>
      </c>
      <c r="J140" s="36">
        <v>0.16820448637008667</v>
      </c>
      <c r="K140" s="36">
        <v>0.11478763818740845</v>
      </c>
      <c r="L140" s="36">
        <v>0.021576417610049248</v>
      </c>
      <c r="M140" s="37">
        <f t="shared" si="56"/>
        <v>4.701333050000002</v>
      </c>
      <c r="N140" s="37">
        <f t="shared" si="54"/>
        <v>4.789583049999998</v>
      </c>
      <c r="O140" s="37">
        <f t="shared" si="54"/>
        <v>5.930212699999998</v>
      </c>
      <c r="P140" s="37">
        <f t="shared" si="54"/>
        <v>7.728631300000002</v>
      </c>
      <c r="Q140" s="37">
        <f t="shared" si="54"/>
        <v>9.198996449999997</v>
      </c>
      <c r="R140" s="37">
        <f t="shared" si="54"/>
        <v>9.680803899999997</v>
      </c>
      <c r="S140" s="37">
        <f t="shared" si="54"/>
        <v>9.927009650000002</v>
      </c>
      <c r="T140" s="37">
        <f t="shared" si="54"/>
        <v>11.458279</v>
      </c>
      <c r="U140" s="37">
        <f t="shared" si="52"/>
        <v>1517.4868581782523</v>
      </c>
      <c r="V140" s="37">
        <f t="shared" si="58"/>
        <v>0.006267721872934454</v>
      </c>
      <c r="W140" s="37">
        <f t="shared" si="58"/>
        <v>0.04668382795893926</v>
      </c>
      <c r="X140" s="37">
        <f t="shared" si="58"/>
        <v>0.06408433098151524</v>
      </c>
      <c r="Y140" s="37">
        <f t="shared" si="58"/>
        <v>0.27847449248742706</v>
      </c>
      <c r="Z140" s="37">
        <f t="shared" si="58"/>
        <v>0.23983350176607002</v>
      </c>
      <c r="AA140" s="37">
        <f t="shared" si="51"/>
        <v>0.19693979900191624</v>
      </c>
      <c r="AB140" s="37">
        <f t="shared" si="51"/>
        <v>0.13781549727452125</v>
      </c>
      <c r="AC140" s="37">
        <f t="shared" si="51"/>
        <v>0.02990082865667674</v>
      </c>
      <c r="AD140">
        <f t="shared" si="50"/>
        <v>-0.0003097056533571931</v>
      </c>
      <c r="AE140">
        <f t="shared" si="50"/>
        <v>-0.0010547715561461132</v>
      </c>
      <c r="AF140">
        <f t="shared" si="50"/>
        <v>-0.0004386046214638597</v>
      </c>
      <c r="AG140">
        <f t="shared" si="49"/>
        <v>-0.00042092262587141926</v>
      </c>
      <c r="AH140">
        <f t="shared" si="49"/>
        <v>0.0017571047164658604</v>
      </c>
      <c r="AI140">
        <f t="shared" si="49"/>
        <v>-0.0019776393562391556</v>
      </c>
      <c r="AJ140">
        <f t="shared" si="49"/>
        <v>-0.0005840665379277684</v>
      </c>
      <c r="AK140">
        <f t="shared" si="45"/>
        <v>-0.00012665707750186082</v>
      </c>
      <c r="AL140">
        <f t="shared" si="57"/>
        <v>-0.00315526271204151</v>
      </c>
    </row>
    <row r="141" spans="1:38" ht="12.75">
      <c r="A141">
        <f t="shared" si="55"/>
        <v>1981.75</v>
      </c>
      <c r="B141" s="18">
        <v>180.757</v>
      </c>
      <c r="C141" s="18">
        <v>3.736</v>
      </c>
      <c r="D141" s="18">
        <f t="shared" si="53"/>
        <v>184.493</v>
      </c>
      <c r="E141" s="36">
        <v>0.010527127422392368</v>
      </c>
      <c r="F141" s="36">
        <v>0.07910963892936707</v>
      </c>
      <c r="G141" s="36">
        <v>0.08910825103521347</v>
      </c>
      <c r="H141" s="36">
        <v>0.2986923158168793</v>
      </c>
      <c r="I141" s="36">
        <v>0.2180282324552536</v>
      </c>
      <c r="J141" s="36">
        <v>0.1672082245349884</v>
      </c>
      <c r="K141" s="36">
        <v>0.1147729828953743</v>
      </c>
      <c r="L141" s="36">
        <v>0.021573465317487717</v>
      </c>
      <c r="M141" s="37">
        <f t="shared" si="56"/>
        <v>4.735507225000003</v>
      </c>
      <c r="N141" s="37">
        <f t="shared" si="54"/>
        <v>4.834700224999998</v>
      </c>
      <c r="O141" s="37">
        <f t="shared" si="54"/>
        <v>5.993289149999997</v>
      </c>
      <c r="P141" s="37">
        <f t="shared" si="54"/>
        <v>7.833031850000002</v>
      </c>
      <c r="Q141" s="37">
        <f t="shared" si="54"/>
        <v>9.335378024999997</v>
      </c>
      <c r="R141" s="37">
        <f t="shared" si="54"/>
        <v>9.837155549999997</v>
      </c>
      <c r="S141" s="37">
        <f t="shared" si="54"/>
        <v>10.082391425000003</v>
      </c>
      <c r="T141" s="37">
        <f t="shared" si="54"/>
        <v>11.6980005</v>
      </c>
      <c r="U141" s="37">
        <f t="shared" si="52"/>
        <v>1548.9704703576501</v>
      </c>
      <c r="V141" s="37">
        <f t="shared" si="58"/>
        <v>0.005937630088464785</v>
      </c>
      <c r="W141" s="37">
        <f t="shared" si="58"/>
        <v>0.045554963987622904</v>
      </c>
      <c r="X141" s="37">
        <f t="shared" si="58"/>
        <v>0.06360919583508322</v>
      </c>
      <c r="Y141" s="37">
        <f t="shared" si="58"/>
        <v>0.27867030757882455</v>
      </c>
      <c r="Z141" s="37">
        <f t="shared" si="58"/>
        <v>0.24242722894746127</v>
      </c>
      <c r="AA141" s="37">
        <f t="shared" si="51"/>
        <v>0.19591330387847217</v>
      </c>
      <c r="AB141" s="37">
        <f t="shared" si="51"/>
        <v>0.13782880070861608</v>
      </c>
      <c r="AC141" s="37">
        <f t="shared" si="51"/>
        <v>0.03005856897545499</v>
      </c>
      <c r="AD141">
        <f t="shared" si="50"/>
        <v>-0.0002490545128819689</v>
      </c>
      <c r="AE141">
        <f t="shared" si="50"/>
        <v>-0.0006142670982823249</v>
      </c>
      <c r="AF141">
        <f t="shared" si="50"/>
        <v>0.00016043333739180216</v>
      </c>
      <c r="AG141">
        <f t="shared" si="49"/>
        <v>0.002178429596341113</v>
      </c>
      <c r="AH141">
        <f t="shared" si="49"/>
        <v>0.003996658011644493</v>
      </c>
      <c r="AI141">
        <f t="shared" si="49"/>
        <v>-0.00013997335329222403</v>
      </c>
      <c r="AJ141">
        <f t="shared" si="49"/>
        <v>0.0007029274964640003</v>
      </c>
      <c r="AK141">
        <f t="shared" si="45"/>
        <v>0.00015262943072968257</v>
      </c>
      <c r="AL141">
        <f t="shared" si="57"/>
        <v>0.006187782908114572</v>
      </c>
    </row>
    <row r="142" spans="1:38" ht="12.75">
      <c r="A142">
        <f t="shared" si="55"/>
        <v>1982</v>
      </c>
      <c r="B142" s="18">
        <v>177.9</v>
      </c>
      <c r="C142" s="18">
        <v>3.7</v>
      </c>
      <c r="D142" s="18">
        <f t="shared" si="53"/>
        <v>181.6</v>
      </c>
      <c r="E142" s="36">
        <v>0.010031142272055149</v>
      </c>
      <c r="F142" s="36">
        <v>0.07762870192527771</v>
      </c>
      <c r="G142" s="36">
        <v>0.0888659879565239</v>
      </c>
      <c r="H142" s="36">
        <v>0.299465537071228</v>
      </c>
      <c r="I142" s="36">
        <v>0.22048816084861755</v>
      </c>
      <c r="J142" s="36">
        <v>0.16621197760105133</v>
      </c>
      <c r="K142" s="36">
        <v>0.11475833505392075</v>
      </c>
      <c r="L142" s="36">
        <v>0.021570511162281036</v>
      </c>
      <c r="M142" s="37">
        <f t="shared" si="56"/>
        <v>4.769681400000003</v>
      </c>
      <c r="N142" s="37">
        <f t="shared" si="54"/>
        <v>4.879817399999998</v>
      </c>
      <c r="O142" s="37">
        <f t="shared" si="54"/>
        <v>6.056365599999997</v>
      </c>
      <c r="P142" s="37">
        <f t="shared" si="54"/>
        <v>7.937432400000002</v>
      </c>
      <c r="Q142" s="37">
        <f t="shared" si="54"/>
        <v>9.471759599999997</v>
      </c>
      <c r="R142" s="37">
        <f t="shared" si="54"/>
        <v>9.993507199999996</v>
      </c>
      <c r="S142" s="37">
        <f t="shared" si="54"/>
        <v>10.237773200000003</v>
      </c>
      <c r="T142" s="37">
        <f t="shared" si="54"/>
        <v>11.937721999999999</v>
      </c>
      <c r="U142" s="37">
        <f t="shared" si="52"/>
        <v>1547.8994951424033</v>
      </c>
      <c r="V142" s="37">
        <f t="shared" si="58"/>
        <v>0.005613230109869269</v>
      </c>
      <c r="W142" s="37">
        <f t="shared" si="58"/>
        <v>0.044442551154971</v>
      </c>
      <c r="X142" s="37">
        <f t="shared" si="58"/>
        <v>0.06314235026967505</v>
      </c>
      <c r="Y142" s="37">
        <f t="shared" si="58"/>
        <v>0.27886883061794804</v>
      </c>
      <c r="Z142" s="37">
        <f t="shared" si="58"/>
        <v>0.2450129432263939</v>
      </c>
      <c r="AA142" s="37">
        <f t="shared" si="51"/>
        <v>0.19487374534151075</v>
      </c>
      <c r="AB142" s="37">
        <f t="shared" si="51"/>
        <v>0.13783605307540683</v>
      </c>
      <c r="AC142" s="37">
        <f t="shared" si="51"/>
        <v>0.030210296204225138</v>
      </c>
      <c r="AD142">
        <f t="shared" si="50"/>
        <v>-0.00037000907847522786</v>
      </c>
      <c r="AE142">
        <f t="shared" si="50"/>
        <v>-0.0015615717291778267</v>
      </c>
      <c r="AF142">
        <f t="shared" si="50"/>
        <v>-0.0011741952034400342</v>
      </c>
      <c r="AG142">
        <f t="shared" si="49"/>
        <v>-0.003685253685400111</v>
      </c>
      <c r="AH142">
        <f t="shared" si="49"/>
        <v>-0.0011176067615310558</v>
      </c>
      <c r="AI142">
        <f t="shared" si="49"/>
        <v>-0.004255866015243613</v>
      </c>
      <c r="AJ142">
        <f t="shared" si="49"/>
        <v>-0.0021960411686159356</v>
      </c>
      <c r="AK142">
        <f t="shared" si="45"/>
        <v>-0.00048040313199561665</v>
      </c>
      <c r="AL142">
        <f t="shared" si="57"/>
        <v>-0.014840946773879423</v>
      </c>
    </row>
    <row r="143" spans="1:38" ht="12.75">
      <c r="A143">
        <f t="shared" si="55"/>
        <v>1982.25</v>
      </c>
      <c r="B143" s="18">
        <v>179.087</v>
      </c>
      <c r="C143" s="18">
        <v>3.815</v>
      </c>
      <c r="D143" s="18">
        <f t="shared" si="53"/>
        <v>182.902</v>
      </c>
      <c r="E143" s="36">
        <v>0.009535533376038074</v>
      </c>
      <c r="F143" s="36">
        <v>0.07665674388408661</v>
      </c>
      <c r="G143" s="36">
        <v>0.0883869081735611</v>
      </c>
      <c r="H143" s="36">
        <v>0.29926323890686035</v>
      </c>
      <c r="I143" s="36">
        <v>0.22342897951602936</v>
      </c>
      <c r="J143" s="36">
        <v>0.16593901813030243</v>
      </c>
      <c r="K143" s="36">
        <v>0.11424445360898972</v>
      </c>
      <c r="L143" s="36">
        <v>0.021810373291373253</v>
      </c>
      <c r="M143" s="37">
        <f t="shared" si="56"/>
        <v>4.803855575000004</v>
      </c>
      <c r="N143" s="37">
        <f t="shared" si="54"/>
        <v>4.924934574999997</v>
      </c>
      <c r="O143" s="37">
        <f t="shared" si="54"/>
        <v>6.119442049999996</v>
      </c>
      <c r="P143" s="37">
        <f t="shared" si="54"/>
        <v>8.041832950000002</v>
      </c>
      <c r="Q143" s="37">
        <f t="shared" si="54"/>
        <v>9.608141174999997</v>
      </c>
      <c r="R143" s="37">
        <f t="shared" si="54"/>
        <v>10.149858849999996</v>
      </c>
      <c r="S143" s="37">
        <f t="shared" si="54"/>
        <v>10.393154975000003</v>
      </c>
      <c r="T143" s="37">
        <f t="shared" si="54"/>
        <v>12.177443499999999</v>
      </c>
      <c r="U143" s="37">
        <f t="shared" si="52"/>
        <v>1582.9784007282994</v>
      </c>
      <c r="V143" s="37">
        <f t="shared" si="58"/>
        <v>0.005292713649295673</v>
      </c>
      <c r="W143" s="37">
        <f t="shared" si="58"/>
        <v>0.04362086755730518</v>
      </c>
      <c r="X143" s="37">
        <f t="shared" si="58"/>
        <v>0.0624947066879851</v>
      </c>
      <c r="Y143" s="37">
        <f t="shared" si="58"/>
        <v>0.27806855800538777</v>
      </c>
      <c r="Z143" s="37">
        <f t="shared" si="58"/>
        <v>0.24804035425181636</v>
      </c>
      <c r="AA143" s="37">
        <f t="shared" si="51"/>
        <v>0.19460409918350094</v>
      </c>
      <c r="AB143" s="37">
        <f t="shared" si="51"/>
        <v>0.1371911174368404</v>
      </c>
      <c r="AC143" s="37">
        <f t="shared" si="51"/>
        <v>0.030687583227868596</v>
      </c>
      <c r="AD143">
        <f t="shared" si="50"/>
        <v>-0.00023734213163961209</v>
      </c>
      <c r="AE143">
        <f t="shared" si="50"/>
        <v>-0.00024022030010849966</v>
      </c>
      <c r="AF143">
        <f t="shared" si="50"/>
        <v>0.00010920395291365958</v>
      </c>
      <c r="AG143">
        <f t="shared" si="49"/>
        <v>0.0018012093456791576</v>
      </c>
      <c r="AH143">
        <f t="shared" si="49"/>
        <v>0.005027571160285233</v>
      </c>
      <c r="AI143">
        <f t="shared" si="49"/>
        <v>0.0010711491907994543</v>
      </c>
      <c r="AJ143">
        <f t="shared" si="49"/>
        <v>0.00036523933775381066</v>
      </c>
      <c r="AK143">
        <f t="shared" si="45"/>
        <v>0.0005542487077166719</v>
      </c>
      <c r="AL143">
        <f t="shared" si="57"/>
        <v>0.008451059263399875</v>
      </c>
    </row>
    <row r="144" spans="1:38" ht="12.75">
      <c r="A144">
        <f t="shared" si="55"/>
        <v>1982.5</v>
      </c>
      <c r="B144" s="18">
        <v>177.815</v>
      </c>
      <c r="C144" s="18">
        <v>3.78</v>
      </c>
      <c r="D144" s="18">
        <f t="shared" si="53"/>
        <v>181.595</v>
      </c>
      <c r="E144" s="36">
        <v>0.009039925411343575</v>
      </c>
      <c r="F144" s="36">
        <v>0.07568478584289551</v>
      </c>
      <c r="G144" s="36">
        <v>0.0879078358411789</v>
      </c>
      <c r="H144" s="36">
        <v>0.2990609407424927</v>
      </c>
      <c r="I144" s="36">
        <v>0.22636979818344116</v>
      </c>
      <c r="J144" s="36">
        <v>0.16566605865955353</v>
      </c>
      <c r="K144" s="36">
        <v>0.11373057961463928</v>
      </c>
      <c r="L144" s="36">
        <v>0.02205023542046547</v>
      </c>
      <c r="M144" s="37">
        <f t="shared" si="56"/>
        <v>4.838029750000004</v>
      </c>
      <c r="N144" s="37">
        <f t="shared" si="54"/>
        <v>4.970051749999997</v>
      </c>
      <c r="O144" s="37">
        <f t="shared" si="54"/>
        <v>6.182518499999996</v>
      </c>
      <c r="P144" s="37">
        <f t="shared" si="54"/>
        <v>8.146233500000001</v>
      </c>
      <c r="Q144" s="37">
        <f t="shared" si="54"/>
        <v>9.744522749999996</v>
      </c>
      <c r="R144" s="37">
        <f t="shared" si="54"/>
        <v>10.306210499999995</v>
      </c>
      <c r="S144" s="37">
        <f t="shared" si="54"/>
        <v>10.548536750000004</v>
      </c>
      <c r="T144" s="37">
        <f t="shared" si="54"/>
        <v>12.417164999999999</v>
      </c>
      <c r="U144" s="37">
        <f t="shared" si="52"/>
        <v>1595.5576527349447</v>
      </c>
      <c r="V144" s="37">
        <f t="shared" si="58"/>
        <v>0.004977654707860666</v>
      </c>
      <c r="W144" s="37">
        <f t="shared" si="58"/>
        <v>0.04281154316107509</v>
      </c>
      <c r="X144" s="37">
        <f t="shared" si="58"/>
        <v>0.061856365475030914</v>
      </c>
      <c r="Y144" s="37">
        <f t="shared" si="58"/>
        <v>0.27727322561492745</v>
      </c>
      <c r="Z144" s="37">
        <f t="shared" si="58"/>
        <v>0.25105590620213175</v>
      </c>
      <c r="AA144" s="37">
        <f t="shared" si="51"/>
        <v>0.19432287798845727</v>
      </c>
      <c r="AB144" s="37">
        <f t="shared" si="51"/>
        <v>0.1365403016606306</v>
      </c>
      <c r="AC144" s="37">
        <f t="shared" si="51"/>
        <v>0.0311621251898864</v>
      </c>
      <c r="AD144">
        <f t="shared" si="50"/>
        <v>-0.0003109138874244884</v>
      </c>
      <c r="AE144">
        <f t="shared" si="50"/>
        <v>-0.0008613845918640834</v>
      </c>
      <c r="AF144">
        <f t="shared" si="50"/>
        <v>-0.0007838142136870411</v>
      </c>
      <c r="AG144">
        <f t="shared" si="49"/>
        <v>-0.002179098255347978</v>
      </c>
      <c r="AH144">
        <f t="shared" si="49"/>
        <v>0.0014735270899627856</v>
      </c>
      <c r="AI144">
        <f t="shared" si="49"/>
        <v>-0.0017147499446206046</v>
      </c>
      <c r="AJ144">
        <f t="shared" si="49"/>
        <v>-0.0015985539092452626</v>
      </c>
      <c r="AK144">
        <f t="shared" si="45"/>
        <v>0.00011646378340962484</v>
      </c>
      <c r="AL144">
        <f t="shared" si="57"/>
        <v>-0.005858523928817047</v>
      </c>
    </row>
    <row r="145" spans="1:38" ht="12.75">
      <c r="A145">
        <f t="shared" si="55"/>
        <v>1982.75</v>
      </c>
      <c r="B145" s="18">
        <v>176.711</v>
      </c>
      <c r="C145" s="18">
        <v>3.78</v>
      </c>
      <c r="D145" s="18">
        <f t="shared" si="53"/>
        <v>180.491</v>
      </c>
      <c r="E145" s="36">
        <v>0.0085443165153265</v>
      </c>
      <c r="F145" s="36">
        <v>0.074712835252285</v>
      </c>
      <c r="G145" s="36">
        <v>0.0874287560582161</v>
      </c>
      <c r="H145" s="36">
        <v>0.2988586723804474</v>
      </c>
      <c r="I145" s="36">
        <v>0.22931063175201416</v>
      </c>
      <c r="J145" s="36">
        <v>0.16539309918880463</v>
      </c>
      <c r="K145" s="36">
        <v>0.11321669816970825</v>
      </c>
      <c r="L145" s="36">
        <v>0.022290097549557686</v>
      </c>
      <c r="M145" s="37">
        <f t="shared" si="56"/>
        <v>4.872203925000004</v>
      </c>
      <c r="N145" s="37">
        <f t="shared" si="54"/>
        <v>5.015168924999997</v>
      </c>
      <c r="O145" s="37">
        <f t="shared" si="54"/>
        <v>6.245594949999996</v>
      </c>
      <c r="P145" s="37">
        <f t="shared" si="54"/>
        <v>8.25063405</v>
      </c>
      <c r="Q145" s="37">
        <f t="shared" si="54"/>
        <v>9.880904324999996</v>
      </c>
      <c r="R145" s="37">
        <f t="shared" si="54"/>
        <v>10.462562149999995</v>
      </c>
      <c r="S145" s="37">
        <f t="shared" si="54"/>
        <v>10.703918525000004</v>
      </c>
      <c r="T145" s="37">
        <f t="shared" si="54"/>
        <v>12.656886499999999</v>
      </c>
      <c r="U145" s="37">
        <f t="shared" si="52"/>
        <v>1609.6842233922846</v>
      </c>
      <c r="V145" s="37">
        <f t="shared" si="58"/>
        <v>0.004667858138510699</v>
      </c>
      <c r="W145" s="37">
        <f t="shared" si="58"/>
        <v>0.042014156331208745</v>
      </c>
      <c r="X145" s="37">
        <f t="shared" si="58"/>
        <v>0.061226999670495226</v>
      </c>
      <c r="Y145" s="37">
        <f t="shared" si="58"/>
        <v>0.2764827568452339</v>
      </c>
      <c r="Z145" s="37">
        <f t="shared" si="58"/>
        <v>0.2540596810506199</v>
      </c>
      <c r="AA145" s="37">
        <f t="shared" si="51"/>
        <v>0.1940306326114178</v>
      </c>
      <c r="AB145" s="37">
        <f t="shared" si="51"/>
        <v>0.13588394390343186</v>
      </c>
      <c r="AC145" s="37">
        <f t="shared" si="51"/>
        <v>0.03163397144908175</v>
      </c>
      <c r="AD145">
        <f t="shared" si="50"/>
        <v>-0.00030133842927036373</v>
      </c>
      <c r="AE145">
        <f t="shared" si="50"/>
        <v>-0.0008068313877534397</v>
      </c>
      <c r="AF145">
        <f t="shared" si="50"/>
        <v>-0.0007115891301623462</v>
      </c>
      <c r="AG145">
        <f t="shared" si="49"/>
        <v>-0.0018757352875313652</v>
      </c>
      <c r="AH145">
        <f t="shared" si="49"/>
        <v>0.0017198175557423037</v>
      </c>
      <c r="AI145">
        <f t="shared" si="49"/>
        <v>-0.0015042922375500388</v>
      </c>
      <c r="AJ145">
        <f t="shared" si="49"/>
        <v>-0.0014474808815653378</v>
      </c>
      <c r="AK145">
        <f t="shared" si="45"/>
        <v>0.0001482373308938968</v>
      </c>
      <c r="AL145">
        <f t="shared" si="57"/>
        <v>-0.00477921246719669</v>
      </c>
    </row>
    <row r="146" spans="1:38" ht="12.75">
      <c r="A146">
        <f t="shared" si="55"/>
        <v>1983</v>
      </c>
      <c r="B146" s="18">
        <v>177.804</v>
      </c>
      <c r="C146" s="18">
        <v>3.847</v>
      </c>
      <c r="D146" s="18">
        <f t="shared" si="53"/>
        <v>181.651</v>
      </c>
      <c r="E146" s="36">
        <v>0.008048707619309425</v>
      </c>
      <c r="F146" s="36">
        <v>0.0737408772110939</v>
      </c>
      <c r="G146" s="36">
        <v>0.0869496762752533</v>
      </c>
      <c r="H146" s="36">
        <v>0.2986563742160797</v>
      </c>
      <c r="I146" s="36">
        <v>0.23225145041942596</v>
      </c>
      <c r="J146" s="36">
        <v>0.16512013971805573</v>
      </c>
      <c r="K146" s="36">
        <v>0.11270281672477722</v>
      </c>
      <c r="L146" s="36">
        <v>0.022529959678649902</v>
      </c>
      <c r="M146" s="37">
        <f t="shared" si="56"/>
        <v>4.906378100000005</v>
      </c>
      <c r="N146" s="37">
        <f t="shared" si="54"/>
        <v>5.060286099999996</v>
      </c>
      <c r="O146" s="37">
        <f t="shared" si="54"/>
        <v>6.308671399999995</v>
      </c>
      <c r="P146" s="37">
        <f t="shared" si="54"/>
        <v>8.3550346</v>
      </c>
      <c r="Q146" s="37">
        <f t="shared" si="54"/>
        <v>10.017285899999996</v>
      </c>
      <c r="R146" s="37">
        <f t="shared" si="54"/>
        <v>10.618913799999994</v>
      </c>
      <c r="S146" s="37">
        <f t="shared" si="54"/>
        <v>10.859300300000005</v>
      </c>
      <c r="T146" s="37">
        <f t="shared" si="54"/>
        <v>12.896607999999999</v>
      </c>
      <c r="U146" s="37">
        <f t="shared" si="52"/>
        <v>1644.0906335815303</v>
      </c>
      <c r="V146" s="37">
        <f t="shared" si="58"/>
        <v>0.0043631405419502535</v>
      </c>
      <c r="W146" s="37">
        <f t="shared" si="58"/>
        <v>0.04122829826489375</v>
      </c>
      <c r="X146" s="37">
        <f t="shared" si="58"/>
        <v>0.06060631994262524</v>
      </c>
      <c r="Y146" s="37">
        <f t="shared" si="58"/>
        <v>0.2756970244843044</v>
      </c>
      <c r="Z146" s="37">
        <f t="shared" si="58"/>
        <v>0.2570517362976366</v>
      </c>
      <c r="AA146" s="37">
        <f t="shared" si="51"/>
        <v>0.19372790442428195</v>
      </c>
      <c r="AB146" s="37">
        <f t="shared" si="51"/>
        <v>0.13522240359157914</v>
      </c>
      <c r="AC146" s="37">
        <f t="shared" si="51"/>
        <v>0.03210317245272857</v>
      </c>
      <c r="AD146">
        <f t="shared" si="50"/>
        <v>-0.0002408948627713869</v>
      </c>
      <c r="AE146">
        <f t="shared" si="50"/>
        <v>-0.0002783737530746683</v>
      </c>
      <c r="AF146">
        <f t="shared" si="50"/>
        <v>5.553291595916572E-05</v>
      </c>
      <c r="AG146">
        <f t="shared" si="49"/>
        <v>0.0015817789141798996</v>
      </c>
      <c r="AH146">
        <f t="shared" si="49"/>
        <v>0.004893742717382573</v>
      </c>
      <c r="AI146">
        <f t="shared" si="49"/>
        <v>0.0009218217433355427</v>
      </c>
      <c r="AJ146">
        <f t="shared" si="49"/>
        <v>0.0002517354385924163</v>
      </c>
      <c r="AK146">
        <f t="shared" si="45"/>
        <v>0.0005452645643981769</v>
      </c>
      <c r="AL146">
        <f t="shared" si="57"/>
        <v>0.0077306076780017195</v>
      </c>
    </row>
    <row r="147" spans="1:38" ht="12.75">
      <c r="A147">
        <f t="shared" si="55"/>
        <v>1983.25</v>
      </c>
      <c r="B147" s="18">
        <v>179.528</v>
      </c>
      <c r="C147" s="18">
        <v>3.877</v>
      </c>
      <c r="D147" s="18">
        <f t="shared" si="53"/>
        <v>183.405</v>
      </c>
      <c r="E147" s="36">
        <v>0.008286893367767334</v>
      </c>
      <c r="F147" s="36">
        <v>0.07340975105762482</v>
      </c>
      <c r="G147" s="36">
        <v>0.08692178130149841</v>
      </c>
      <c r="H147" s="36">
        <v>0.29942062497138977</v>
      </c>
      <c r="I147" s="36">
        <v>0.23375755548477173</v>
      </c>
      <c r="J147" s="36">
        <v>0.16465935111045837</v>
      </c>
      <c r="K147" s="36">
        <v>0.11149968206882477</v>
      </c>
      <c r="L147" s="36">
        <v>0.021799463778734207</v>
      </c>
      <c r="M147" s="37">
        <f t="shared" si="56"/>
        <v>4.940552275000005</v>
      </c>
      <c r="N147" s="37">
        <f t="shared" si="54"/>
        <v>5.105403274999996</v>
      </c>
      <c r="O147" s="37">
        <f t="shared" si="54"/>
        <v>6.371747849999995</v>
      </c>
      <c r="P147" s="37">
        <f t="shared" si="54"/>
        <v>8.45943515</v>
      </c>
      <c r="Q147" s="37">
        <f t="shared" si="54"/>
        <v>10.153667474999995</v>
      </c>
      <c r="R147" s="37">
        <f t="shared" si="54"/>
        <v>10.775265449999994</v>
      </c>
      <c r="S147" s="37">
        <f t="shared" si="54"/>
        <v>11.014682075000005</v>
      </c>
      <c r="T147" s="37">
        <f t="shared" si="54"/>
        <v>13.136329499999999</v>
      </c>
      <c r="U147" s="37">
        <f t="shared" si="52"/>
        <v>1680.859953975081</v>
      </c>
      <c r="V147" s="37">
        <f t="shared" si="58"/>
        <v>0.004467318226917808</v>
      </c>
      <c r="W147" s="37">
        <f t="shared" si="58"/>
        <v>0.04089436273207707</v>
      </c>
      <c r="X147" s="37">
        <f t="shared" si="58"/>
        <v>0.06043198222995948</v>
      </c>
      <c r="Y147" s="37">
        <f t="shared" si="58"/>
        <v>0.276377522162846</v>
      </c>
      <c r="Z147" s="37">
        <f t="shared" si="58"/>
        <v>0.2589811973220849</v>
      </c>
      <c r="AA147" s="37">
        <f t="shared" si="51"/>
        <v>0.19359494732244328</v>
      </c>
      <c r="AB147" s="37">
        <f t="shared" si="51"/>
        <v>0.13400630617946493</v>
      </c>
      <c r="AC147" s="37">
        <f t="shared" si="51"/>
        <v>0.031246363824206504</v>
      </c>
      <c r="AD147">
        <f t="shared" si="50"/>
        <v>0.00017119247720305861</v>
      </c>
      <c r="AE147">
        <f t="shared" si="50"/>
        <v>0.00020978417613946558</v>
      </c>
      <c r="AF147">
        <f t="shared" si="50"/>
        <v>0.0005621436088861048</v>
      </c>
      <c r="AG147">
        <f t="shared" si="49"/>
        <v>0.0033580633860918014</v>
      </c>
      <c r="AH147">
        <f t="shared" si="49"/>
        <v>0.004147208674604406</v>
      </c>
      <c r="AI147">
        <f t="shared" si="49"/>
        <v>0.0013198086488484188</v>
      </c>
      <c r="AJ147">
        <f t="shared" si="49"/>
        <v>-0.00015118751417436032</v>
      </c>
      <c r="AK147">
        <f t="shared" si="45"/>
        <v>-0.0007396385897082505</v>
      </c>
      <c r="AL147">
        <f t="shared" si="57"/>
        <v>0.008877374867890643</v>
      </c>
    </row>
    <row r="148" spans="1:38" ht="12.75">
      <c r="A148">
        <f t="shared" si="55"/>
        <v>1983.5</v>
      </c>
      <c r="B148" s="18">
        <v>182.393</v>
      </c>
      <c r="C148" s="18">
        <v>3.84</v>
      </c>
      <c r="D148" s="18">
        <f t="shared" si="53"/>
        <v>186.233</v>
      </c>
      <c r="E148" s="36">
        <v>0.008525078184902668</v>
      </c>
      <c r="F148" s="36">
        <v>0.07307861745357513</v>
      </c>
      <c r="G148" s="36">
        <v>0.08689388632774353</v>
      </c>
      <c r="H148" s="36">
        <v>0.30018484592437744</v>
      </c>
      <c r="I148" s="36">
        <v>0.2352636456489563</v>
      </c>
      <c r="J148" s="36">
        <v>0.16419854760169983</v>
      </c>
      <c r="K148" s="36">
        <v>0.11029655486345291</v>
      </c>
      <c r="L148" s="36">
        <v>0.021068967878818512</v>
      </c>
      <c r="M148" s="37">
        <f t="shared" si="56"/>
        <v>4.974726450000006</v>
      </c>
      <c r="N148" s="37">
        <f t="shared" si="54"/>
        <v>5.150520449999996</v>
      </c>
      <c r="O148" s="37">
        <f t="shared" si="54"/>
        <v>6.4348242999999945</v>
      </c>
      <c r="P148" s="37">
        <f t="shared" si="54"/>
        <v>8.563835699999998</v>
      </c>
      <c r="Q148" s="37">
        <f t="shared" si="54"/>
        <v>10.290049049999995</v>
      </c>
      <c r="R148" s="37">
        <f t="shared" si="54"/>
        <v>10.931617099999993</v>
      </c>
      <c r="S148" s="37">
        <f t="shared" si="54"/>
        <v>11.170063850000005</v>
      </c>
      <c r="T148" s="37">
        <f t="shared" si="54"/>
        <v>13.376050999999999</v>
      </c>
      <c r="U148" s="37">
        <f t="shared" si="52"/>
        <v>1727.9354565667218</v>
      </c>
      <c r="V148" s="37">
        <f t="shared" si="58"/>
        <v>0.004570847148248181</v>
      </c>
      <c r="W148" s="37">
        <f t="shared" si="58"/>
        <v>0.04056678229608067</v>
      </c>
      <c r="X148" s="37">
        <f t="shared" si="58"/>
        <v>0.060263595266180525</v>
      </c>
      <c r="Y148" s="37">
        <f t="shared" si="58"/>
        <v>0.27706790051455427</v>
      </c>
      <c r="Z148" s="37">
        <f t="shared" si="58"/>
        <v>0.2609164077098254</v>
      </c>
      <c r="AA148" s="37">
        <f t="shared" si="51"/>
        <v>0.19345628590305458</v>
      </c>
      <c r="AB148" s="37">
        <f t="shared" si="51"/>
        <v>0.13278429925950377</v>
      </c>
      <c r="AC148" s="37">
        <f t="shared" si="51"/>
        <v>0.030373881902552604</v>
      </c>
      <c r="AD148">
        <f t="shared" si="50"/>
        <v>0.00019720732599892208</v>
      </c>
      <c r="AE148">
        <f t="shared" si="50"/>
        <v>0.00043910790116226655</v>
      </c>
      <c r="AF148">
        <f t="shared" si="50"/>
        <v>0.0009040571727300791</v>
      </c>
      <c r="AG148">
        <f t="shared" si="49"/>
        <v>0.004939731837756657</v>
      </c>
      <c r="AH148">
        <f t="shared" si="49"/>
        <v>0.005647139939272409</v>
      </c>
      <c r="AI148">
        <f t="shared" si="49"/>
        <v>0.0024189359516877205</v>
      </c>
      <c r="AJ148">
        <f t="shared" si="49"/>
        <v>0.00059397029144891</v>
      </c>
      <c r="AK148">
        <f t="shared" si="49"/>
        <v>-0.0005786872891771818</v>
      </c>
      <c r="AL148">
        <f t="shared" si="57"/>
        <v>0.014561463130879781</v>
      </c>
    </row>
    <row r="149" spans="1:38" ht="12.75">
      <c r="A149">
        <f t="shared" si="55"/>
        <v>1983.75</v>
      </c>
      <c r="B149" s="18">
        <v>184.507</v>
      </c>
      <c r="C149" s="18">
        <v>3.832</v>
      </c>
      <c r="D149" s="18">
        <f t="shared" si="53"/>
        <v>188.339</v>
      </c>
      <c r="E149" s="36">
        <v>0.008763263002038002</v>
      </c>
      <c r="F149" s="36">
        <v>0.07274748384952545</v>
      </c>
      <c r="G149" s="36">
        <v>0.08686598390340805</v>
      </c>
      <c r="H149" s="36">
        <v>0.3009490966796875</v>
      </c>
      <c r="I149" s="36">
        <v>0.23676973581314087</v>
      </c>
      <c r="J149" s="36">
        <v>0.16373774409294128</v>
      </c>
      <c r="K149" s="36">
        <v>0.10909342765808105</v>
      </c>
      <c r="L149" s="36">
        <v>0.020338473841547966</v>
      </c>
      <c r="M149" s="37">
        <f t="shared" si="56"/>
        <v>5.008900625000006</v>
      </c>
      <c r="N149" s="37">
        <f t="shared" si="54"/>
        <v>5.195637624999995</v>
      </c>
      <c r="O149" s="37">
        <f t="shared" si="54"/>
        <v>6.497900749999994</v>
      </c>
      <c r="P149" s="37">
        <f t="shared" si="54"/>
        <v>8.668236249999998</v>
      </c>
      <c r="Q149" s="37">
        <f t="shared" si="54"/>
        <v>10.426430624999995</v>
      </c>
      <c r="R149" s="37">
        <f t="shared" si="54"/>
        <v>11.087968749999993</v>
      </c>
      <c r="S149" s="37">
        <f t="shared" si="54"/>
        <v>11.325445625000006</v>
      </c>
      <c r="T149" s="37">
        <f t="shared" si="54"/>
        <v>13.615772499999999</v>
      </c>
      <c r="U149" s="37">
        <f t="shared" si="52"/>
        <v>1768.8132572408422</v>
      </c>
      <c r="V149" s="37">
        <f t="shared" si="58"/>
        <v>0.00467376139436888</v>
      </c>
      <c r="W149" s="37">
        <f t="shared" si="58"/>
        <v>0.04024529410487001</v>
      </c>
      <c r="X149" s="37">
        <f t="shared" si="58"/>
        <v>0.060100916153904234</v>
      </c>
      <c r="Y149" s="37">
        <f t="shared" si="58"/>
        <v>0.2777679022837492</v>
      </c>
      <c r="Z149" s="37">
        <f t="shared" si="58"/>
        <v>0.2628573486467326</v>
      </c>
      <c r="AA149" s="37">
        <f t="shared" si="51"/>
        <v>0.19331211454968159</v>
      </c>
      <c r="AB149" s="37">
        <f t="shared" si="51"/>
        <v>0.13155645497873167</v>
      </c>
      <c r="AC149" s="37">
        <f t="shared" si="51"/>
        <v>0.029486207887961753</v>
      </c>
      <c r="AD149">
        <f t="shared" si="50"/>
        <v>0.00017935040995719145</v>
      </c>
      <c r="AE149">
        <f t="shared" si="50"/>
        <v>0.00027086020898624063</v>
      </c>
      <c r="AF149">
        <f t="shared" si="50"/>
        <v>0.0006574184345298726</v>
      </c>
      <c r="AG149">
        <f t="shared" si="49"/>
        <v>0.003824941213587345</v>
      </c>
      <c r="AH149">
        <f t="shared" si="49"/>
        <v>0.004616086448105459</v>
      </c>
      <c r="AI149">
        <f t="shared" si="49"/>
        <v>0.0016311236733011914</v>
      </c>
      <c r="AJ149">
        <f t="shared" si="49"/>
        <v>3.6599383635306336E-05</v>
      </c>
      <c r="AK149">
        <f t="shared" si="49"/>
        <v>-0.0007195761413852771</v>
      </c>
      <c r="AL149">
        <f t="shared" si="57"/>
        <v>0.01049680363071733</v>
      </c>
    </row>
    <row r="150" spans="1:38" ht="12.75">
      <c r="A150">
        <f t="shared" si="55"/>
        <v>1984</v>
      </c>
      <c r="B150" s="18">
        <v>187.816</v>
      </c>
      <c r="C150" s="18">
        <v>3.892</v>
      </c>
      <c r="D150" s="18">
        <f t="shared" si="53"/>
        <v>191.708</v>
      </c>
      <c r="E150" s="36">
        <v>0.00900144875049591</v>
      </c>
      <c r="F150" s="36">
        <v>0.07241635769605637</v>
      </c>
      <c r="G150" s="36">
        <v>0.08683808892965317</v>
      </c>
      <c r="H150" s="36">
        <v>0.30171334743499756</v>
      </c>
      <c r="I150" s="36">
        <v>0.23827584087848663</v>
      </c>
      <c r="J150" s="36">
        <v>0.16327695548534393</v>
      </c>
      <c r="K150" s="36">
        <v>0.1078902930021286</v>
      </c>
      <c r="L150" s="36">
        <v>0.01960797794163227</v>
      </c>
      <c r="M150" s="37">
        <f t="shared" si="56"/>
        <v>5.0430748000000065</v>
      </c>
      <c r="N150" s="37">
        <f t="shared" si="54"/>
        <v>5.240754799999995</v>
      </c>
      <c r="O150" s="37">
        <f t="shared" si="54"/>
        <v>6.560977199999994</v>
      </c>
      <c r="P150" s="37">
        <f t="shared" si="54"/>
        <v>8.772636799999997</v>
      </c>
      <c r="Q150" s="37">
        <f t="shared" si="54"/>
        <v>10.562812199999994</v>
      </c>
      <c r="R150" s="37">
        <f t="shared" si="54"/>
        <v>11.244320399999992</v>
      </c>
      <c r="S150" s="37">
        <f t="shared" si="54"/>
        <v>11.480827400000006</v>
      </c>
      <c r="T150" s="37">
        <f t="shared" si="54"/>
        <v>13.855493999999998</v>
      </c>
      <c r="U150" s="37">
        <f t="shared" si="52"/>
        <v>1822.1126692641894</v>
      </c>
      <c r="V150" s="37">
        <f t="shared" si="58"/>
        <v>0.004776093624390734</v>
      </c>
      <c r="W150" s="37">
        <f t="shared" si="58"/>
        <v>0.03992965215119644</v>
      </c>
      <c r="X150" s="37">
        <f t="shared" si="58"/>
        <v>0.05994373427453586</v>
      </c>
      <c r="Y150" s="37">
        <f t="shared" si="58"/>
        <v>0.2784772240935079</v>
      </c>
      <c r="Z150" s="37">
        <f t="shared" si="58"/>
        <v>0.2648040224308157</v>
      </c>
      <c r="AA150" s="37">
        <f t="shared" si="51"/>
        <v>0.193162632034361</v>
      </c>
      <c r="AB150" s="37">
        <f t="shared" si="51"/>
        <v>0.13032285005007527</v>
      </c>
      <c r="AC150" s="37">
        <f t="shared" si="51"/>
        <v>0.028583791341117017</v>
      </c>
      <c r="AD150">
        <f t="shared" si="50"/>
        <v>0.00021048164240319218</v>
      </c>
      <c r="AE150">
        <f t="shared" si="50"/>
        <v>0.000527861433037682</v>
      </c>
      <c r="AF150">
        <f t="shared" si="50"/>
        <v>0.001044908996927232</v>
      </c>
      <c r="AG150">
        <f t="shared" si="49"/>
        <v>0.0056364596902444344</v>
      </c>
      <c r="AH150">
        <f t="shared" si="49"/>
        <v>0.006350604683789117</v>
      </c>
      <c r="AI150">
        <f t="shared" si="49"/>
        <v>0.0028814970447383187</v>
      </c>
      <c r="AJ150">
        <f t="shared" si="49"/>
        <v>0.0008694532068166653</v>
      </c>
      <c r="AK150">
        <f t="shared" si="49"/>
        <v>-0.0005472511978191556</v>
      </c>
      <c r="AL150">
        <f t="shared" si="57"/>
        <v>0.016974015500137482</v>
      </c>
    </row>
    <row r="151" spans="1:38" ht="12.75">
      <c r="A151">
        <f t="shared" si="55"/>
        <v>1984.25</v>
      </c>
      <c r="B151" s="18">
        <v>190.404</v>
      </c>
      <c r="C151" s="18">
        <v>3.976</v>
      </c>
      <c r="D151" s="18">
        <f t="shared" si="53"/>
        <v>194.38</v>
      </c>
      <c r="E151" s="36">
        <v>0.009240413084626198</v>
      </c>
      <c r="F151" s="36">
        <v>0.07210735231637955</v>
      </c>
      <c r="G151" s="36">
        <v>0.08608385920524597</v>
      </c>
      <c r="H151" s="36">
        <v>0.3027244210243225</v>
      </c>
      <c r="I151" s="36">
        <v>0.23928487300872803</v>
      </c>
      <c r="J151" s="36">
        <v>0.16304826736450195</v>
      </c>
      <c r="K151" s="36">
        <v>0.1074112206697464</v>
      </c>
      <c r="L151" s="36">
        <v>0.01960986852645874</v>
      </c>
      <c r="M151" s="37">
        <f t="shared" si="56"/>
        <v>5.077248975000007</v>
      </c>
      <c r="N151" s="37">
        <f t="shared" si="56"/>
        <v>5.285871974999995</v>
      </c>
      <c r="O151" s="37">
        <f t="shared" si="56"/>
        <v>6.624053649999993</v>
      </c>
      <c r="P151" s="37">
        <f t="shared" si="56"/>
        <v>8.877037349999997</v>
      </c>
      <c r="Q151" s="37">
        <f t="shared" si="56"/>
        <v>10.699193774999994</v>
      </c>
      <c r="R151" s="37">
        <f t="shared" si="56"/>
        <v>11.400672049999992</v>
      </c>
      <c r="S151" s="37">
        <f t="shared" si="56"/>
        <v>11.636209175000007</v>
      </c>
      <c r="T151" s="37">
        <f t="shared" si="56"/>
        <v>14.095215499999998</v>
      </c>
      <c r="U151" s="37">
        <f t="shared" si="52"/>
        <v>1872.0477344756746</v>
      </c>
      <c r="V151" s="37">
        <f t="shared" si="58"/>
        <v>0.004871408015386949</v>
      </c>
      <c r="W151" s="37">
        <f t="shared" si="58"/>
        <v>0.03957590444269926</v>
      </c>
      <c r="X151" s="37">
        <f t="shared" si="58"/>
        <v>0.059207977906605064</v>
      </c>
      <c r="Y151" s="37">
        <f t="shared" si="58"/>
        <v>0.27902952758210586</v>
      </c>
      <c r="Z151" s="37">
        <f t="shared" si="58"/>
        <v>0.26582814274832245</v>
      </c>
      <c r="AA151" s="37">
        <f t="shared" si="51"/>
        <v>0.19301066208973944</v>
      </c>
      <c r="AB151" s="37">
        <f t="shared" si="51"/>
        <v>0.12977643241256195</v>
      </c>
      <c r="AC151" s="37">
        <f t="shared" si="51"/>
        <v>0.0286999448025789</v>
      </c>
      <c r="AD151">
        <f t="shared" si="50"/>
        <v>0.00019315590635885535</v>
      </c>
      <c r="AE151">
        <f t="shared" si="50"/>
        <v>0.00038025238184927754</v>
      </c>
      <c r="AF151">
        <f t="shared" si="50"/>
        <v>0.00030492205428878306</v>
      </c>
      <c r="AG151">
        <f t="shared" si="49"/>
        <v>0.004790970278468278</v>
      </c>
      <c r="AH151">
        <f t="shared" si="49"/>
        <v>0.004793573539626968</v>
      </c>
      <c r="AI151">
        <f t="shared" si="49"/>
        <v>0.0024020033810306066</v>
      </c>
      <c r="AJ151">
        <f t="shared" si="49"/>
        <v>0.0012213445385667382</v>
      </c>
      <c r="AK151">
        <f t="shared" si="49"/>
        <v>0.0003992114895988248</v>
      </c>
      <c r="AL151">
        <f t="shared" si="57"/>
        <v>0.014485433569788332</v>
      </c>
    </row>
    <row r="152" spans="1:38" ht="12.75">
      <c r="A152">
        <f t="shared" si="55"/>
        <v>1984.5</v>
      </c>
      <c r="B152" s="18">
        <v>191.1</v>
      </c>
      <c r="C152" s="18">
        <v>3.974</v>
      </c>
      <c r="D152" s="18">
        <f t="shared" si="53"/>
        <v>195.07399999999998</v>
      </c>
      <c r="E152" s="36">
        <v>0.009479377418756485</v>
      </c>
      <c r="F152" s="36">
        <v>0.07179834693670273</v>
      </c>
      <c r="G152" s="36">
        <v>0.08532962948083878</v>
      </c>
      <c r="H152" s="36">
        <v>0.30373549461364746</v>
      </c>
      <c r="I152" s="36">
        <v>0.24029389023780823</v>
      </c>
      <c r="J152" s="36">
        <v>0.16281959414482117</v>
      </c>
      <c r="K152" s="36">
        <v>0.1069321483373642</v>
      </c>
      <c r="L152" s="36">
        <v>0.01961176097393036</v>
      </c>
      <c r="M152" s="37">
        <f t="shared" si="56"/>
        <v>5.111423150000007</v>
      </c>
      <c r="N152" s="37">
        <f t="shared" si="56"/>
        <v>5.330989149999994</v>
      </c>
      <c r="O152" s="37">
        <f t="shared" si="56"/>
        <v>6.687130099999993</v>
      </c>
      <c r="P152" s="37">
        <f t="shared" si="56"/>
        <v>8.981437899999996</v>
      </c>
      <c r="Q152" s="37">
        <f t="shared" si="56"/>
        <v>10.835575349999994</v>
      </c>
      <c r="R152" s="37">
        <f t="shared" si="56"/>
        <v>11.557023699999991</v>
      </c>
      <c r="S152" s="37">
        <f t="shared" si="56"/>
        <v>11.791590950000007</v>
      </c>
      <c r="T152" s="37">
        <f t="shared" si="56"/>
        <v>14.334936999999998</v>
      </c>
      <c r="U152" s="37">
        <f t="shared" si="52"/>
        <v>1903.3891236516904</v>
      </c>
      <c r="V152" s="37">
        <f t="shared" si="58"/>
        <v>0.004965848393197055</v>
      </c>
      <c r="W152" s="37">
        <f t="shared" si="58"/>
        <v>0.03922780880198777</v>
      </c>
      <c r="X152" s="37">
        <f t="shared" si="58"/>
        <v>0.058480548647435564</v>
      </c>
      <c r="Y152" s="37">
        <f t="shared" si="58"/>
        <v>0.27958458582233486</v>
      </c>
      <c r="Z152" s="37">
        <f t="shared" si="58"/>
        <v>0.2668495722454945</v>
      </c>
      <c r="AA152" s="37">
        <f t="shared" si="51"/>
        <v>0.19285214678458246</v>
      </c>
      <c r="AB152" s="37">
        <f t="shared" si="51"/>
        <v>0.12922677413233608</v>
      </c>
      <c r="AC152" s="37">
        <f t="shared" si="51"/>
        <v>0.028812715172632012</v>
      </c>
      <c r="AD152">
        <f t="shared" si="50"/>
        <v>0.00014311249418494569</v>
      </c>
      <c r="AE152">
        <f t="shared" si="50"/>
        <v>-2.8786707337505752E-05</v>
      </c>
      <c r="AF152">
        <f t="shared" si="50"/>
        <v>-0.0003081209288948333</v>
      </c>
      <c r="AG152">
        <f t="shared" si="49"/>
        <v>0.001926748546247473</v>
      </c>
      <c r="AH152">
        <f t="shared" si="49"/>
        <v>0.002069960331908168</v>
      </c>
      <c r="AI152">
        <f t="shared" si="49"/>
        <v>0.0004168274096820905</v>
      </c>
      <c r="AJ152">
        <f t="shared" si="49"/>
        <v>-0.00011735160961938088</v>
      </c>
      <c r="AK152">
        <f t="shared" si="49"/>
        <v>0.00010526162218480576</v>
      </c>
      <c r="AL152">
        <f t="shared" si="57"/>
        <v>0.004207651158355763</v>
      </c>
    </row>
    <row r="153" spans="1:38" ht="12.75">
      <c r="A153">
        <f t="shared" si="55"/>
        <v>1984.75</v>
      </c>
      <c r="B153" s="18">
        <v>191.868</v>
      </c>
      <c r="C153" s="18">
        <v>3.91</v>
      </c>
      <c r="D153" s="18">
        <f t="shared" si="53"/>
        <v>195.778</v>
      </c>
      <c r="E153" s="36">
        <v>0.009718340821564198</v>
      </c>
      <c r="F153" s="36">
        <v>0.07148934155702591</v>
      </c>
      <c r="G153" s="36">
        <v>0.08457539975643158</v>
      </c>
      <c r="H153" s="36">
        <v>0.3047465682029724</v>
      </c>
      <c r="I153" s="36">
        <v>0.24130292236804962</v>
      </c>
      <c r="J153" s="36">
        <v>0.16259092092514038</v>
      </c>
      <c r="K153" s="36">
        <v>0.106453076004982</v>
      </c>
      <c r="L153" s="36">
        <v>0.019613653421401978</v>
      </c>
      <c r="M153" s="37">
        <f t="shared" si="56"/>
        <v>5.145597325000008</v>
      </c>
      <c r="N153" s="37">
        <f t="shared" si="56"/>
        <v>5.376106324999994</v>
      </c>
      <c r="O153" s="37">
        <f t="shared" si="56"/>
        <v>6.750206549999993</v>
      </c>
      <c r="P153" s="37">
        <f t="shared" si="56"/>
        <v>9.085838449999995</v>
      </c>
      <c r="Q153" s="37">
        <f t="shared" si="56"/>
        <v>10.971956924999994</v>
      </c>
      <c r="R153" s="37">
        <f t="shared" si="56"/>
        <v>11.71337534999999</v>
      </c>
      <c r="S153" s="37">
        <f t="shared" si="56"/>
        <v>11.946972725000007</v>
      </c>
      <c r="T153" s="37">
        <f t="shared" si="56"/>
        <v>14.574658499999998</v>
      </c>
      <c r="U153" s="37">
        <f t="shared" si="52"/>
        <v>1935.036181087637</v>
      </c>
      <c r="V153" s="37">
        <f t="shared" si="58"/>
        <v>0.005059443150524826</v>
      </c>
      <c r="W153" s="37">
        <f t="shared" si="58"/>
        <v>0.03888516482442117</v>
      </c>
      <c r="X153" s="37">
        <f t="shared" si="58"/>
        <v>0.0577611616718404</v>
      </c>
      <c r="Y153" s="37">
        <f t="shared" si="58"/>
        <v>0.28014226265748926</v>
      </c>
      <c r="Z153" s="37">
        <f t="shared" si="58"/>
        <v>0.26786839363286247</v>
      </c>
      <c r="AA153" s="37">
        <f t="shared" si="51"/>
        <v>0.1926873256008908</v>
      </c>
      <c r="AB153" s="37">
        <f t="shared" si="51"/>
        <v>0.1286740246684804</v>
      </c>
      <c r="AC153" s="37">
        <f t="shared" si="51"/>
        <v>0.028922223793490506</v>
      </c>
      <c r="AD153">
        <f t="shared" si="50"/>
        <v>0.00014285366762947638</v>
      </c>
      <c r="AE153">
        <f t="shared" si="50"/>
        <v>-2.7757159715699913E-05</v>
      </c>
      <c r="AF153">
        <f t="shared" si="50"/>
        <v>-0.000306640898778246</v>
      </c>
      <c r="AG153">
        <f t="shared" si="49"/>
        <v>0.001938238529465474</v>
      </c>
      <c r="AH153">
        <f t="shared" si="49"/>
        <v>0.0020834636148169693</v>
      </c>
      <c r="AI153">
        <f t="shared" si="49"/>
        <v>0.0004235046395208148</v>
      </c>
      <c r="AJ153">
        <f t="shared" si="49"/>
        <v>-0.0001144857737374193</v>
      </c>
      <c r="AK153">
        <f t="shared" si="49"/>
        <v>0.00010677734483237848</v>
      </c>
      <c r="AL153">
        <f t="shared" si="57"/>
        <v>0.004245953964033747</v>
      </c>
    </row>
    <row r="154" spans="1:38" ht="12.75">
      <c r="A154">
        <f t="shared" si="55"/>
        <v>1985</v>
      </c>
      <c r="B154" s="18">
        <v>193.19899999999998</v>
      </c>
      <c r="C154" s="18">
        <v>3.901</v>
      </c>
      <c r="D154" s="18">
        <f t="shared" si="53"/>
        <v>197.1</v>
      </c>
      <c r="E154" s="36">
        <v>0.009957305155694485</v>
      </c>
      <c r="F154" s="36">
        <v>0.07118033617734909</v>
      </c>
      <c r="G154" s="36">
        <v>0.08382117003202438</v>
      </c>
      <c r="H154" s="36">
        <v>0.30575764179229736</v>
      </c>
      <c r="I154" s="36">
        <v>0.24231195449829102</v>
      </c>
      <c r="J154" s="36">
        <v>0.1623622328042984</v>
      </c>
      <c r="K154" s="36">
        <v>0.10597400367259979</v>
      </c>
      <c r="L154" s="36">
        <v>0.019615544006228447</v>
      </c>
      <c r="M154" s="37">
        <f t="shared" si="56"/>
        <v>5.179771500000008</v>
      </c>
      <c r="N154" s="37">
        <f t="shared" si="56"/>
        <v>5.421223499999994</v>
      </c>
      <c r="O154" s="37">
        <f t="shared" si="56"/>
        <v>6.813282999999992</v>
      </c>
      <c r="P154" s="37">
        <f t="shared" si="56"/>
        <v>9.190238999999995</v>
      </c>
      <c r="Q154" s="37">
        <f t="shared" si="56"/>
        <v>11.108338499999993</v>
      </c>
      <c r="R154" s="37">
        <f t="shared" si="56"/>
        <v>11.86972699999999</v>
      </c>
      <c r="S154" s="37">
        <f t="shared" si="56"/>
        <v>12.102354500000008</v>
      </c>
      <c r="T154" s="37">
        <f t="shared" si="56"/>
        <v>14.814379999999998</v>
      </c>
      <c r="U154" s="37">
        <f t="shared" si="52"/>
        <v>1973.0793869373397</v>
      </c>
      <c r="V154" s="37">
        <f t="shared" si="58"/>
        <v>0.005152221000287682</v>
      </c>
      <c r="W154" s="37">
        <f t="shared" si="58"/>
        <v>0.038547783563854625</v>
      </c>
      <c r="X154" s="37">
        <f t="shared" si="58"/>
        <v>0.057049548531043916</v>
      </c>
      <c r="Y154" s="37">
        <f t="shared" si="58"/>
        <v>0.28070244191096033</v>
      </c>
      <c r="Z154" s="37">
        <f t="shared" si="58"/>
        <v>0.26888465047422666</v>
      </c>
      <c r="AA154" s="37">
        <f t="shared" si="51"/>
        <v>0.1925164347753198</v>
      </c>
      <c r="AB154" s="37">
        <f t="shared" si="51"/>
        <v>0.1281183323564779</v>
      </c>
      <c r="AC154" s="37">
        <f t="shared" si="51"/>
        <v>0.029028587387829</v>
      </c>
      <c r="AD154">
        <f t="shared" si="50"/>
        <v>0.00015839011879581038</v>
      </c>
      <c r="AE154">
        <f t="shared" si="50"/>
        <v>9.28453363798356E-05</v>
      </c>
      <c r="AF154">
        <f t="shared" si="50"/>
        <v>-0.00012789856377353872</v>
      </c>
      <c r="AG154">
        <f t="shared" si="49"/>
        <v>0.002816032249299059</v>
      </c>
      <c r="AH154">
        <f t="shared" si="49"/>
        <v>0.0029260369278266405</v>
      </c>
      <c r="AI154">
        <f t="shared" si="49"/>
        <v>0.0010250917853727357</v>
      </c>
      <c r="AJ154">
        <f t="shared" si="49"/>
        <v>0.00028495970825077215</v>
      </c>
      <c r="AK154">
        <f t="shared" si="49"/>
        <v>0.00019779297250141432</v>
      </c>
      <c r="AL154">
        <f t="shared" si="57"/>
        <v>0.007373250534652729</v>
      </c>
    </row>
    <row r="155" spans="1:38" ht="12.75">
      <c r="A155">
        <f t="shared" si="55"/>
        <v>1985.25</v>
      </c>
      <c r="B155" s="18">
        <v>194.322</v>
      </c>
      <c r="C155" s="18">
        <v>3.942</v>
      </c>
      <c r="D155" s="18">
        <f t="shared" si="53"/>
        <v>198.264</v>
      </c>
      <c r="E155" s="36">
        <v>0.009951325133442879</v>
      </c>
      <c r="F155" s="36">
        <v>0.07015785574913025</v>
      </c>
      <c r="G155" s="36">
        <v>0.08356592059135437</v>
      </c>
      <c r="H155" s="36">
        <v>0.30677199363708496</v>
      </c>
      <c r="I155" s="36">
        <v>0.24380281567573547</v>
      </c>
      <c r="J155" s="36">
        <v>0.1623653918504715</v>
      </c>
      <c r="K155" s="36">
        <v>0.10499445348978043</v>
      </c>
      <c r="L155" s="36">
        <v>0.019615542143583298</v>
      </c>
      <c r="M155" s="37">
        <f t="shared" si="56"/>
        <v>5.213945675000009</v>
      </c>
      <c r="N155" s="37">
        <f t="shared" si="56"/>
        <v>5.466340674999993</v>
      </c>
      <c r="O155" s="37">
        <f t="shared" si="56"/>
        <v>6.876359449999992</v>
      </c>
      <c r="P155" s="37">
        <f t="shared" si="56"/>
        <v>9.294639549999994</v>
      </c>
      <c r="Q155" s="37">
        <f t="shared" si="56"/>
        <v>11.244720074999993</v>
      </c>
      <c r="R155" s="37">
        <f t="shared" si="56"/>
        <v>12.02607864999999</v>
      </c>
      <c r="S155" s="37">
        <f t="shared" si="56"/>
        <v>12.257736275000008</v>
      </c>
      <c r="T155" s="37">
        <f t="shared" si="56"/>
        <v>15.054101499999998</v>
      </c>
      <c r="U155" s="37">
        <f t="shared" si="52"/>
        <v>2009.9526292935993</v>
      </c>
      <c r="V155" s="37">
        <f t="shared" si="58"/>
        <v>0.005118061021598793</v>
      </c>
      <c r="W155" s="37">
        <f t="shared" si="58"/>
        <v>0.03782953851781804</v>
      </c>
      <c r="X155" s="37">
        <f t="shared" si="58"/>
        <v>0.056682084648451155</v>
      </c>
      <c r="Y155" s="37">
        <f t="shared" si="58"/>
        <v>0.28125891874123865</v>
      </c>
      <c r="Z155" s="37">
        <f t="shared" si="58"/>
        <v>0.2704241089698434</v>
      </c>
      <c r="AA155" s="37">
        <f t="shared" si="51"/>
        <v>0.1926085432601885</v>
      </c>
      <c r="AB155" s="37">
        <f t="shared" si="51"/>
        <v>0.12695057504471854</v>
      </c>
      <c r="AC155" s="37">
        <f t="shared" si="51"/>
        <v>0.029128169796142734</v>
      </c>
      <c r="AD155">
        <f t="shared" si="50"/>
        <v>2.715213524402676E-05</v>
      </c>
      <c r="AE155">
        <f t="shared" si="50"/>
        <v>-0.00032767994163219934</v>
      </c>
      <c r="AF155">
        <f t="shared" si="50"/>
        <v>0.00016141072343415513</v>
      </c>
      <c r="AG155">
        <f t="shared" si="49"/>
        <v>0.002585099201857527</v>
      </c>
      <c r="AH155">
        <f t="shared" si="49"/>
        <v>0.0032418021232284593</v>
      </c>
      <c r="AI155">
        <f t="shared" si="49"/>
        <v>0.0011376049518024409</v>
      </c>
      <c r="AJ155">
        <f t="shared" si="49"/>
        <v>-0.00043336577689122475</v>
      </c>
      <c r="AK155">
        <f t="shared" si="49"/>
        <v>0.00017121834377286743</v>
      </c>
      <c r="AL155">
        <f t="shared" si="57"/>
        <v>0.0065632417608160526</v>
      </c>
    </row>
    <row r="156" spans="1:38" ht="12.75">
      <c r="A156">
        <f t="shared" si="55"/>
        <v>1985.5</v>
      </c>
      <c r="B156" s="18">
        <v>195.155</v>
      </c>
      <c r="C156" s="18">
        <v>3.983</v>
      </c>
      <c r="D156" s="18">
        <f t="shared" si="53"/>
        <v>199.138</v>
      </c>
      <c r="E156" s="36">
        <v>0.009945344179868698</v>
      </c>
      <c r="F156" s="36">
        <v>0.06913536787033081</v>
      </c>
      <c r="G156" s="36">
        <v>0.08331067860126495</v>
      </c>
      <c r="H156" s="36">
        <v>0.30778634548187256</v>
      </c>
      <c r="I156" s="36">
        <v>0.24529367685317993</v>
      </c>
      <c r="J156" s="36">
        <v>0.1623685508966446</v>
      </c>
      <c r="K156" s="36">
        <v>0.10401490330696106</v>
      </c>
      <c r="L156" s="36">
        <v>0.019615542143583298</v>
      </c>
      <c r="M156" s="37">
        <f t="shared" si="56"/>
        <v>5.248119850000009</v>
      </c>
      <c r="N156" s="37">
        <f t="shared" si="56"/>
        <v>5.511457849999993</v>
      </c>
      <c r="O156" s="37">
        <f t="shared" si="56"/>
        <v>6.939435899999991</v>
      </c>
      <c r="P156" s="37">
        <f t="shared" si="56"/>
        <v>9.399040099999993</v>
      </c>
      <c r="Q156" s="37">
        <f t="shared" si="56"/>
        <v>11.381101649999993</v>
      </c>
      <c r="R156" s="37">
        <f t="shared" si="56"/>
        <v>12.18243029999999</v>
      </c>
      <c r="S156" s="37">
        <f t="shared" si="56"/>
        <v>12.413118050000008</v>
      </c>
      <c r="T156" s="37">
        <f t="shared" si="56"/>
        <v>15.293822999999998</v>
      </c>
      <c r="U156" s="37">
        <f t="shared" si="52"/>
        <v>2044.1830476247521</v>
      </c>
      <c r="V156" s="37">
        <f t="shared" si="58"/>
        <v>0.005084613198604848</v>
      </c>
      <c r="W156" s="37">
        <f t="shared" si="58"/>
        <v>0.037119415345129365</v>
      </c>
      <c r="X156" s="37">
        <f t="shared" si="58"/>
        <v>0.05631955299959723</v>
      </c>
      <c r="Y156" s="37">
        <f t="shared" si="58"/>
        <v>0.28181701478512633</v>
      </c>
      <c r="Z156" s="37">
        <f t="shared" si="58"/>
        <v>0.2719599884866344</v>
      </c>
      <c r="AA156" s="37">
        <f t="shared" si="51"/>
        <v>0.1926948947923443</v>
      </c>
      <c r="AB156" s="37">
        <f t="shared" si="51"/>
        <v>0.12577977513635585</v>
      </c>
      <c r="AC156" s="37">
        <f t="shared" si="51"/>
        <v>0.02922474525620763</v>
      </c>
      <c r="AD156">
        <f t="shared" si="50"/>
        <v>1.9371686395957675E-05</v>
      </c>
      <c r="AE156">
        <f t="shared" si="50"/>
        <v>-0.00038534156330297255</v>
      </c>
      <c r="AF156">
        <f t="shared" si="50"/>
        <v>7.568412906595743E-05</v>
      </c>
      <c r="AG156">
        <f t="shared" si="49"/>
        <v>0.002167745112053944</v>
      </c>
      <c r="AH156">
        <f t="shared" si="49"/>
        <v>0.0028461560570611664</v>
      </c>
      <c r="AI156">
        <f t="shared" si="49"/>
        <v>0.00085114146090473</v>
      </c>
      <c r="AJ156">
        <f t="shared" si="49"/>
        <v>-0.0006286363118712737</v>
      </c>
      <c r="AK156">
        <f t="shared" si="49"/>
        <v>0.00012833485987285624</v>
      </c>
      <c r="AL156">
        <f t="shared" si="57"/>
        <v>0.005074455430180365</v>
      </c>
    </row>
    <row r="157" spans="1:38" ht="12.75">
      <c r="A157">
        <f t="shared" si="55"/>
        <v>1985.75</v>
      </c>
      <c r="B157" s="18">
        <v>196.197</v>
      </c>
      <c r="C157" s="18">
        <v>4.008</v>
      </c>
      <c r="D157" s="18">
        <f t="shared" si="53"/>
        <v>200.205</v>
      </c>
      <c r="E157" s="36">
        <v>0.009939363226294518</v>
      </c>
      <c r="F157" s="36">
        <v>0.06811287999153137</v>
      </c>
      <c r="G157" s="36">
        <v>0.08305542916059494</v>
      </c>
      <c r="H157" s="36">
        <v>0.30880069732666016</v>
      </c>
      <c r="I157" s="36">
        <v>0.2467845380306244</v>
      </c>
      <c r="J157" s="36">
        <v>0.1623717099428177</v>
      </c>
      <c r="K157" s="36">
        <v>0.10303536057472229</v>
      </c>
      <c r="L157" s="36">
        <v>0.01961554028093815</v>
      </c>
      <c r="M157" s="37">
        <f t="shared" si="56"/>
        <v>5.282294025000009</v>
      </c>
      <c r="N157" s="37">
        <f t="shared" si="56"/>
        <v>5.556575024999993</v>
      </c>
      <c r="O157" s="37">
        <f t="shared" si="56"/>
        <v>7.002512349999991</v>
      </c>
      <c r="P157" s="37">
        <f t="shared" si="56"/>
        <v>9.503440649999993</v>
      </c>
      <c r="Q157" s="37">
        <f t="shared" si="56"/>
        <v>11.517483224999992</v>
      </c>
      <c r="R157" s="37">
        <f t="shared" si="56"/>
        <v>12.338781949999989</v>
      </c>
      <c r="S157" s="37">
        <f t="shared" si="56"/>
        <v>12.568499825000009</v>
      </c>
      <c r="T157" s="37">
        <f t="shared" si="56"/>
        <v>15.533544499999998</v>
      </c>
      <c r="U157" s="37">
        <f t="shared" si="52"/>
        <v>2080.679996213335</v>
      </c>
      <c r="V157" s="37">
        <f t="shared" si="58"/>
        <v>0.005051853651995104</v>
      </c>
      <c r="W157" s="37">
        <f t="shared" si="58"/>
        <v>0.03641715830567897</v>
      </c>
      <c r="X157" s="37">
        <f t="shared" si="58"/>
        <v>0.05596178230927394</v>
      </c>
      <c r="Y157" s="37">
        <f t="shared" si="58"/>
        <v>0.2823766404152557</v>
      </c>
      <c r="Z157" s="37">
        <f t="shared" si="58"/>
        <v>0.27349233686406266</v>
      </c>
      <c r="AA157" s="37">
        <f t="shared" si="51"/>
        <v>0.19277569672750125</v>
      </c>
      <c r="AB157" s="37">
        <f t="shared" si="51"/>
        <v>0.12460611805953381</v>
      </c>
      <c r="AC157" s="37">
        <f t="shared" si="51"/>
        <v>0.029318413666698573</v>
      </c>
      <c r="AD157">
        <f t="shared" si="50"/>
        <v>2.4034711902129278E-05</v>
      </c>
      <c r="AE157">
        <f t="shared" si="50"/>
        <v>-0.00035136941271214715</v>
      </c>
      <c r="AF157">
        <f t="shared" si="50"/>
        <v>0.00012773464558361088</v>
      </c>
      <c r="AG157">
        <f t="shared" si="49"/>
        <v>0.0024356261075223506</v>
      </c>
      <c r="AH157">
        <f t="shared" si="49"/>
        <v>0.0031099663628664682</v>
      </c>
      <c r="AI157">
        <f t="shared" si="49"/>
        <v>0.0010336867469189044</v>
      </c>
      <c r="AJ157">
        <f t="shared" si="49"/>
        <v>-0.0005155651068520209</v>
      </c>
      <c r="AK157">
        <f t="shared" si="49"/>
        <v>0.0001564183902576664</v>
      </c>
      <c r="AL157">
        <f t="shared" si="57"/>
        <v>0.006020532445486962</v>
      </c>
    </row>
    <row r="158" spans="1:38" ht="12.75">
      <c r="A158">
        <f t="shared" si="55"/>
        <v>1986</v>
      </c>
      <c r="B158" s="18">
        <v>195.958</v>
      </c>
      <c r="C158" s="18">
        <v>3.933</v>
      </c>
      <c r="D158" s="18">
        <f t="shared" si="53"/>
        <v>199.891</v>
      </c>
      <c r="E158" s="36">
        <v>0.009933383204042912</v>
      </c>
      <c r="F158" s="36">
        <v>0.06709039956331253</v>
      </c>
      <c r="G158" s="36">
        <v>0.08280017971992493</v>
      </c>
      <c r="H158" s="36">
        <v>0.30981504917144775</v>
      </c>
      <c r="I158" s="36">
        <v>0.24827539920806885</v>
      </c>
      <c r="J158" s="36">
        <v>0.16237486898899078</v>
      </c>
      <c r="K158" s="36">
        <v>0.10205581039190292</v>
      </c>
      <c r="L158" s="36">
        <v>0.019615538418293</v>
      </c>
      <c r="M158" s="37">
        <f t="shared" si="56"/>
        <v>5.31646820000001</v>
      </c>
      <c r="N158" s="37">
        <f t="shared" si="56"/>
        <v>5.6016921999999925</v>
      </c>
      <c r="O158" s="37">
        <f t="shared" si="56"/>
        <v>7.065588799999991</v>
      </c>
      <c r="P158" s="37">
        <f t="shared" si="56"/>
        <v>9.607841199999992</v>
      </c>
      <c r="Q158" s="37">
        <f t="shared" si="56"/>
        <v>11.653864799999992</v>
      </c>
      <c r="R158" s="37">
        <f t="shared" si="56"/>
        <v>12.495133599999988</v>
      </c>
      <c r="S158" s="37">
        <f t="shared" si="56"/>
        <v>12.72388160000001</v>
      </c>
      <c r="T158" s="37">
        <f t="shared" si="56"/>
        <v>15.773265999999998</v>
      </c>
      <c r="U158" s="37">
        <f t="shared" si="52"/>
        <v>2102.9586366088133</v>
      </c>
      <c r="V158" s="37">
        <f t="shared" si="58"/>
        <v>0.005019759616065981</v>
      </c>
      <c r="W158" s="37">
        <f t="shared" si="58"/>
        <v>0.0357225234596985</v>
      </c>
      <c r="X158" s="37">
        <f t="shared" si="58"/>
        <v>0.055608623948756264</v>
      </c>
      <c r="Y158" s="37">
        <f t="shared" si="58"/>
        <v>0.28293771125135453</v>
      </c>
      <c r="Z158" s="37">
        <f t="shared" si="58"/>
        <v>0.2750212010517937</v>
      </c>
      <c r="AA158" s="37">
        <f t="shared" si="51"/>
        <v>0.1928511476976644</v>
      </c>
      <c r="AB158" s="37">
        <f t="shared" si="51"/>
        <v>0.12342975442591872</v>
      </c>
      <c r="AC158" s="37">
        <f t="shared" si="51"/>
        <v>0.02940927854874785</v>
      </c>
      <c r="AD158">
        <f t="shared" si="50"/>
        <v>-1.093502807985176E-05</v>
      </c>
      <c r="AE158">
        <f t="shared" si="50"/>
        <v>-0.0006021858203588021</v>
      </c>
      <c r="AF158">
        <f t="shared" si="50"/>
        <v>-0.0002592671878117078</v>
      </c>
      <c r="AG158">
        <f t="shared" si="49"/>
        <v>0.0004832883456709971</v>
      </c>
      <c r="AH158">
        <f t="shared" si="49"/>
        <v>0.0012213605122761856</v>
      </c>
      <c r="AI158">
        <f t="shared" si="49"/>
        <v>-0.00029889322754842455</v>
      </c>
      <c r="AJ158">
        <f t="shared" si="49"/>
        <v>-0.001379331843075267</v>
      </c>
      <c r="AK158">
        <f t="shared" si="49"/>
        <v>-4.6092974530746484E-05</v>
      </c>
      <c r="AL158">
        <f t="shared" si="57"/>
        <v>-0.0008920572234576171</v>
      </c>
    </row>
    <row r="159" spans="1:38" ht="12.75">
      <c r="A159">
        <f t="shared" si="55"/>
        <v>1986.25</v>
      </c>
      <c r="B159" s="18">
        <v>196.52200000000002</v>
      </c>
      <c r="C159" s="18">
        <v>4.045</v>
      </c>
      <c r="D159" s="18">
        <f t="shared" si="53"/>
        <v>200.567</v>
      </c>
      <c r="E159" s="36">
        <v>0.009927296079695225</v>
      </c>
      <c r="F159" s="36">
        <v>0.06632105261087418</v>
      </c>
      <c r="G159" s="36">
        <v>0.08205831795930862</v>
      </c>
      <c r="H159" s="36">
        <v>0.30960556864738464</v>
      </c>
      <c r="I159" s="36">
        <v>0.2500079870223999</v>
      </c>
      <c r="J159" s="36">
        <v>0.16261796653270721</v>
      </c>
      <c r="K159" s="36">
        <v>0.10156252980232239</v>
      </c>
      <c r="L159" s="36">
        <v>0.01961478777229786</v>
      </c>
      <c r="M159" s="37">
        <f t="shared" si="56"/>
        <v>5.35064237500001</v>
      </c>
      <c r="N159" s="37">
        <f t="shared" si="56"/>
        <v>5.646809374999992</v>
      </c>
      <c r="O159" s="37">
        <f t="shared" si="56"/>
        <v>7.12866524999999</v>
      </c>
      <c r="P159" s="37">
        <f t="shared" si="56"/>
        <v>9.712241749999992</v>
      </c>
      <c r="Q159" s="37">
        <f t="shared" si="56"/>
        <v>11.790246374999992</v>
      </c>
      <c r="R159" s="37">
        <f t="shared" si="56"/>
        <v>12.651485249999988</v>
      </c>
      <c r="S159" s="37">
        <f t="shared" si="56"/>
        <v>12.87926337500001</v>
      </c>
      <c r="T159" s="37">
        <f t="shared" si="56"/>
        <v>16.012987499999998</v>
      </c>
      <c r="U159" s="37">
        <f t="shared" si="52"/>
        <v>2135.378013017435</v>
      </c>
      <c r="V159" s="37">
        <f t="shared" si="58"/>
        <v>0.004989093135628002</v>
      </c>
      <c r="W159" s="37">
        <f t="shared" si="58"/>
        <v>0.03517541657655378</v>
      </c>
      <c r="X159" s="37">
        <f t="shared" si="58"/>
        <v>0.05494340164006938</v>
      </c>
      <c r="Y159" s="37">
        <f t="shared" si="58"/>
        <v>0.2824313873023961</v>
      </c>
      <c r="Z159" s="37">
        <f t="shared" si="58"/>
        <v>0.27686080392128193</v>
      </c>
      <c r="AA159" s="37">
        <f t="shared" si="51"/>
        <v>0.19323898669071773</v>
      </c>
      <c r="AB159" s="37">
        <f t="shared" si="51"/>
        <v>0.1228596422484233</v>
      </c>
      <c r="AC159" s="37">
        <f t="shared" si="51"/>
        <v>0.029501268484929594</v>
      </c>
      <c r="AD159">
        <f t="shared" si="50"/>
        <v>1.3828005868079802E-05</v>
      </c>
      <c r="AE159">
        <f t="shared" si="50"/>
        <v>-0.00028917274879872347</v>
      </c>
      <c r="AF159">
        <f t="shared" si="50"/>
        <v>-0.0003108670599571784</v>
      </c>
      <c r="AG159">
        <f t="shared" si="49"/>
        <v>0.0007631809523083048</v>
      </c>
      <c r="AH159">
        <f t="shared" si="49"/>
        <v>0.0028505787961552297</v>
      </c>
      <c r="AI159">
        <f t="shared" si="49"/>
        <v>0.0009405456197593923</v>
      </c>
      <c r="AJ159">
        <f t="shared" si="49"/>
        <v>-0.00018090213016966548</v>
      </c>
      <c r="AK159">
        <f t="shared" si="49"/>
        <v>9.831784063711049E-05</v>
      </c>
      <c r="AL159">
        <f t="shared" si="57"/>
        <v>0.0038855092758025497</v>
      </c>
    </row>
    <row r="160" spans="1:38" ht="12.75">
      <c r="A160">
        <f t="shared" si="55"/>
        <v>1986.5</v>
      </c>
      <c r="B160" s="18">
        <v>196.953</v>
      </c>
      <c r="C160" s="18">
        <v>3.963</v>
      </c>
      <c r="D160" s="18">
        <f t="shared" si="53"/>
        <v>200.916</v>
      </c>
      <c r="E160" s="36">
        <v>0.009921209886670113</v>
      </c>
      <c r="F160" s="36">
        <v>0.06555170565843582</v>
      </c>
      <c r="G160" s="36">
        <v>0.08131645619869232</v>
      </c>
      <c r="H160" s="36">
        <v>0.30939608812332153</v>
      </c>
      <c r="I160" s="36">
        <v>0.25174060463905334</v>
      </c>
      <c r="J160" s="36">
        <v>0.16286107897758484</v>
      </c>
      <c r="K160" s="36">
        <v>0.10106925666332245</v>
      </c>
      <c r="L160" s="36">
        <v>0.01961403712630272</v>
      </c>
      <c r="M160" s="37">
        <f t="shared" si="56"/>
        <v>5.384816550000011</v>
      </c>
      <c r="N160" s="37">
        <f t="shared" si="56"/>
        <v>5.691926549999992</v>
      </c>
      <c r="O160" s="37">
        <f t="shared" si="56"/>
        <v>7.19174169999999</v>
      </c>
      <c r="P160" s="37">
        <f t="shared" si="56"/>
        <v>9.816642299999991</v>
      </c>
      <c r="Q160" s="37">
        <f t="shared" si="56"/>
        <v>11.926627949999991</v>
      </c>
      <c r="R160" s="37">
        <f t="shared" si="56"/>
        <v>12.807836899999987</v>
      </c>
      <c r="S160" s="37">
        <f t="shared" si="56"/>
        <v>13.03464515000001</v>
      </c>
      <c r="T160" s="37">
        <f t="shared" si="56"/>
        <v>16.252709</v>
      </c>
      <c r="U160" s="37">
        <f t="shared" si="52"/>
        <v>2164.4831098467153</v>
      </c>
      <c r="V160" s="37">
        <f t="shared" si="58"/>
        <v>0.004959020136456792</v>
      </c>
      <c r="W160" s="37">
        <f t="shared" si="58"/>
        <v>0.03463407601488232</v>
      </c>
      <c r="X160" s="37">
        <f t="shared" si="58"/>
        <v>0.05428412558119797</v>
      </c>
      <c r="Y160" s="37">
        <f t="shared" si="58"/>
        <v>0.2819279327217902</v>
      </c>
      <c r="Z160" s="37">
        <f t="shared" si="58"/>
        <v>0.2786963395954258</v>
      </c>
      <c r="AA160" s="37">
        <f t="shared" si="51"/>
        <v>0.19362142775217447</v>
      </c>
      <c r="AB160" s="37">
        <f t="shared" si="51"/>
        <v>0.12228652566930061</v>
      </c>
      <c r="AC160" s="37">
        <f t="shared" si="51"/>
        <v>0.02959055252877182</v>
      </c>
      <c r="AD160">
        <f t="shared" si="50"/>
        <v>5.597256837030957E-06</v>
      </c>
      <c r="AE160">
        <f t="shared" si="50"/>
        <v>-0.00034659006600175834</v>
      </c>
      <c r="AF160">
        <f t="shared" si="50"/>
        <v>-0.00040104115560571184</v>
      </c>
      <c r="AG160">
        <f t="shared" si="49"/>
        <v>0.00029959613787822946</v>
      </c>
      <c r="AH160">
        <f t="shared" si="49"/>
        <v>0.0024013679767086486</v>
      </c>
      <c r="AI160">
        <f t="shared" si="49"/>
        <v>0.000625249538752379</v>
      </c>
      <c r="AJ160">
        <f t="shared" si="49"/>
        <v>-0.0003836684403220887</v>
      </c>
      <c r="AK160">
        <f t="shared" si="49"/>
        <v>5.023645733320977E-05</v>
      </c>
      <c r="AL160">
        <f t="shared" si="57"/>
        <v>0.002250747705579939</v>
      </c>
    </row>
    <row r="161" spans="1:38" ht="12.75">
      <c r="A161">
        <f t="shared" si="55"/>
        <v>1986.75</v>
      </c>
      <c r="B161" s="18">
        <v>198.635</v>
      </c>
      <c r="C161" s="18">
        <v>4.01</v>
      </c>
      <c r="D161" s="18">
        <f t="shared" si="53"/>
        <v>202.64499999999998</v>
      </c>
      <c r="E161" s="36">
        <v>0.009915122762322426</v>
      </c>
      <c r="F161" s="36">
        <v>0.06478235870599747</v>
      </c>
      <c r="G161" s="36">
        <v>0.08057460188865662</v>
      </c>
      <c r="H161" s="36">
        <v>0.3091866374015808</v>
      </c>
      <c r="I161" s="36">
        <v>0.2534732222557068</v>
      </c>
      <c r="J161" s="36">
        <v>0.16310417652130127</v>
      </c>
      <c r="K161" s="36">
        <v>0.10057598352432251</v>
      </c>
      <c r="L161" s="36">
        <v>0.01961328648030758</v>
      </c>
      <c r="M161" s="37">
        <f t="shared" si="56"/>
        <v>5.418990725000011</v>
      </c>
      <c r="N161" s="37">
        <f t="shared" si="56"/>
        <v>5.7370437249999915</v>
      </c>
      <c r="O161" s="37">
        <f t="shared" si="56"/>
        <v>7.2548181499999895</v>
      </c>
      <c r="P161" s="37">
        <f t="shared" si="56"/>
        <v>9.92104284999999</v>
      </c>
      <c r="Q161" s="37">
        <f t="shared" si="56"/>
        <v>12.063009524999991</v>
      </c>
      <c r="R161" s="37">
        <f t="shared" si="56"/>
        <v>12.964188549999987</v>
      </c>
      <c r="S161" s="37">
        <f t="shared" si="56"/>
        <v>13.19002692500001</v>
      </c>
      <c r="T161" s="37">
        <f t="shared" si="56"/>
        <v>16.4924305</v>
      </c>
      <c r="U161" s="37">
        <f t="shared" si="52"/>
        <v>2208.7557305354567</v>
      </c>
      <c r="V161" s="37">
        <f t="shared" si="58"/>
        <v>0.004929520836729175</v>
      </c>
      <c r="W161" s="37">
        <f t="shared" si="58"/>
        <v>0.03409833079710705</v>
      </c>
      <c r="X161" s="37">
        <f t="shared" si="58"/>
        <v>0.053630630475462626</v>
      </c>
      <c r="Y161" s="37">
        <f t="shared" si="58"/>
        <v>0.2814273133856827</v>
      </c>
      <c r="Z161" s="37">
        <f t="shared" si="58"/>
        <v>0.2805278348733889</v>
      </c>
      <c r="AA161" s="37">
        <f t="shared" si="51"/>
        <v>0.1939986125634198</v>
      </c>
      <c r="AB161" s="37">
        <f t="shared" si="51"/>
        <v>0.12171053559206821</v>
      </c>
      <c r="AC161" s="37">
        <f t="shared" si="51"/>
        <v>0.029677221476141435</v>
      </c>
      <c r="AD161">
        <f t="shared" si="50"/>
        <v>3.9331842564905744E-05</v>
      </c>
      <c r="AE161">
        <f t="shared" si="50"/>
        <v>-0.00011124811088995773</v>
      </c>
      <c r="AF161">
        <f t="shared" si="50"/>
        <v>-3.2166858345735346E-05</v>
      </c>
      <c r="AG161">
        <f t="shared" si="49"/>
        <v>0.002222879775849718</v>
      </c>
      <c r="AH161">
        <f t="shared" si="49"/>
        <v>0.004313783715237837</v>
      </c>
      <c r="AI161">
        <f t="shared" si="49"/>
        <v>0.0019497917219277027</v>
      </c>
      <c r="AJ161">
        <f t="shared" si="49"/>
        <v>0.0004485001286809602</v>
      </c>
      <c r="AK161">
        <f t="shared" si="49"/>
        <v>0.0002527918089843599</v>
      </c>
      <c r="AL161">
        <f t="shared" si="57"/>
        <v>0.00908366402400979</v>
      </c>
    </row>
    <row r="162" spans="1:38" ht="12.75">
      <c r="A162">
        <f t="shared" si="55"/>
        <v>1987</v>
      </c>
      <c r="B162" s="18">
        <v>200.89700000000002</v>
      </c>
      <c r="C162" s="18">
        <v>4.04</v>
      </c>
      <c r="D162" s="18">
        <f t="shared" si="53"/>
        <v>204.937</v>
      </c>
      <c r="E162" s="36">
        <v>0.009909035637974739</v>
      </c>
      <c r="F162" s="36">
        <v>0.06401301175355911</v>
      </c>
      <c r="G162" s="36">
        <v>0.07983274012804031</v>
      </c>
      <c r="H162" s="36">
        <v>0.3089771568775177</v>
      </c>
      <c r="I162" s="36">
        <v>0.25520581007003784</v>
      </c>
      <c r="J162" s="36">
        <v>0.1633472740650177</v>
      </c>
      <c r="K162" s="36">
        <v>0.10008270293474197</v>
      </c>
      <c r="L162" s="36">
        <v>0.01961253583431244</v>
      </c>
      <c r="M162" s="37">
        <f t="shared" si="56"/>
        <v>5.4531649000000115</v>
      </c>
      <c r="N162" s="37">
        <f t="shared" si="56"/>
        <v>5.782160899999991</v>
      </c>
      <c r="O162" s="37">
        <f t="shared" si="56"/>
        <v>7.317894599999989</v>
      </c>
      <c r="P162" s="37">
        <f t="shared" si="56"/>
        <v>10.02544339999999</v>
      </c>
      <c r="Q162" s="37">
        <f t="shared" si="56"/>
        <v>12.19939109999999</v>
      </c>
      <c r="R162" s="37">
        <f t="shared" si="56"/>
        <v>13.120540199999986</v>
      </c>
      <c r="S162" s="37">
        <f t="shared" si="56"/>
        <v>13.34540870000001</v>
      </c>
      <c r="T162" s="37">
        <f t="shared" si="56"/>
        <v>16.732152000000003</v>
      </c>
      <c r="U162" s="37">
        <f t="shared" si="52"/>
        <v>2259.712046178861</v>
      </c>
      <c r="V162" s="37">
        <f t="shared" si="58"/>
        <v>0.004900577871870727</v>
      </c>
      <c r="W162" s="37">
        <f t="shared" si="58"/>
        <v>0.0335680185953096</v>
      </c>
      <c r="X162" s="37">
        <f t="shared" si="58"/>
        <v>0.052982745563407645</v>
      </c>
      <c r="Y162" s="37">
        <f t="shared" si="58"/>
        <v>0.2809294285168424</v>
      </c>
      <c r="Z162" s="37">
        <f t="shared" si="58"/>
        <v>0.28235532696774257</v>
      </c>
      <c r="AA162" s="37">
        <f t="shared" si="51"/>
        <v>0.19437073693813436</v>
      </c>
      <c r="AB162" s="37">
        <f t="shared" si="51"/>
        <v>0.12113180200103756</v>
      </c>
      <c r="AC162" s="37">
        <f t="shared" si="51"/>
        <v>0.02976136354565507</v>
      </c>
      <c r="AD162">
        <f t="shared" si="50"/>
        <v>5.226085164731773E-05</v>
      </c>
      <c r="AE162">
        <f t="shared" si="50"/>
        <v>-2.368381816277792E-05</v>
      </c>
      <c r="AF162">
        <f t="shared" si="50"/>
        <v>0.00010646123577237466</v>
      </c>
      <c r="AG162">
        <f t="shared" si="49"/>
        <v>0.0029718260101154197</v>
      </c>
      <c r="AH162">
        <f t="shared" si="49"/>
        <v>0.005082572581626956</v>
      </c>
      <c r="AI162">
        <f t="shared" si="49"/>
        <v>0.0024731882414439615</v>
      </c>
      <c r="AJ162">
        <f t="shared" si="49"/>
        <v>0.0007686338671525697</v>
      </c>
      <c r="AK162">
        <f t="shared" si="49"/>
        <v>0.0003331135073693505</v>
      </c>
      <c r="AL162">
        <f t="shared" si="57"/>
        <v>0.011764372476965173</v>
      </c>
    </row>
    <row r="163" spans="1:38" ht="12.75">
      <c r="A163">
        <f t="shared" si="55"/>
        <v>1987.25</v>
      </c>
      <c r="B163" s="18">
        <v>201.528</v>
      </c>
      <c r="C163" s="18">
        <v>3.94</v>
      </c>
      <c r="D163" s="18">
        <f t="shared" si="53"/>
        <v>205.468</v>
      </c>
      <c r="E163" s="36">
        <v>0.009658627212047577</v>
      </c>
      <c r="F163" s="36">
        <v>0.06345739960670471</v>
      </c>
      <c r="G163" s="36">
        <v>0.07883080095052719</v>
      </c>
      <c r="H163" s="36">
        <v>0.30900394916534424</v>
      </c>
      <c r="I163" s="36">
        <v>0.2562175691127777</v>
      </c>
      <c r="J163" s="36">
        <v>0.16434741020202637</v>
      </c>
      <c r="K163" s="36">
        <v>0.09911409765481949</v>
      </c>
      <c r="L163" s="36">
        <v>0.019860118627548218</v>
      </c>
      <c r="M163" s="37">
        <f t="shared" si="56"/>
        <v>5.487339075000012</v>
      </c>
      <c r="N163" s="37">
        <f t="shared" si="56"/>
        <v>5.827278074999991</v>
      </c>
      <c r="O163" s="37">
        <f t="shared" si="56"/>
        <v>7.380971049999989</v>
      </c>
      <c r="P163" s="37">
        <f t="shared" si="56"/>
        <v>10.129843949999989</v>
      </c>
      <c r="Q163" s="37">
        <f t="shared" si="56"/>
        <v>12.33577267499999</v>
      </c>
      <c r="R163" s="37">
        <f t="shared" si="56"/>
        <v>13.276891849999986</v>
      </c>
      <c r="S163" s="37">
        <f t="shared" si="56"/>
        <v>13.500790475000011</v>
      </c>
      <c r="T163" s="37">
        <f t="shared" si="56"/>
        <v>16.971873500000004</v>
      </c>
      <c r="U163" s="37">
        <f t="shared" si="52"/>
        <v>2291.510694319471</v>
      </c>
      <c r="V163" s="37">
        <f t="shared" si="58"/>
        <v>0.004752252484753293</v>
      </c>
      <c r="W163" s="37">
        <f t="shared" si="58"/>
        <v>0.033156625152082383</v>
      </c>
      <c r="X163" s="37">
        <f t="shared" si="58"/>
        <v>0.052171310535811505</v>
      </c>
      <c r="Y163" s="37">
        <f t="shared" si="58"/>
        <v>0.28066553790489623</v>
      </c>
      <c r="Z163" s="37">
        <f t="shared" si="58"/>
        <v>0.2833985143262237</v>
      </c>
      <c r="AA163" s="37">
        <f t="shared" si="51"/>
        <v>0.19565078179604506</v>
      </c>
      <c r="AB163" s="37">
        <f t="shared" si="51"/>
        <v>0.1199822312224449</v>
      </c>
      <c r="AC163" s="37">
        <f t="shared" si="51"/>
        <v>0.030222746577742727</v>
      </c>
      <c r="AD163">
        <f t="shared" si="50"/>
        <v>-0.00011104526661238663</v>
      </c>
      <c r="AE163">
        <f t="shared" si="50"/>
        <v>-0.0002045068194609196</v>
      </c>
      <c r="AF163">
        <f t="shared" si="50"/>
        <v>-0.0005279897090186642</v>
      </c>
      <c r="AG163">
        <f t="shared" si="49"/>
        <v>0.0007509643117092419</v>
      </c>
      <c r="AH163">
        <f t="shared" si="49"/>
        <v>0.001851241093616218</v>
      </c>
      <c r="AI163">
        <f t="shared" si="49"/>
        <v>0.0016949908457252337</v>
      </c>
      <c r="AJ163">
        <f t="shared" si="49"/>
        <v>-0.0008604752528993327</v>
      </c>
      <c r="AK163">
        <f t="shared" si="49"/>
        <v>0.00045385104914498654</v>
      </c>
      <c r="AL163">
        <f t="shared" si="57"/>
        <v>0.0030470302522043772</v>
      </c>
    </row>
    <row r="164" spans="1:38" ht="12.75">
      <c r="A164">
        <f t="shared" si="55"/>
        <v>1987.5</v>
      </c>
      <c r="B164" s="18">
        <v>202.267</v>
      </c>
      <c r="C164" s="18">
        <v>3.878</v>
      </c>
      <c r="D164" s="18">
        <f t="shared" si="53"/>
        <v>206.14499999999998</v>
      </c>
      <c r="E164" s="36">
        <v>0.009408218786120415</v>
      </c>
      <c r="F164" s="36">
        <v>0.06290178745985031</v>
      </c>
      <c r="G164" s="36">
        <v>0.07782886177301407</v>
      </c>
      <c r="H164" s="36">
        <v>0.30903077125549316</v>
      </c>
      <c r="I164" s="36">
        <v>0.2572293281555176</v>
      </c>
      <c r="J164" s="36">
        <v>0.16534753143787384</v>
      </c>
      <c r="K164" s="36">
        <v>0.0981454998254776</v>
      </c>
      <c r="L164" s="36">
        <v>0.020107701420783997</v>
      </c>
      <c r="M164" s="37">
        <f t="shared" si="56"/>
        <v>5.521513250000012</v>
      </c>
      <c r="N164" s="37">
        <f t="shared" si="56"/>
        <v>5.8723952499999905</v>
      </c>
      <c r="O164" s="37">
        <f t="shared" si="56"/>
        <v>7.444047499999988</v>
      </c>
      <c r="P164" s="37">
        <f t="shared" si="56"/>
        <v>10.234244499999988</v>
      </c>
      <c r="Q164" s="37">
        <f t="shared" si="56"/>
        <v>12.47215424999999</v>
      </c>
      <c r="R164" s="37">
        <f t="shared" si="56"/>
        <v>13.433243499999985</v>
      </c>
      <c r="S164" s="37">
        <f t="shared" si="56"/>
        <v>13.656172250000012</v>
      </c>
      <c r="T164" s="37">
        <f t="shared" si="56"/>
        <v>17.211595000000006</v>
      </c>
      <c r="U164" s="37">
        <f t="shared" si="52"/>
        <v>2325.135213284999</v>
      </c>
      <c r="V164" s="37">
        <f t="shared" si="58"/>
        <v>0.004605641386748157</v>
      </c>
      <c r="W164" s="37">
        <f t="shared" si="58"/>
        <v>0.03274936304535788</v>
      </c>
      <c r="X164" s="37">
        <f t="shared" si="58"/>
        <v>0.051365841442586734</v>
      </c>
      <c r="Y164" s="37">
        <f t="shared" si="58"/>
        <v>0.2804026451020674</v>
      </c>
      <c r="Z164" s="37">
        <f t="shared" si="58"/>
        <v>0.2844373009392696</v>
      </c>
      <c r="AA164" s="37">
        <f t="shared" si="51"/>
        <v>0.19692606131493462</v>
      </c>
      <c r="AB164" s="37">
        <f t="shared" si="51"/>
        <v>0.11882941778295743</v>
      </c>
      <c r="AC164" s="37">
        <f t="shared" si="51"/>
        <v>0.030683728986078036</v>
      </c>
      <c r="AD164">
        <f t="shared" si="50"/>
        <v>-0.00010751462411884133</v>
      </c>
      <c r="AE164">
        <f t="shared" si="50"/>
        <v>-0.00018139723680611432</v>
      </c>
      <c r="AF164">
        <f t="shared" si="50"/>
        <v>-0.0004919028625484761</v>
      </c>
      <c r="AG164">
        <f t="shared" si="49"/>
        <v>0.0009471668687497378</v>
      </c>
      <c r="AH164">
        <f t="shared" si="49"/>
        <v>0.002052883252563628</v>
      </c>
      <c r="AI164">
        <f t="shared" si="49"/>
        <v>0.001836566425929862</v>
      </c>
      <c r="AJ164">
        <f t="shared" si="49"/>
        <v>-0.0007798535000064981</v>
      </c>
      <c r="AK164">
        <f t="shared" si="49"/>
        <v>0.0004774691824014155</v>
      </c>
      <c r="AL164">
        <f t="shared" si="57"/>
        <v>0.003753417506164714</v>
      </c>
    </row>
    <row r="165" spans="1:38" ht="12.75">
      <c r="A165">
        <f t="shared" si="55"/>
        <v>1987.75</v>
      </c>
      <c r="B165" s="18">
        <v>205.252</v>
      </c>
      <c r="C165" s="18">
        <v>4.011</v>
      </c>
      <c r="D165" s="18">
        <f t="shared" si="53"/>
        <v>209.263</v>
      </c>
      <c r="E165" s="36">
        <v>0.009157809428870678</v>
      </c>
      <c r="F165" s="36">
        <v>0.06234617531299591</v>
      </c>
      <c r="G165" s="36">
        <v>0.07682692259550095</v>
      </c>
      <c r="H165" s="36">
        <v>0.3090575933456421</v>
      </c>
      <c r="I165" s="36">
        <v>0.25824108719825745</v>
      </c>
      <c r="J165" s="36">
        <v>0.1663476526737213</v>
      </c>
      <c r="K165" s="36">
        <v>0.09717689454555511</v>
      </c>
      <c r="L165" s="36">
        <v>0.020355284214019775</v>
      </c>
      <c r="M165" s="37">
        <f t="shared" si="56"/>
        <v>5.555687425000013</v>
      </c>
      <c r="N165" s="37">
        <f t="shared" si="56"/>
        <v>5.91751242499999</v>
      </c>
      <c r="O165" s="37">
        <f t="shared" si="56"/>
        <v>7.507123949999988</v>
      </c>
      <c r="P165" s="37">
        <f t="shared" si="56"/>
        <v>10.338645049999988</v>
      </c>
      <c r="Q165" s="37">
        <f t="shared" si="56"/>
        <v>12.60853582499999</v>
      </c>
      <c r="R165" s="37">
        <f t="shared" si="56"/>
        <v>13.589595149999985</v>
      </c>
      <c r="S165" s="37">
        <f t="shared" si="56"/>
        <v>13.811554025000012</v>
      </c>
      <c r="T165" s="37">
        <f t="shared" si="56"/>
        <v>17.451316500000008</v>
      </c>
      <c r="U165" s="37">
        <f t="shared" si="52"/>
        <v>2386.817757906884</v>
      </c>
      <c r="V165" s="37">
        <f t="shared" si="58"/>
        <v>0.00446069564235192</v>
      </c>
      <c r="W165" s="37">
        <f t="shared" si="58"/>
        <v>0.03234611912587396</v>
      </c>
      <c r="X165" s="37">
        <f t="shared" si="58"/>
        <v>0.050566187488643353</v>
      </c>
      <c r="Y165" s="37">
        <f t="shared" si="58"/>
        <v>0.28014071346345887</v>
      </c>
      <c r="Z165" s="37">
        <f t="shared" si="58"/>
        <v>0.2854717812739274</v>
      </c>
      <c r="AA165" s="37">
        <f t="shared" si="51"/>
        <v>0.19819668325925432</v>
      </c>
      <c r="AB165" s="37">
        <f t="shared" si="51"/>
        <v>0.11767352129981738</v>
      </c>
      <c r="AC165" s="37">
        <f t="shared" si="51"/>
        <v>0.031144298446672814</v>
      </c>
      <c r="AD165">
        <f t="shared" si="50"/>
        <v>-5.423760258491364E-05</v>
      </c>
      <c r="AE165">
        <f t="shared" si="50"/>
        <v>0.00019983586074356593</v>
      </c>
      <c r="AF165">
        <f t="shared" si="50"/>
        <v>0.00010472631322737534</v>
      </c>
      <c r="AG165">
        <f t="shared" si="49"/>
        <v>0.004231771602599457</v>
      </c>
      <c r="AH165">
        <f t="shared" si="49"/>
        <v>0.0053963579813586906</v>
      </c>
      <c r="AI165">
        <f t="shared" si="49"/>
        <v>0.004157167593869101</v>
      </c>
      <c r="AJ165">
        <f t="shared" si="49"/>
        <v>0.000602365001279936</v>
      </c>
      <c r="AK165">
        <f t="shared" si="49"/>
        <v>0.0008423968941912936</v>
      </c>
      <c r="AL165">
        <f t="shared" si="57"/>
        <v>0.015480383644684508</v>
      </c>
    </row>
    <row r="166" spans="1:38" ht="12.75">
      <c r="A166">
        <f t="shared" si="55"/>
        <v>1988</v>
      </c>
      <c r="B166" s="18">
        <v>205.71200000000002</v>
      </c>
      <c r="C166" s="18">
        <v>4.01</v>
      </c>
      <c r="D166" s="18">
        <f t="shared" si="53"/>
        <v>209.722</v>
      </c>
      <c r="E166" s="36">
        <v>0.008907401002943516</v>
      </c>
      <c r="F166" s="36">
        <v>0.06179056316614151</v>
      </c>
      <c r="G166" s="36">
        <v>0.07582498341798782</v>
      </c>
      <c r="H166" s="36">
        <v>0.30908438563346863</v>
      </c>
      <c r="I166" s="36">
        <v>0.2592528462409973</v>
      </c>
      <c r="J166" s="36">
        <v>0.16734778881072998</v>
      </c>
      <c r="K166" s="36">
        <v>0.09620828926563263</v>
      </c>
      <c r="L166" s="36">
        <v>0.020602867007255554</v>
      </c>
      <c r="M166" s="37">
        <f t="shared" si="56"/>
        <v>5.589861600000013</v>
      </c>
      <c r="N166" s="37">
        <f t="shared" si="56"/>
        <v>5.96262959999999</v>
      </c>
      <c r="O166" s="37">
        <f t="shared" si="56"/>
        <v>7.570200399999988</v>
      </c>
      <c r="P166" s="37">
        <f t="shared" si="56"/>
        <v>10.443045599999987</v>
      </c>
      <c r="Q166" s="37">
        <f t="shared" si="56"/>
        <v>12.74491739999999</v>
      </c>
      <c r="R166" s="37">
        <f t="shared" si="56"/>
        <v>13.745946799999984</v>
      </c>
      <c r="S166" s="37">
        <f t="shared" si="56"/>
        <v>13.966935800000012</v>
      </c>
      <c r="T166" s="37">
        <f t="shared" si="56"/>
        <v>17.69103800000001</v>
      </c>
      <c r="U166" s="37">
        <f t="shared" si="52"/>
        <v>2418.671196024589</v>
      </c>
      <c r="V166" s="37">
        <f t="shared" si="58"/>
        <v>0.0043173694850393175</v>
      </c>
      <c r="W166" s="37">
        <f t="shared" si="58"/>
        <v>0.03194678383915663</v>
      </c>
      <c r="X166" s="37">
        <f t="shared" si="58"/>
        <v>0.04977220239242835</v>
      </c>
      <c r="Y166" s="37">
        <f t="shared" si="58"/>
        <v>0.27987969908509613</v>
      </c>
      <c r="Z166" s="37">
        <f t="shared" si="58"/>
        <v>0.286502038417597</v>
      </c>
      <c r="AA166" s="37">
        <f t="shared" si="51"/>
        <v>0.19946274668291006</v>
      </c>
      <c r="AB166" s="37">
        <f t="shared" si="51"/>
        <v>0.11651471768857972</v>
      </c>
      <c r="AC166" s="37">
        <f t="shared" si="51"/>
        <v>0.03160444240919281</v>
      </c>
      <c r="AD166">
        <f t="shared" si="50"/>
        <v>-0.00011206731963792042</v>
      </c>
      <c r="AE166">
        <f t="shared" si="50"/>
        <v>-0.00021733137986790042</v>
      </c>
      <c r="AF166">
        <f t="shared" si="50"/>
        <v>-0.0005486647828976317</v>
      </c>
      <c r="AG166">
        <f t="shared" si="49"/>
        <v>0.0006377783001194338</v>
      </c>
      <c r="AH166">
        <f t="shared" si="49"/>
        <v>0.0017448750019379458</v>
      </c>
      <c r="AI166">
        <f t="shared" si="49"/>
        <v>0.001627487449591788</v>
      </c>
      <c r="AJ166">
        <f t="shared" si="49"/>
        <v>-0.0009164303006907996</v>
      </c>
      <c r="AK166">
        <f t="shared" si="49"/>
        <v>0.0004480481789841771</v>
      </c>
      <c r="AL166">
        <f t="shared" si="57"/>
        <v>0.0026636951475390923</v>
      </c>
    </row>
    <row r="167" spans="1:38" ht="12.75">
      <c r="A167">
        <f t="shared" si="55"/>
        <v>1988.25</v>
      </c>
      <c r="B167" s="18">
        <v>208.672</v>
      </c>
      <c r="C167" s="18">
        <v>3.993</v>
      </c>
      <c r="D167" s="18">
        <f t="shared" si="53"/>
        <v>212.665</v>
      </c>
      <c r="E167" s="36">
        <v>0.00890306755900383</v>
      </c>
      <c r="F167" s="36">
        <v>0.0609707310795784</v>
      </c>
      <c r="G167" s="36">
        <v>0.07530294358730316</v>
      </c>
      <c r="H167" s="36">
        <v>0.30836591124534607</v>
      </c>
      <c r="I167" s="36">
        <v>0.2605198621749878</v>
      </c>
      <c r="J167" s="36">
        <v>0.16836419701576233</v>
      </c>
      <c r="K167" s="36">
        <v>0.09623002260923386</v>
      </c>
      <c r="L167" s="36">
        <v>0.020853085443377495</v>
      </c>
      <c r="M167" s="37">
        <f t="shared" si="56"/>
        <v>5.624035775000014</v>
      </c>
      <c r="N167" s="37">
        <f t="shared" si="56"/>
        <v>6.0077467749999895</v>
      </c>
      <c r="O167" s="37">
        <f t="shared" si="56"/>
        <v>7.633276849999987</v>
      </c>
      <c r="P167" s="37">
        <f t="shared" si="56"/>
        <v>10.547446149999987</v>
      </c>
      <c r="Q167" s="37">
        <f t="shared" si="56"/>
        <v>12.88129897499999</v>
      </c>
      <c r="R167" s="37">
        <f t="shared" si="56"/>
        <v>13.902298449999984</v>
      </c>
      <c r="S167" s="37">
        <f t="shared" si="56"/>
        <v>14.122317575000013</v>
      </c>
      <c r="T167" s="37">
        <f t="shared" si="56"/>
        <v>17.93075950000001</v>
      </c>
      <c r="U167" s="37">
        <f t="shared" si="52"/>
        <v>2482.446007651824</v>
      </c>
      <c r="V167" s="37">
        <f t="shared" si="58"/>
        <v>0.00428947313772701</v>
      </c>
      <c r="W167" s="37">
        <f t="shared" si="58"/>
        <v>0.031379732019443635</v>
      </c>
      <c r="X167" s="37">
        <f t="shared" si="58"/>
        <v>0.04924239596087302</v>
      </c>
      <c r="Y167" s="37">
        <f t="shared" si="58"/>
        <v>0.27863129151661636</v>
      </c>
      <c r="Z167" s="37">
        <f t="shared" si="58"/>
        <v>0.2874860057737958</v>
      </c>
      <c r="AA167" s="37">
        <f t="shared" si="51"/>
        <v>0.20051762861481182</v>
      </c>
      <c r="AB167" s="37">
        <f t="shared" si="51"/>
        <v>0.11642138731952555</v>
      </c>
      <c r="AC167" s="37">
        <f t="shared" si="51"/>
        <v>0.03203208565720669</v>
      </c>
      <c r="AD167">
        <f t="shared" si="50"/>
        <v>5.7875404283177035E-05</v>
      </c>
      <c r="AE167">
        <f t="shared" si="50"/>
        <v>1.832007292824555E-05</v>
      </c>
      <c r="AF167">
        <f t="shared" si="50"/>
        <v>0.00034787314168757585</v>
      </c>
      <c r="AG167">
        <f t="shared" si="49"/>
        <v>0.0032416208413941178</v>
      </c>
      <c r="AH167">
        <f t="shared" si="49"/>
        <v>0.0053985275456116975</v>
      </c>
      <c r="AI167">
        <f t="shared" si="49"/>
        <v>0.003997918100193687</v>
      </c>
      <c r="AJ167">
        <f t="shared" si="49"/>
        <v>0.0016493258509965103</v>
      </c>
      <c r="AK167">
        <f t="shared" si="49"/>
        <v>0.0008274973522537599</v>
      </c>
      <c r="AL167">
        <f t="shared" si="57"/>
        <v>0.015538958309348769</v>
      </c>
    </row>
    <row r="168" spans="1:38" ht="12.75">
      <c r="A168">
        <f t="shared" si="55"/>
        <v>1988.5</v>
      </c>
      <c r="B168" s="18">
        <v>208.962</v>
      </c>
      <c r="C168" s="18">
        <v>3.947</v>
      </c>
      <c r="D168" s="18">
        <f t="shared" si="53"/>
        <v>212.909</v>
      </c>
      <c r="E168" s="36">
        <v>0.008898735046386719</v>
      </c>
      <c r="F168" s="36">
        <v>0.06015089899301529</v>
      </c>
      <c r="G168" s="36">
        <v>0.0747808963060379</v>
      </c>
      <c r="H168" s="36">
        <v>0.3076474666595459</v>
      </c>
      <c r="I168" s="36">
        <v>0.2617868483066559</v>
      </c>
      <c r="J168" s="36">
        <v>0.16938060522079468</v>
      </c>
      <c r="K168" s="36">
        <v>0.09625175595283508</v>
      </c>
      <c r="L168" s="36">
        <v>0.021103303879499435</v>
      </c>
      <c r="M168" s="37">
        <f t="shared" si="56"/>
        <v>5.658209950000014</v>
      </c>
      <c r="N168" s="37">
        <f t="shared" si="56"/>
        <v>6.052863949999989</v>
      </c>
      <c r="O168" s="37">
        <f t="shared" si="56"/>
        <v>7.696353299999987</v>
      </c>
      <c r="P168" s="37">
        <f t="shared" si="56"/>
        <v>10.651846699999986</v>
      </c>
      <c r="Q168" s="37">
        <f t="shared" si="56"/>
        <v>13.017680549999989</v>
      </c>
      <c r="R168" s="37">
        <f t="shared" si="56"/>
        <v>14.058650099999983</v>
      </c>
      <c r="S168" s="37">
        <f t="shared" si="56"/>
        <v>14.277699350000013</v>
      </c>
      <c r="T168" s="37">
        <f t="shared" si="56"/>
        <v>18.170481000000013</v>
      </c>
      <c r="U168" s="37">
        <f t="shared" si="52"/>
        <v>2515.2688177110786</v>
      </c>
      <c r="V168" s="37">
        <f t="shared" si="58"/>
        <v>0.0042620343691845124</v>
      </c>
      <c r="W168" s="37">
        <f t="shared" si="58"/>
        <v>0.030818581703948023</v>
      </c>
      <c r="X168" s="37">
        <f t="shared" si="58"/>
        <v>0.048717531568128136</v>
      </c>
      <c r="Y168" s="37">
        <f t="shared" si="58"/>
        <v>0.27738812441336624</v>
      </c>
      <c r="Z168" s="37">
        <f t="shared" si="58"/>
        <v>0.2884636190243406</v>
      </c>
      <c r="AA168" s="37">
        <f t="shared" si="51"/>
        <v>0.20156583210735507</v>
      </c>
      <c r="AB168" s="37">
        <f t="shared" si="51"/>
        <v>0.11632592300838278</v>
      </c>
      <c r="AC168" s="37">
        <f t="shared" si="51"/>
        <v>0.03245835380529474</v>
      </c>
      <c r="AD168">
        <f t="shared" si="50"/>
        <v>2.8217273839638633E-06</v>
      </c>
      <c r="AE168">
        <f t="shared" si="50"/>
        <v>-0.00038534516744220755</v>
      </c>
      <c r="AF168">
        <f t="shared" si="50"/>
        <v>-0.0002845776746620974</v>
      </c>
      <c r="AG168">
        <f t="shared" si="49"/>
        <v>-0.0003296850331271511</v>
      </c>
      <c r="AH168">
        <f t="shared" si="49"/>
        <v>0.0017273301285726846</v>
      </c>
      <c r="AI168">
        <f t="shared" si="49"/>
        <v>0.001440564307768186</v>
      </c>
      <c r="AJ168">
        <f t="shared" si="49"/>
        <v>0.0001597238969200088</v>
      </c>
      <c r="AK168">
        <f t="shared" si="49"/>
        <v>0.00042158615009721417</v>
      </c>
      <c r="AL168">
        <f t="shared" si="57"/>
        <v>0.002752418335510601</v>
      </c>
    </row>
    <row r="169" spans="1:38" ht="12.75">
      <c r="A169">
        <f t="shared" si="55"/>
        <v>1988.75</v>
      </c>
      <c r="B169" s="18">
        <v>211.23700000000002</v>
      </c>
      <c r="C169" s="18">
        <v>3.932</v>
      </c>
      <c r="D169" s="18">
        <f t="shared" si="53"/>
        <v>215.169</v>
      </c>
      <c r="E169" s="36">
        <v>0.008894401602447033</v>
      </c>
      <c r="F169" s="36">
        <v>0.05933107063174248</v>
      </c>
      <c r="G169" s="36">
        <v>0.07425885647535324</v>
      </c>
      <c r="H169" s="36">
        <v>0.30692899227142334</v>
      </c>
      <c r="I169" s="36">
        <v>0.263053834438324</v>
      </c>
      <c r="J169" s="36">
        <v>0.17039701342582703</v>
      </c>
      <c r="K169" s="36">
        <v>0.0962734967470169</v>
      </c>
      <c r="L169" s="36">
        <v>0.021353524178266525</v>
      </c>
      <c r="M169" s="37">
        <f t="shared" si="56"/>
        <v>5.6923841250000144</v>
      </c>
      <c r="N169" s="37">
        <f t="shared" si="56"/>
        <v>6.097981124999989</v>
      </c>
      <c r="O169" s="37">
        <f t="shared" si="56"/>
        <v>7.7594297499999865</v>
      </c>
      <c r="P169" s="37">
        <f t="shared" si="56"/>
        <v>10.756247249999985</v>
      </c>
      <c r="Q169" s="37">
        <f t="shared" si="56"/>
        <v>13.154062124999989</v>
      </c>
      <c r="R169" s="37">
        <f t="shared" si="56"/>
        <v>14.215001749999983</v>
      </c>
      <c r="S169" s="37">
        <f t="shared" si="56"/>
        <v>14.433081125000014</v>
      </c>
      <c r="T169" s="37">
        <f t="shared" si="56"/>
        <v>18.410202500000015</v>
      </c>
      <c r="U169" s="37">
        <f t="shared" si="52"/>
        <v>2572.368380629367</v>
      </c>
      <c r="V169" s="37">
        <f t="shared" si="58"/>
        <v>0.004235039570981765</v>
      </c>
      <c r="W169" s="37">
        <f t="shared" si="58"/>
        <v>0.03026319664944898</v>
      </c>
      <c r="X169" s="37">
        <f t="shared" si="58"/>
        <v>0.048197509944945593</v>
      </c>
      <c r="Y169" s="37">
        <f t="shared" si="58"/>
        <v>0.27615011535514855</v>
      </c>
      <c r="Z169" s="37">
        <f t="shared" si="58"/>
        <v>0.289435011397389</v>
      </c>
      <c r="AA169" s="37">
        <f t="shared" si="51"/>
        <v>0.20260746133932525</v>
      </c>
      <c r="AB169" s="37">
        <f t="shared" si="51"/>
        <v>0.11622842095587688</v>
      </c>
      <c r="AC169" s="37">
        <f t="shared" si="51"/>
        <v>0.032883244786884126</v>
      </c>
      <c r="AD169">
        <f t="shared" si="50"/>
        <v>4.279054150044307E-05</v>
      </c>
      <c r="AE169">
        <f t="shared" si="50"/>
        <v>-9.664179365450958E-05</v>
      </c>
      <c r="AF169">
        <f t="shared" si="50"/>
        <v>0.00017219456606355573</v>
      </c>
      <c r="AG169">
        <f t="shared" si="49"/>
        <v>0.002275265830979442</v>
      </c>
      <c r="AH169">
        <f t="shared" si="49"/>
        <v>0.004446065957057685</v>
      </c>
      <c r="AI169">
        <f t="shared" si="49"/>
        <v>0.0033428615846634886</v>
      </c>
      <c r="AJ169">
        <f t="shared" si="49"/>
        <v>0.00125402258484404</v>
      </c>
      <c r="AK169">
        <f t="shared" si="49"/>
        <v>0.0007300650870662094</v>
      </c>
      <c r="AL169">
        <f t="shared" si="57"/>
        <v>0.012166624358520353</v>
      </c>
    </row>
    <row r="170" spans="1:38" ht="12.75">
      <c r="A170">
        <f t="shared" si="55"/>
        <v>1989</v>
      </c>
      <c r="B170" s="18">
        <v>213.229</v>
      </c>
      <c r="C170" s="18">
        <v>3.932</v>
      </c>
      <c r="D170" s="18">
        <f t="shared" si="53"/>
        <v>217.161</v>
      </c>
      <c r="E170" s="36">
        <v>0.008890068158507347</v>
      </c>
      <c r="F170" s="36">
        <v>0.05851123854517937</v>
      </c>
      <c r="G170" s="36">
        <v>0.07373681664466858</v>
      </c>
      <c r="H170" s="36">
        <v>0.3062105178833008</v>
      </c>
      <c r="I170" s="36">
        <v>0.26432085037231445</v>
      </c>
      <c r="J170" s="36">
        <v>0.17141342163085938</v>
      </c>
      <c r="K170" s="36">
        <v>0.09629523009061813</v>
      </c>
      <c r="L170" s="36">
        <v>0.021603742614388466</v>
      </c>
      <c r="M170" s="37">
        <f t="shared" si="56"/>
        <v>5.726558300000015</v>
      </c>
      <c r="N170" s="37">
        <f t="shared" si="56"/>
        <v>6.143098299999989</v>
      </c>
      <c r="O170" s="37">
        <f t="shared" si="56"/>
        <v>7.822506199999986</v>
      </c>
      <c r="P170" s="37">
        <f t="shared" si="56"/>
        <v>10.860647799999985</v>
      </c>
      <c r="Q170" s="37">
        <f t="shared" si="56"/>
        <v>13.290443699999988</v>
      </c>
      <c r="R170" s="37">
        <f t="shared" si="56"/>
        <v>14.371353399999983</v>
      </c>
      <c r="S170" s="37">
        <f t="shared" si="56"/>
        <v>14.588462900000014</v>
      </c>
      <c r="T170" s="37">
        <f t="shared" si="56"/>
        <v>18.649924000000016</v>
      </c>
      <c r="U170" s="37">
        <f t="shared" si="52"/>
        <v>2626.973351730596</v>
      </c>
      <c r="V170" s="37">
        <f t="shared" si="58"/>
        <v>0.004208476851328194</v>
      </c>
      <c r="W170" s="37">
        <f t="shared" si="58"/>
        <v>0.029713439146032267</v>
      </c>
      <c r="X170" s="37">
        <f t="shared" si="58"/>
        <v>0.04768221986819647</v>
      </c>
      <c r="Y170" s="37">
        <f t="shared" si="58"/>
        <v>0.2749172555426145</v>
      </c>
      <c r="Z170" s="37">
        <f t="shared" si="58"/>
        <v>0.29040030522271765</v>
      </c>
      <c r="AA170" s="37">
        <f t="shared" si="51"/>
        <v>0.20364261194959568</v>
      </c>
      <c r="AB170" s="37">
        <f t="shared" si="51"/>
        <v>0.1161289437837182</v>
      </c>
      <c r="AC170" s="37">
        <f t="shared" si="51"/>
        <v>0.03330674763579726</v>
      </c>
      <c r="AD170">
        <f t="shared" si="50"/>
        <v>3.6847163912392483E-05</v>
      </c>
      <c r="AE170">
        <f t="shared" si="50"/>
        <v>-0.0001409159978610853</v>
      </c>
      <c r="AF170">
        <f t="shared" si="50"/>
        <v>0.00010357025450836047</v>
      </c>
      <c r="AG170">
        <f t="shared" si="49"/>
        <v>0.0018933724572601826</v>
      </c>
      <c r="AH170">
        <f t="shared" si="49"/>
        <v>0.0040647182466646715</v>
      </c>
      <c r="AI170">
        <f t="shared" si="49"/>
        <v>0.0030798772047897684</v>
      </c>
      <c r="AJ170">
        <f t="shared" si="49"/>
        <v>0.0010968392743404812</v>
      </c>
      <c r="AK170">
        <f t="shared" si="49"/>
        <v>0.0006905278893959007</v>
      </c>
      <c r="AL170">
        <f t="shared" si="57"/>
        <v>0.010824836493010673</v>
      </c>
    </row>
    <row r="171" spans="1:38" ht="12.75">
      <c r="A171">
        <f t="shared" si="55"/>
        <v>1989.25</v>
      </c>
      <c r="B171" s="18">
        <v>214.417</v>
      </c>
      <c r="C171" s="18">
        <v>3.983</v>
      </c>
      <c r="D171" s="18">
        <f t="shared" si="53"/>
        <v>218.4</v>
      </c>
      <c r="E171" s="36">
        <v>0.008639590814709663</v>
      </c>
      <c r="F171" s="36">
        <v>0.05846158415079117</v>
      </c>
      <c r="G171" s="36">
        <v>0.07249376177787781</v>
      </c>
      <c r="H171" s="36">
        <v>0.3054996132850647</v>
      </c>
      <c r="I171" s="36">
        <v>0.2660641372203827</v>
      </c>
      <c r="J171" s="36">
        <v>0.17216210067272186</v>
      </c>
      <c r="K171" s="36">
        <v>0.09556488692760468</v>
      </c>
      <c r="L171" s="36">
        <v>0.021605167537927628</v>
      </c>
      <c r="M171" s="37">
        <f t="shared" si="56"/>
        <v>5.760732475000015</v>
      </c>
      <c r="N171" s="37">
        <f t="shared" si="56"/>
        <v>6.188215474999988</v>
      </c>
      <c r="O171" s="37">
        <f t="shared" si="56"/>
        <v>7.885582649999986</v>
      </c>
      <c r="P171" s="37">
        <f t="shared" si="56"/>
        <v>10.965048349999984</v>
      </c>
      <c r="Q171" s="37">
        <f t="shared" si="56"/>
        <v>13.426825274999988</v>
      </c>
      <c r="R171" s="37">
        <f t="shared" si="56"/>
        <v>14.527705049999982</v>
      </c>
      <c r="S171" s="37">
        <f t="shared" si="56"/>
        <v>14.743844675000014</v>
      </c>
      <c r="T171" s="37">
        <f t="shared" si="56"/>
        <v>18.889645500000018</v>
      </c>
      <c r="U171" s="37">
        <f t="shared" si="52"/>
        <v>2669.643312022674</v>
      </c>
      <c r="V171" s="37">
        <f t="shared" si="58"/>
        <v>0.00407164847071024</v>
      </c>
      <c r="W171" s="37">
        <f t="shared" si="58"/>
        <v>0.029596162370563093</v>
      </c>
      <c r="X171" s="37">
        <f t="shared" si="58"/>
        <v>0.04676638694821858</v>
      </c>
      <c r="Y171" s="37">
        <f t="shared" si="58"/>
        <v>0.27404419705931493</v>
      </c>
      <c r="Z171" s="37">
        <f t="shared" si="58"/>
        <v>0.29225306314250593</v>
      </c>
      <c r="AA171" s="37">
        <f t="shared" si="51"/>
        <v>0.20461334795124023</v>
      </c>
      <c r="AB171" s="37">
        <f t="shared" si="51"/>
        <v>0.11526792934815651</v>
      </c>
      <c r="AC171" s="37">
        <f t="shared" si="51"/>
        <v>0.03338726470929054</v>
      </c>
      <c r="AD171">
        <f t="shared" si="50"/>
        <v>-9.476712786598281E-05</v>
      </c>
      <c r="AE171">
        <f t="shared" si="50"/>
        <v>0.0001435363415422724</v>
      </c>
      <c r="AF171">
        <f t="shared" si="50"/>
        <v>-0.0005342239037828907</v>
      </c>
      <c r="AG171">
        <f t="shared" si="49"/>
        <v>0.0009236030401460678</v>
      </c>
      <c r="AH171">
        <f t="shared" si="49"/>
        <v>0.003572515675425183</v>
      </c>
      <c r="AI171">
        <f t="shared" si="49"/>
        <v>0.002050955406720049</v>
      </c>
      <c r="AJ171">
        <f t="shared" si="49"/>
        <v>-0.00022261476323412927</v>
      </c>
      <c r="AK171">
        <f t="shared" si="49"/>
        <v>0.0001919181904999148</v>
      </c>
      <c r="AL171">
        <f t="shared" si="57"/>
        <v>0.006030922859450484</v>
      </c>
    </row>
    <row r="172" spans="1:38" ht="12.75">
      <c r="A172">
        <f t="shared" si="55"/>
        <v>1989.5</v>
      </c>
      <c r="B172" s="18">
        <v>214.72</v>
      </c>
      <c r="C172" s="18">
        <v>3.927</v>
      </c>
      <c r="D172" s="18">
        <f t="shared" si="53"/>
        <v>218.647</v>
      </c>
      <c r="E172" s="36">
        <v>0.00838911347091198</v>
      </c>
      <c r="F172" s="36">
        <v>0.05841192603111267</v>
      </c>
      <c r="G172" s="36">
        <v>0.07125070691108704</v>
      </c>
      <c r="H172" s="36">
        <v>0.3047887086868286</v>
      </c>
      <c r="I172" s="36">
        <v>0.2678074240684509</v>
      </c>
      <c r="J172" s="36">
        <v>0.17291077971458435</v>
      </c>
      <c r="K172" s="36">
        <v>0.09483455121517181</v>
      </c>
      <c r="L172" s="36">
        <v>0.02160659432411194</v>
      </c>
      <c r="M172" s="37">
        <f t="shared" si="56"/>
        <v>5.794906650000016</v>
      </c>
      <c r="N172" s="37">
        <f t="shared" si="56"/>
        <v>6.233332649999988</v>
      </c>
      <c r="O172" s="37">
        <f t="shared" si="56"/>
        <v>7.948659099999985</v>
      </c>
      <c r="P172" s="37">
        <f t="shared" si="56"/>
        <v>11.069448899999983</v>
      </c>
      <c r="Q172" s="37">
        <f t="shared" si="56"/>
        <v>13.563206849999988</v>
      </c>
      <c r="R172" s="37">
        <f t="shared" si="56"/>
        <v>14.684056699999982</v>
      </c>
      <c r="S172" s="37">
        <f t="shared" si="56"/>
        <v>14.899226450000015</v>
      </c>
      <c r="T172" s="37">
        <f t="shared" si="56"/>
        <v>19.12936700000002</v>
      </c>
      <c r="U172" s="37">
        <f t="shared" si="52"/>
        <v>2700.4100104118706</v>
      </c>
      <c r="V172" s="37">
        <f t="shared" si="58"/>
        <v>0.003936192474004559</v>
      </c>
      <c r="W172" s="37">
        <f t="shared" si="58"/>
        <v>0.029480554262461836</v>
      </c>
      <c r="X172" s="37">
        <f t="shared" si="58"/>
        <v>0.04585607326977818</v>
      </c>
      <c r="Y172" s="37">
        <f t="shared" si="58"/>
        <v>0.2731735756685776</v>
      </c>
      <c r="Z172" s="37">
        <f t="shared" si="58"/>
        <v>0.29410256418065867</v>
      </c>
      <c r="AA172" s="37">
        <f t="shared" si="51"/>
        <v>0.20558050833755928</v>
      </c>
      <c r="AB172" s="37">
        <f t="shared" si="51"/>
        <v>0.11440476883375537</v>
      </c>
      <c r="AC172" s="37">
        <f t="shared" si="51"/>
        <v>0.03346576297320455</v>
      </c>
      <c r="AD172">
        <f t="shared" si="50"/>
        <v>-0.00011327114648391363</v>
      </c>
      <c r="AE172">
        <f t="shared" si="50"/>
        <v>8.28662717866126E-06</v>
      </c>
      <c r="AF172">
        <f t="shared" si="50"/>
        <v>-0.0007486423249471824</v>
      </c>
      <c r="AG172">
        <f t="shared" si="49"/>
        <v>-0.00032817232521913927</v>
      </c>
      <c r="AH172">
        <f t="shared" si="49"/>
        <v>0.0022460562096187323</v>
      </c>
      <c r="AI172">
        <f t="shared" si="49"/>
        <v>0.0011217923841543153</v>
      </c>
      <c r="AJ172">
        <f t="shared" si="49"/>
        <v>-0.0007511836664515734</v>
      </c>
      <c r="AK172">
        <f t="shared" si="49"/>
        <v>3.998981894199203E-05</v>
      </c>
      <c r="AL172">
        <f t="shared" si="57"/>
        <v>0.001474855576791892</v>
      </c>
    </row>
    <row r="173" spans="1:38" ht="12.75">
      <c r="A173">
        <f t="shared" si="55"/>
        <v>1989.75</v>
      </c>
      <c r="B173" s="18">
        <v>215.726</v>
      </c>
      <c r="C173" s="18">
        <v>4.035</v>
      </c>
      <c r="D173" s="18">
        <f t="shared" si="53"/>
        <v>219.761</v>
      </c>
      <c r="E173" s="36">
        <v>0.008138636127114296</v>
      </c>
      <c r="F173" s="36">
        <v>0.058362267911434174</v>
      </c>
      <c r="G173" s="36">
        <v>0.07000765204429626</v>
      </c>
      <c r="H173" s="36">
        <v>0.3040778338909149</v>
      </c>
      <c r="I173" s="36">
        <v>0.26955071091651917</v>
      </c>
      <c r="J173" s="36">
        <v>0.17365945875644684</v>
      </c>
      <c r="K173" s="36">
        <v>0.09410421550273895</v>
      </c>
      <c r="L173" s="36">
        <v>0.02160802111029625</v>
      </c>
      <c r="M173" s="37">
        <f t="shared" si="56"/>
        <v>5.829080825000016</v>
      </c>
      <c r="N173" s="37">
        <f t="shared" si="56"/>
        <v>6.278449824999988</v>
      </c>
      <c r="O173" s="37">
        <f t="shared" si="56"/>
        <v>8.011735549999985</v>
      </c>
      <c r="P173" s="37">
        <f t="shared" si="56"/>
        <v>11.173849449999983</v>
      </c>
      <c r="Q173" s="37">
        <f t="shared" si="56"/>
        <v>13.699588424999988</v>
      </c>
      <c r="R173" s="37">
        <f t="shared" si="56"/>
        <v>14.840408349999981</v>
      </c>
      <c r="S173" s="37">
        <f t="shared" si="56"/>
        <v>15.054608225000015</v>
      </c>
      <c r="T173" s="37">
        <f t="shared" si="56"/>
        <v>19.36908850000002</v>
      </c>
      <c r="U173" s="37">
        <f t="shared" si="52"/>
        <v>2742.091814109392</v>
      </c>
      <c r="V173" s="37">
        <f t="shared" si="58"/>
        <v>0.0038020720227894514</v>
      </c>
      <c r="W173" s="37">
        <f t="shared" si="58"/>
        <v>0.029366569594561805</v>
      </c>
      <c r="X173" s="37">
        <f t="shared" si="58"/>
        <v>0.04495114394128377</v>
      </c>
      <c r="Y173" s="37">
        <f t="shared" si="58"/>
        <v>0.27230537184364856</v>
      </c>
      <c r="Z173" s="37">
        <f t="shared" si="58"/>
        <v>0.2959488330315089</v>
      </c>
      <c r="AA173" s="37">
        <f t="shared" si="51"/>
        <v>0.20654416227359126</v>
      </c>
      <c r="AB173" s="37">
        <f t="shared" si="51"/>
        <v>0.11353954957822596</v>
      </c>
      <c r="AC173" s="37">
        <f t="shared" si="51"/>
        <v>0.03354229771439023</v>
      </c>
      <c r="AD173">
        <f t="shared" si="50"/>
        <v>-9.761898399159822E-05</v>
      </c>
      <c r="AE173">
        <f t="shared" si="50"/>
        <v>0.00012450688384401667</v>
      </c>
      <c r="AF173">
        <f t="shared" si="50"/>
        <v>-0.0005683693954066387</v>
      </c>
      <c r="AG173">
        <f t="shared" si="49"/>
        <v>0.0007492038859702122</v>
      </c>
      <c r="AH173">
        <f t="shared" si="49"/>
        <v>0.003413570946683191</v>
      </c>
      <c r="AI173">
        <f t="shared" si="49"/>
        <v>0.0019375105160517525</v>
      </c>
      <c r="AJ173">
        <f t="shared" si="49"/>
        <v>-0.00030190409644330595</v>
      </c>
      <c r="AK173">
        <f t="shared" si="49"/>
        <v>0.000172481011885515</v>
      </c>
      <c r="AL173">
        <f t="shared" si="57"/>
        <v>0.005429380768593144</v>
      </c>
    </row>
    <row r="174" spans="1:38" ht="12.75">
      <c r="A174">
        <f t="shared" si="55"/>
        <v>1990</v>
      </c>
      <c r="B174" s="18">
        <v>216.00900000000001</v>
      </c>
      <c r="C174" s="18">
        <v>3.904</v>
      </c>
      <c r="D174" s="18">
        <f t="shared" si="53"/>
        <v>219.913</v>
      </c>
      <c r="E174" s="36">
        <v>0.007888158783316612</v>
      </c>
      <c r="F174" s="36">
        <v>0.058312613517045975</v>
      </c>
      <c r="G174" s="36">
        <v>0.0687645971775055</v>
      </c>
      <c r="H174" s="36">
        <v>0.30336692929267883</v>
      </c>
      <c r="I174" s="36">
        <v>0.2712939977645874</v>
      </c>
      <c r="J174" s="36">
        <v>0.17440813779830933</v>
      </c>
      <c r="K174" s="36">
        <v>0.0933738723397255</v>
      </c>
      <c r="L174" s="36">
        <v>0.02160944603383541</v>
      </c>
      <c r="M174" s="38">
        <v>5.863255</v>
      </c>
      <c r="N174" s="38">
        <v>6.323567</v>
      </c>
      <c r="O174" s="38">
        <v>8.074812</v>
      </c>
      <c r="P174" s="38">
        <v>11.27825</v>
      </c>
      <c r="Q174" s="38">
        <v>13.83597</v>
      </c>
      <c r="R174" s="38">
        <v>14.99676</v>
      </c>
      <c r="S174" s="38">
        <v>15.20999</v>
      </c>
      <c r="T174" s="38">
        <v>19.60881</v>
      </c>
      <c r="U174" s="37">
        <f t="shared" si="52"/>
        <v>2771.965332057539</v>
      </c>
      <c r="V174" s="37">
        <f t="shared" si="58"/>
        <v>0.0036692519640884992</v>
      </c>
      <c r="W174" s="37">
        <f t="shared" si="58"/>
        <v>0.02925416722680628</v>
      </c>
      <c r="X174" s="37">
        <f t="shared" si="58"/>
        <v>0.04405147266670296</v>
      </c>
      <c r="Y174" s="37">
        <f t="shared" si="58"/>
        <v>0.27143950928286725</v>
      </c>
      <c r="Z174" s="37">
        <f t="shared" si="58"/>
        <v>0.2977919171752553</v>
      </c>
      <c r="AA174" s="37">
        <f t="shared" si="51"/>
        <v>0.2075043928234084</v>
      </c>
      <c r="AB174" s="37">
        <f t="shared" si="51"/>
        <v>0.11267236419801355</v>
      </c>
      <c r="AC174" s="37">
        <f t="shared" si="51"/>
        <v>0.033616924662857865</v>
      </c>
      <c r="AD174">
        <f t="shared" si="50"/>
        <v>-0.00011419338116278578</v>
      </c>
      <c r="AE174">
        <f t="shared" si="50"/>
        <v>-4.681947683856485E-06</v>
      </c>
      <c r="AF174">
        <f t="shared" si="50"/>
        <v>-0.0007664946729953161</v>
      </c>
      <c r="AG174">
        <f t="shared" si="49"/>
        <v>-0.00044837723610154</v>
      </c>
      <c r="AH174">
        <f t="shared" si="49"/>
        <v>0.0021190540657029864</v>
      </c>
      <c r="AI174">
        <f t="shared" si="49"/>
        <v>0.0010337437509416693</v>
      </c>
      <c r="AJ174">
        <f t="shared" si="49"/>
        <v>-0.0008030359623417886</v>
      </c>
      <c r="AK174">
        <f t="shared" si="49"/>
        <v>2.5431969130286947E-05</v>
      </c>
      <c r="AL174">
        <f t="shared" si="57"/>
        <v>0.0010414465854896556</v>
      </c>
    </row>
    <row r="175" spans="1:38" ht="12.75">
      <c r="A175">
        <f t="shared" si="55"/>
        <v>1990.25</v>
      </c>
      <c r="B175" s="18">
        <v>214.96200000000002</v>
      </c>
      <c r="C175" s="18">
        <v>3.761</v>
      </c>
      <c r="D175" s="18">
        <f t="shared" si="53"/>
        <v>218.723</v>
      </c>
      <c r="E175" s="36">
        <v>0.007643168792128563</v>
      </c>
      <c r="F175" s="36">
        <v>0.05731819570064545</v>
      </c>
      <c r="G175" s="36">
        <v>0.06802365928888321</v>
      </c>
      <c r="H175" s="36">
        <v>0.3016276955604553</v>
      </c>
      <c r="I175" s="36">
        <v>0.2737729549407959</v>
      </c>
      <c r="J175" s="36">
        <v>0.17540115118026733</v>
      </c>
      <c r="K175" s="36">
        <v>0.09362118691205978</v>
      </c>
      <c r="L175" s="36">
        <v>0.021609798073768616</v>
      </c>
      <c r="M175" s="37">
        <f>M174+(M$214-M$174)/40</f>
        <v>5.9339666499999995</v>
      </c>
      <c r="N175" s="37">
        <f aca="true" t="shared" si="59" ref="N175:T190">N174+(N$214-N$174)/40</f>
        <v>6.417469075</v>
      </c>
      <c r="O175" s="37">
        <f t="shared" si="59"/>
        <v>8.1670637</v>
      </c>
      <c r="P175" s="37">
        <f t="shared" si="59"/>
        <v>11.40533275</v>
      </c>
      <c r="Q175" s="37">
        <f t="shared" si="59"/>
        <v>13.984082749999999</v>
      </c>
      <c r="R175" s="37">
        <f t="shared" si="59"/>
        <v>15.16417975</v>
      </c>
      <c r="S175" s="37">
        <f t="shared" si="59"/>
        <v>15.396911999999999</v>
      </c>
      <c r="T175" s="37">
        <f t="shared" si="59"/>
        <v>19.767725</v>
      </c>
      <c r="U175" s="37">
        <f t="shared" si="52"/>
        <v>2792.183218944749</v>
      </c>
      <c r="V175" s="37">
        <f t="shared" si="58"/>
        <v>0.0035527863634755995</v>
      </c>
      <c r="W175" s="37">
        <f t="shared" si="58"/>
        <v>0.028814217951421958</v>
      </c>
      <c r="X175" s="37">
        <f t="shared" si="58"/>
        <v>0.043518756274870535</v>
      </c>
      <c r="Y175" s="37">
        <f t="shared" si="58"/>
        <v>0.2694819726561958</v>
      </c>
      <c r="Z175" s="37">
        <f t="shared" si="58"/>
        <v>0.29989903623870706</v>
      </c>
      <c r="AA175" s="37">
        <f t="shared" si="51"/>
        <v>0.20835402974128478</v>
      </c>
      <c r="AB175" s="37">
        <f t="shared" si="51"/>
        <v>0.11291673493175705</v>
      </c>
      <c r="AC175" s="37">
        <f t="shared" si="51"/>
        <v>0.03346246584228735</v>
      </c>
      <c r="AD175">
        <f t="shared" si="50"/>
        <v>-0.00013352245585427004</v>
      </c>
      <c r="AE175">
        <f t="shared" si="50"/>
        <v>-0.0006569341755682747</v>
      </c>
      <c r="AF175">
        <f t="shared" si="50"/>
        <v>-0.0007119190665504515</v>
      </c>
      <c r="AG175">
        <f t="shared" si="49"/>
        <v>-0.0030225406278952894</v>
      </c>
      <c r="AH175">
        <f t="shared" si="49"/>
        <v>0.001096796158906805</v>
      </c>
      <c r="AI175">
        <f t="shared" si="49"/>
        <v>5.230385877136558E-05</v>
      </c>
      <c r="AJ175">
        <f t="shared" si="49"/>
        <v>-0.00031365654282862113</v>
      </c>
      <c r="AK175">
        <f t="shared" si="49"/>
        <v>-0.00018143746430890684</v>
      </c>
      <c r="AL175">
        <f t="shared" si="57"/>
        <v>-0.0038709103153276433</v>
      </c>
    </row>
    <row r="176" spans="1:38" ht="12.75">
      <c r="A176">
        <f t="shared" si="55"/>
        <v>1990.5</v>
      </c>
      <c r="B176" s="18">
        <v>214.853</v>
      </c>
      <c r="C176" s="18">
        <v>3.861</v>
      </c>
      <c r="D176" s="18">
        <f t="shared" si="53"/>
        <v>218.714</v>
      </c>
      <c r="E176" s="36">
        <v>0.007398178335279226</v>
      </c>
      <c r="F176" s="36">
        <v>0.05632378160953522</v>
      </c>
      <c r="G176" s="36">
        <v>0.06728272140026093</v>
      </c>
      <c r="H176" s="36">
        <v>0.2998884320259094</v>
      </c>
      <c r="I176" s="36">
        <v>0.276251882314682</v>
      </c>
      <c r="J176" s="36">
        <v>0.17639416456222534</v>
      </c>
      <c r="K176" s="36">
        <v>0.09386849403381348</v>
      </c>
      <c r="L176" s="36">
        <v>0.02161015197634697</v>
      </c>
      <c r="M176" s="37">
        <f aca="true" t="shared" si="60" ref="M176:T213">M175+(M$214-M$174)/40</f>
        <v>6.004678299999999</v>
      </c>
      <c r="N176" s="37">
        <f t="shared" si="59"/>
        <v>6.5113711499999996</v>
      </c>
      <c r="O176" s="37">
        <f t="shared" si="59"/>
        <v>8.2593154</v>
      </c>
      <c r="P176" s="37">
        <f t="shared" si="59"/>
        <v>11.532415499999999</v>
      </c>
      <c r="Q176" s="37">
        <f t="shared" si="59"/>
        <v>14.132195499999998</v>
      </c>
      <c r="R176" s="37">
        <f t="shared" si="59"/>
        <v>15.331599500000001</v>
      </c>
      <c r="S176" s="37">
        <f t="shared" si="59"/>
        <v>15.583833999999998</v>
      </c>
      <c r="T176" s="37">
        <f t="shared" si="59"/>
        <v>19.92664</v>
      </c>
      <c r="U176" s="37">
        <f t="shared" si="52"/>
        <v>2827.362898726228</v>
      </c>
      <c r="V176" s="37">
        <f t="shared" si="58"/>
        <v>0.0034364463616579494</v>
      </c>
      <c r="W176" s="37">
        <f t="shared" si="58"/>
        <v>0.02836999670790026</v>
      </c>
      <c r="X176" s="37">
        <f t="shared" si="58"/>
        <v>0.0429875435321704</v>
      </c>
      <c r="Y176" s="37">
        <f t="shared" si="58"/>
        <v>0.2675315607554613</v>
      </c>
      <c r="Z176" s="37">
        <f t="shared" si="58"/>
        <v>0.30200206401440166</v>
      </c>
      <c r="AA176" s="37">
        <f t="shared" si="51"/>
        <v>0.2092024220118441</v>
      </c>
      <c r="AB176" s="37">
        <f t="shared" si="51"/>
        <v>0.1131590238340754</v>
      </c>
      <c r="AC176" s="37">
        <f t="shared" si="51"/>
        <v>0.03331094278248897</v>
      </c>
      <c r="AD176">
        <f t="shared" si="50"/>
        <v>-0.00011399309393118949</v>
      </c>
      <c r="AE176">
        <f t="shared" si="50"/>
        <v>-0.0005015747250920591</v>
      </c>
      <c r="AF176">
        <f t="shared" si="50"/>
        <v>-0.0004754931418593442</v>
      </c>
      <c r="AG176">
        <f t="shared" si="49"/>
        <v>-0.0015638095194113464</v>
      </c>
      <c r="AH176">
        <f t="shared" si="49"/>
        <v>0.002700365049829846</v>
      </c>
      <c r="AI176">
        <f t="shared" si="49"/>
        <v>0.0011700496402055952</v>
      </c>
      <c r="AJ176">
        <f t="shared" si="49"/>
        <v>0.000293552654520109</v>
      </c>
      <c r="AK176">
        <f t="shared" si="49"/>
        <v>-8.27054333088149E-07</v>
      </c>
      <c r="AL176">
        <f t="shared" si="57"/>
        <v>0.001508269809928523</v>
      </c>
    </row>
    <row r="177" spans="1:38" ht="12.75">
      <c r="A177">
        <f t="shared" si="55"/>
        <v>1990.75</v>
      </c>
      <c r="B177" s="18">
        <v>214.296</v>
      </c>
      <c r="C177" s="18">
        <v>3.828</v>
      </c>
      <c r="D177" s="18">
        <f t="shared" si="53"/>
        <v>218.124</v>
      </c>
      <c r="E177" s="36">
        <v>0.00715318787842989</v>
      </c>
      <c r="F177" s="36">
        <v>0.05532936751842499</v>
      </c>
      <c r="G177" s="36">
        <v>0.06654178351163864</v>
      </c>
      <c r="H177" s="36">
        <v>0.2981491684913635</v>
      </c>
      <c r="I177" s="36">
        <v>0.2787308096885681</v>
      </c>
      <c r="J177" s="36">
        <v>0.17738717794418335</v>
      </c>
      <c r="K177" s="36">
        <v>0.09411580860614777</v>
      </c>
      <c r="L177" s="36">
        <v>0.021610505878925323</v>
      </c>
      <c r="M177" s="37">
        <f t="shared" si="60"/>
        <v>6.075389949999999</v>
      </c>
      <c r="N177" s="37">
        <f t="shared" si="59"/>
        <v>6.6052732249999995</v>
      </c>
      <c r="O177" s="37">
        <f t="shared" si="59"/>
        <v>8.3515671</v>
      </c>
      <c r="P177" s="37">
        <f t="shared" si="59"/>
        <v>11.659498249999999</v>
      </c>
      <c r="Q177" s="37">
        <f t="shared" si="59"/>
        <v>14.280308249999997</v>
      </c>
      <c r="R177" s="37">
        <f t="shared" si="59"/>
        <v>15.499019250000002</v>
      </c>
      <c r="S177" s="37">
        <f t="shared" si="59"/>
        <v>15.770755999999997</v>
      </c>
      <c r="T177" s="37">
        <f t="shared" si="59"/>
        <v>20.085555</v>
      </c>
      <c r="U177" s="37">
        <f t="shared" si="52"/>
        <v>2855.0135841087167</v>
      </c>
      <c r="V177" s="37">
        <f t="shared" si="58"/>
        <v>0.003320236845084647</v>
      </c>
      <c r="W177" s="37">
        <f t="shared" si="58"/>
        <v>0.02792169422900082</v>
      </c>
      <c r="X177" s="37">
        <f t="shared" si="58"/>
        <v>0.0424578194713777</v>
      </c>
      <c r="Y177" s="37">
        <f t="shared" si="58"/>
        <v>0.26558817725628886</v>
      </c>
      <c r="Z177" s="37">
        <f t="shared" si="58"/>
        <v>0.3041009891480129</v>
      </c>
      <c r="AA177" s="37">
        <f t="shared" si="51"/>
        <v>0.21004953118096337</v>
      </c>
      <c r="AB177" s="37">
        <f t="shared" si="51"/>
        <v>0.11339929764929375</v>
      </c>
      <c r="AC177" s="37">
        <f t="shared" si="51"/>
        <v>0.03316225421997803</v>
      </c>
      <c r="AD177">
        <f t="shared" si="50"/>
        <v>-0.00012289365000716355</v>
      </c>
      <c r="AE177">
        <f t="shared" si="50"/>
        <v>-0.0005773912124623475</v>
      </c>
      <c r="AF177">
        <f t="shared" si="50"/>
        <v>-0.0005884887772009305</v>
      </c>
      <c r="AG177">
        <f t="shared" si="49"/>
        <v>-0.002270508294364285</v>
      </c>
      <c r="AH177">
        <f t="shared" si="49"/>
        <v>0.0018886709881875184</v>
      </c>
      <c r="AI177">
        <f aca="true" t="shared" si="61" ref="AI177:AK240">0.5*(AA176+AA177)*(LN($D177*J177)-LN($D176*J176))</f>
        <v>0.0006105347030408681</v>
      </c>
      <c r="AJ177">
        <f t="shared" si="61"/>
        <v>-7.930055730967638E-06</v>
      </c>
      <c r="AK177">
        <f t="shared" si="61"/>
        <v>-8.923545761734703E-05</v>
      </c>
      <c r="AL177">
        <f t="shared" si="57"/>
        <v>-0.0011572417561546548</v>
      </c>
    </row>
    <row r="178" spans="1:38" ht="12.75">
      <c r="A178">
        <f t="shared" si="55"/>
        <v>1991</v>
      </c>
      <c r="B178" s="18">
        <v>212.642</v>
      </c>
      <c r="C178" s="18">
        <v>3.829</v>
      </c>
      <c r="D178" s="18">
        <f t="shared" si="53"/>
        <v>216.471</v>
      </c>
      <c r="E178" s="36">
        <v>0.00690819788724184</v>
      </c>
      <c r="F178" s="36">
        <v>0.05433494970202446</v>
      </c>
      <c r="G178" s="36">
        <v>0.06580084562301636</v>
      </c>
      <c r="H178" s="36">
        <v>0.29640993475914</v>
      </c>
      <c r="I178" s="36">
        <v>0.2812097668647766</v>
      </c>
      <c r="J178" s="36">
        <v>0.17838019132614136</v>
      </c>
      <c r="K178" s="36">
        <v>0.09436312317848206</v>
      </c>
      <c r="L178" s="36">
        <v>0.021610857918858528</v>
      </c>
      <c r="M178" s="37">
        <f t="shared" si="60"/>
        <v>6.146101599999999</v>
      </c>
      <c r="N178" s="37">
        <f t="shared" si="59"/>
        <v>6.699175299999999</v>
      </c>
      <c r="O178" s="37">
        <f t="shared" si="59"/>
        <v>8.4438188</v>
      </c>
      <c r="P178" s="37">
        <f t="shared" si="59"/>
        <v>11.786580999999998</v>
      </c>
      <c r="Q178" s="37">
        <f t="shared" si="59"/>
        <v>14.428420999999997</v>
      </c>
      <c r="R178" s="37">
        <f t="shared" si="59"/>
        <v>15.666439000000002</v>
      </c>
      <c r="S178" s="37">
        <f t="shared" si="59"/>
        <v>15.957677999999996</v>
      </c>
      <c r="T178" s="37">
        <f t="shared" si="59"/>
        <v>20.24447</v>
      </c>
      <c r="U178" s="37">
        <f t="shared" si="52"/>
        <v>2868.465869677682</v>
      </c>
      <c r="V178" s="37">
        <f t="shared" si="58"/>
        <v>0.0032041625591888927</v>
      </c>
      <c r="W178" s="37">
        <f t="shared" si="58"/>
        <v>0.027469493282045107</v>
      </c>
      <c r="X178" s="37">
        <f t="shared" si="58"/>
        <v>0.04192957075791212</v>
      </c>
      <c r="Y178" s="37">
        <f t="shared" si="58"/>
        <v>0.2636517373444315</v>
      </c>
      <c r="Z178" s="37">
        <f t="shared" si="58"/>
        <v>0.3061958095373142</v>
      </c>
      <c r="AA178" s="37">
        <f t="shared" si="51"/>
        <v>0.21089532565895874</v>
      </c>
      <c r="AB178" s="37">
        <f t="shared" si="51"/>
        <v>0.11363759675401444</v>
      </c>
      <c r="AC178" s="37">
        <f t="shared" si="51"/>
        <v>0.03301630410613489</v>
      </c>
      <c r="AD178">
        <f t="shared" si="50"/>
        <v>-0.00013850134557697873</v>
      </c>
      <c r="AE178">
        <f t="shared" si="50"/>
        <v>-0.0007129755381749852</v>
      </c>
      <c r="AF178">
        <f t="shared" si="50"/>
        <v>-0.000793431479458194</v>
      </c>
      <c r="AG178">
        <f t="shared" si="50"/>
        <v>-0.00356115876485078</v>
      </c>
      <c r="AH178">
        <f t="shared" si="50"/>
        <v>0.000380610609938784</v>
      </c>
      <c r="AI178">
        <f t="shared" si="61"/>
        <v>-0.00042614982647368936</v>
      </c>
      <c r="AJ178">
        <f t="shared" si="61"/>
        <v>-0.00056563938121895</v>
      </c>
      <c r="AK178">
        <f t="shared" si="61"/>
        <v>-0.0002511750615481603</v>
      </c>
      <c r="AL178">
        <f t="shared" si="57"/>
        <v>-0.006068420787362953</v>
      </c>
    </row>
    <row r="179" spans="1:38" ht="12.75">
      <c r="A179">
        <f t="shared" si="55"/>
        <v>1991.25</v>
      </c>
      <c r="B179" s="18">
        <v>211.678</v>
      </c>
      <c r="C179" s="18">
        <v>3.798</v>
      </c>
      <c r="D179" s="18">
        <f t="shared" si="53"/>
        <v>215.476</v>
      </c>
      <c r="E179" s="36">
        <v>0.006663956679403782</v>
      </c>
      <c r="F179" s="36">
        <v>0.05379541590809822</v>
      </c>
      <c r="G179" s="36">
        <v>0.0652855783700943</v>
      </c>
      <c r="H179" s="36">
        <v>0.29514631628990173</v>
      </c>
      <c r="I179" s="36">
        <v>0.2822346091270447</v>
      </c>
      <c r="J179" s="36">
        <v>0.18063108623027802</v>
      </c>
      <c r="K179" s="36">
        <v>0.09389108419418335</v>
      </c>
      <c r="L179" s="36">
        <v>0.021615441888570786</v>
      </c>
      <c r="M179" s="37">
        <f t="shared" si="60"/>
        <v>6.216813249999999</v>
      </c>
      <c r="N179" s="37">
        <f t="shared" si="59"/>
        <v>6.793077374999999</v>
      </c>
      <c r="O179" s="37">
        <f t="shared" si="59"/>
        <v>8.536070500000001</v>
      </c>
      <c r="P179" s="37">
        <f t="shared" si="59"/>
        <v>11.913663749999998</v>
      </c>
      <c r="Q179" s="37">
        <f t="shared" si="59"/>
        <v>14.576533749999996</v>
      </c>
      <c r="R179" s="37">
        <f t="shared" si="59"/>
        <v>15.833858750000003</v>
      </c>
      <c r="S179" s="37">
        <f t="shared" si="59"/>
        <v>16.144599999999997</v>
      </c>
      <c r="T179" s="37">
        <f t="shared" si="59"/>
        <v>20.403385</v>
      </c>
      <c r="U179" s="37">
        <f t="shared" si="52"/>
        <v>2889.828977748327</v>
      </c>
      <c r="V179" s="37">
        <f t="shared" si="58"/>
        <v>0.0030890628888993986</v>
      </c>
      <c r="W179" s="37">
        <f t="shared" si="58"/>
        <v>0.02724824867512243</v>
      </c>
      <c r="X179" s="37">
        <f t="shared" si="58"/>
        <v>0.04155296445337035</v>
      </c>
      <c r="Y179" s="37">
        <f t="shared" si="58"/>
        <v>0.2621859825094219</v>
      </c>
      <c r="Z179" s="37">
        <f t="shared" si="58"/>
        <v>0.30675474831736343</v>
      </c>
      <c r="AA179" s="37">
        <f t="shared" si="51"/>
        <v>0.21325833944906147</v>
      </c>
      <c r="AB179" s="37">
        <f t="shared" si="51"/>
        <v>0.11302601262653016</v>
      </c>
      <c r="AC179" s="37">
        <f t="shared" si="51"/>
        <v>0.03288464108023066</v>
      </c>
      <c r="AD179">
        <f t="shared" si="50"/>
        <v>-0.00012776020676807438</v>
      </c>
      <c r="AE179">
        <f t="shared" si="50"/>
        <v>-0.0003990690304292929</v>
      </c>
      <c r="AF179">
        <f t="shared" si="50"/>
        <v>-0.0005204545235576347</v>
      </c>
      <c r="AG179">
        <f t="shared" si="50"/>
        <v>-0.002334520968579858</v>
      </c>
      <c r="AH179">
        <f t="shared" si="50"/>
        <v>-0.00029705872303504373</v>
      </c>
      <c r="AI179">
        <f t="shared" si="61"/>
        <v>0.001682303722415855</v>
      </c>
      <c r="AJ179">
        <f t="shared" si="61"/>
        <v>-0.0010904758688883</v>
      </c>
      <c r="AK179">
        <f t="shared" si="61"/>
        <v>-0.00014481611267191556</v>
      </c>
      <c r="AL179">
        <f t="shared" si="57"/>
        <v>-0.0032318517115142646</v>
      </c>
    </row>
    <row r="180" spans="1:38" ht="12.75">
      <c r="A180">
        <f t="shared" si="55"/>
        <v>1991.5</v>
      </c>
      <c r="B180" s="18">
        <v>211.897</v>
      </c>
      <c r="C180" s="18">
        <v>3.745</v>
      </c>
      <c r="D180" s="18">
        <f t="shared" si="53"/>
        <v>215.642</v>
      </c>
      <c r="E180" s="36">
        <v>0.006419715005904436</v>
      </c>
      <c r="F180" s="36">
        <v>0.05325587838888168</v>
      </c>
      <c r="G180" s="36">
        <v>0.06477030366659164</v>
      </c>
      <c r="H180" s="36">
        <v>0.29388269782066345</v>
      </c>
      <c r="I180" s="36">
        <v>0.28325945138931274</v>
      </c>
      <c r="J180" s="36">
        <v>0.18288198113441467</v>
      </c>
      <c r="K180" s="36">
        <v>0.09341904520988464</v>
      </c>
      <c r="L180" s="36">
        <v>0.021620023995637894</v>
      </c>
      <c r="M180" s="37">
        <f t="shared" si="60"/>
        <v>6.287524899999998</v>
      </c>
      <c r="N180" s="37">
        <f t="shared" si="59"/>
        <v>6.886979449999999</v>
      </c>
      <c r="O180" s="37">
        <f t="shared" si="59"/>
        <v>8.628322200000001</v>
      </c>
      <c r="P180" s="37">
        <f t="shared" si="59"/>
        <v>12.040746499999997</v>
      </c>
      <c r="Q180" s="37">
        <f t="shared" si="59"/>
        <v>14.724646499999995</v>
      </c>
      <c r="R180" s="37">
        <f t="shared" si="59"/>
        <v>16.0012785</v>
      </c>
      <c r="S180" s="37">
        <f t="shared" si="59"/>
        <v>16.331521999999996</v>
      </c>
      <c r="T180" s="37">
        <f t="shared" si="59"/>
        <v>20.5623</v>
      </c>
      <c r="U180" s="37">
        <f t="shared" si="52"/>
        <v>2926.7009409545126</v>
      </c>
      <c r="V180" s="37">
        <f t="shared" si="58"/>
        <v>0.002974065098789673</v>
      </c>
      <c r="W180" s="37">
        <f t="shared" si="58"/>
        <v>0.027024106467176456</v>
      </c>
      <c r="X180" s="37">
        <f t="shared" si="58"/>
        <v>0.041177245465680544</v>
      </c>
      <c r="Y180" s="37">
        <f t="shared" si="58"/>
        <v>0.2607248552097887</v>
      </c>
      <c r="Z180" s="37">
        <f t="shared" si="58"/>
        <v>0.3073153766517747</v>
      </c>
      <c r="AA180" s="37">
        <f t="shared" si="51"/>
        <v>0.21561581172606653</v>
      </c>
      <c r="AB180" s="37">
        <f t="shared" si="51"/>
        <v>0.11241314244420679</v>
      </c>
      <c r="AC180" s="37">
        <f t="shared" si="51"/>
        <v>0.03275539693651668</v>
      </c>
      <c r="AD180">
        <f t="shared" si="50"/>
        <v>-0.00011086304690405404</v>
      </c>
      <c r="AE180">
        <f t="shared" si="50"/>
        <v>-0.00025263715559148414</v>
      </c>
      <c r="AF180">
        <f t="shared" si="50"/>
        <v>-0.0002959196562481053</v>
      </c>
      <c r="AG180">
        <f t="shared" si="50"/>
        <v>-0.00092043530652967</v>
      </c>
      <c r="AH180">
        <f t="shared" si="50"/>
        <v>0.0013493225415469436</v>
      </c>
      <c r="AI180">
        <f t="shared" si="61"/>
        <v>0.0028207846546336344</v>
      </c>
      <c r="AJ180">
        <f t="shared" si="61"/>
        <v>-0.00048132457300467023</v>
      </c>
      <c r="AK180">
        <f t="shared" si="61"/>
        <v>3.2230945593077474E-05</v>
      </c>
      <c r="AL180">
        <f t="shared" si="57"/>
        <v>0.002141158403495672</v>
      </c>
    </row>
    <row r="181" spans="1:38" ht="12.75">
      <c r="A181">
        <f t="shared" si="55"/>
        <v>1991.75</v>
      </c>
      <c r="B181" s="18">
        <v>211.822</v>
      </c>
      <c r="C181" s="18">
        <v>3.669</v>
      </c>
      <c r="D181" s="18">
        <f t="shared" si="53"/>
        <v>215.491</v>
      </c>
      <c r="E181" s="36">
        <v>0.00617547333240509</v>
      </c>
      <c r="F181" s="36">
        <v>0.052716344594955444</v>
      </c>
      <c r="G181" s="36">
        <v>0.06425502896308899</v>
      </c>
      <c r="H181" s="36">
        <v>0.29261907935142517</v>
      </c>
      <c r="I181" s="36">
        <v>0.2842842638492584</v>
      </c>
      <c r="J181" s="36">
        <v>0.18513289093971252</v>
      </c>
      <c r="K181" s="36">
        <v>0.09294700622558594</v>
      </c>
      <c r="L181" s="36">
        <v>0.02162460796535015</v>
      </c>
      <c r="M181" s="37">
        <f t="shared" si="60"/>
        <v>6.358236549999998</v>
      </c>
      <c r="N181" s="37">
        <f t="shared" si="59"/>
        <v>6.980881524999999</v>
      </c>
      <c r="O181" s="37">
        <f t="shared" si="59"/>
        <v>8.720573900000002</v>
      </c>
      <c r="P181" s="37">
        <f t="shared" si="59"/>
        <v>12.167829249999997</v>
      </c>
      <c r="Q181" s="37">
        <f t="shared" si="59"/>
        <v>14.872759249999994</v>
      </c>
      <c r="R181" s="37">
        <f t="shared" si="59"/>
        <v>16.168698250000002</v>
      </c>
      <c r="S181" s="37">
        <f t="shared" si="59"/>
        <v>16.518443999999995</v>
      </c>
      <c r="T181" s="37">
        <f t="shared" si="59"/>
        <v>20.721215</v>
      </c>
      <c r="U181" s="37">
        <f t="shared" si="52"/>
        <v>2959.344094154974</v>
      </c>
      <c r="V181" s="37">
        <f t="shared" si="58"/>
        <v>0.0028591741141970827</v>
      </c>
      <c r="W181" s="37">
        <f t="shared" si="58"/>
        <v>0.02679718824386408</v>
      </c>
      <c r="X181" s="37">
        <f t="shared" si="58"/>
        <v>0.04080241434844789</v>
      </c>
      <c r="Y181" s="37">
        <f t="shared" si="58"/>
        <v>0.259268298546826</v>
      </c>
      <c r="Z181" s="37">
        <f t="shared" si="58"/>
        <v>0.3078775627561587</v>
      </c>
      <c r="AA181" s="37">
        <f t="shared" si="51"/>
        <v>0.21796778471129685</v>
      </c>
      <c r="AB181" s="37">
        <f t="shared" si="51"/>
        <v>0.11179907560375917</v>
      </c>
      <c r="AC181" s="37">
        <f t="shared" si="51"/>
        <v>0.0326285016754503</v>
      </c>
      <c r="AD181">
        <f t="shared" si="50"/>
        <v>-0.00011517343627991075</v>
      </c>
      <c r="AE181">
        <f t="shared" si="50"/>
        <v>-0.0002928717808688774</v>
      </c>
      <c r="AF181">
        <f t="shared" si="50"/>
        <v>-0.000356107713489964</v>
      </c>
      <c r="AG181">
        <f t="shared" si="50"/>
        <v>-0.0013024497124830114</v>
      </c>
      <c r="AH181">
        <f t="shared" si="50"/>
        <v>0.0008953886157420642</v>
      </c>
      <c r="AI181">
        <f t="shared" si="61"/>
        <v>0.0025001262038877483</v>
      </c>
      <c r="AJ181">
        <f t="shared" si="61"/>
        <v>-0.0006464272924003074</v>
      </c>
      <c r="AK181">
        <f t="shared" si="61"/>
        <v>-1.596930243359612E-05</v>
      </c>
      <c r="AL181">
        <f t="shared" si="57"/>
        <v>0.0006665155816741454</v>
      </c>
    </row>
    <row r="182" spans="1:38" ht="12.75">
      <c r="A182">
        <f t="shared" si="55"/>
        <v>1992</v>
      </c>
      <c r="B182" s="18">
        <v>211.27100000000002</v>
      </c>
      <c r="C182" s="18">
        <v>3.622</v>
      </c>
      <c r="D182" s="18">
        <f t="shared" si="53"/>
        <v>214.89300000000003</v>
      </c>
      <c r="E182" s="36">
        <v>0.005931232124567032</v>
      </c>
      <c r="F182" s="36">
        <v>0.052176810801029205</v>
      </c>
      <c r="G182" s="36">
        <v>0.06373976171016693</v>
      </c>
      <c r="H182" s="36">
        <v>0.2913554608821869</v>
      </c>
      <c r="I182" s="36">
        <v>0.2853091061115265</v>
      </c>
      <c r="J182" s="36">
        <v>0.18738378584384918</v>
      </c>
      <c r="K182" s="36">
        <v>0.09247496724128723</v>
      </c>
      <c r="L182" s="36">
        <v>0.02162919193506241</v>
      </c>
      <c r="M182" s="37">
        <f t="shared" si="60"/>
        <v>6.428948199999998</v>
      </c>
      <c r="N182" s="37">
        <f t="shared" si="59"/>
        <v>7.074783599999999</v>
      </c>
      <c r="O182" s="37">
        <f t="shared" si="59"/>
        <v>8.812825600000002</v>
      </c>
      <c r="P182" s="37">
        <f t="shared" si="59"/>
        <v>12.294911999999997</v>
      </c>
      <c r="Q182" s="37">
        <f t="shared" si="59"/>
        <v>15.020871999999994</v>
      </c>
      <c r="R182" s="37">
        <f t="shared" si="59"/>
        <v>16.336118000000003</v>
      </c>
      <c r="S182" s="37">
        <f t="shared" si="59"/>
        <v>16.705365999999994</v>
      </c>
      <c r="T182" s="37">
        <f t="shared" si="59"/>
        <v>20.88013</v>
      </c>
      <c r="U182" s="37">
        <f t="shared" si="52"/>
        <v>2985.7990055287273</v>
      </c>
      <c r="V182" s="37">
        <f t="shared" si="58"/>
        <v>0.0027443945439388218</v>
      </c>
      <c r="W182" s="37">
        <f t="shared" si="58"/>
        <v>0.02656760406928871</v>
      </c>
      <c r="X182" s="37">
        <f t="shared" si="58"/>
        <v>0.04042847048572018</v>
      </c>
      <c r="Y182" s="37">
        <f t="shared" si="58"/>
        <v>0.2578162498575044</v>
      </c>
      <c r="Z182" s="37">
        <f t="shared" si="58"/>
        <v>0.30844126684837175</v>
      </c>
      <c r="AA182" s="37">
        <f t="shared" si="51"/>
        <v>0.22031424100270966</v>
      </c>
      <c r="AB182" s="37">
        <f t="shared" si="51"/>
        <v>0.11118389419231413</v>
      </c>
      <c r="AC182" s="37">
        <f t="shared" si="51"/>
        <v>0.032503879000152384</v>
      </c>
      <c r="AD182">
        <f t="shared" si="50"/>
        <v>-0.00012084790233534208</v>
      </c>
      <c r="AE182">
        <f t="shared" si="50"/>
        <v>-0.0003486404176801446</v>
      </c>
      <c r="AF182">
        <f t="shared" si="50"/>
        <v>-0.00043987894900117023</v>
      </c>
      <c r="AG182">
        <f t="shared" si="50"/>
        <v>-0.0018373491402989344</v>
      </c>
      <c r="AH182">
        <f t="shared" si="50"/>
        <v>0.0002525653812436142</v>
      </c>
      <c r="AI182">
        <f t="shared" si="61"/>
        <v>0.0020393333454543196</v>
      </c>
      <c r="AJ182">
        <f t="shared" si="61"/>
        <v>-0.0008774867344354364</v>
      </c>
      <c r="AK182">
        <f t="shared" si="61"/>
        <v>-8.359606385733717E-05</v>
      </c>
      <c r="AL182">
        <f t="shared" si="57"/>
        <v>-0.0014159004809104314</v>
      </c>
    </row>
    <row r="183" spans="1:38" ht="12.75">
      <c r="A183">
        <f t="shared" si="55"/>
        <v>1992.25</v>
      </c>
      <c r="B183" s="18">
        <v>212.364</v>
      </c>
      <c r="C183" s="18">
        <v>3.547</v>
      </c>
      <c r="D183" s="18">
        <f t="shared" si="53"/>
        <v>215.911</v>
      </c>
      <c r="E183" s="36">
        <v>0.0059334589168429375</v>
      </c>
      <c r="F183" s="36">
        <v>0.051346637308597565</v>
      </c>
      <c r="G183" s="36">
        <v>0.06418415158987045</v>
      </c>
      <c r="H183" s="36">
        <v>0.28957995772361755</v>
      </c>
      <c r="I183" s="36">
        <v>0.2853721082210541</v>
      </c>
      <c r="J183" s="36">
        <v>0.1896759271621704</v>
      </c>
      <c r="K183" s="36">
        <v>0.09300784766674042</v>
      </c>
      <c r="L183" s="36">
        <v>0.0211465023458004</v>
      </c>
      <c r="M183" s="37">
        <f t="shared" si="60"/>
        <v>6.499659849999998</v>
      </c>
      <c r="N183" s="37">
        <f t="shared" si="59"/>
        <v>7.168685674999999</v>
      </c>
      <c r="O183" s="37">
        <f t="shared" si="59"/>
        <v>8.905077300000002</v>
      </c>
      <c r="P183" s="37">
        <f t="shared" si="59"/>
        <v>12.421994749999996</v>
      </c>
      <c r="Q183" s="37">
        <f t="shared" si="59"/>
        <v>15.168984749999993</v>
      </c>
      <c r="R183" s="37">
        <f t="shared" si="59"/>
        <v>16.503537750000003</v>
      </c>
      <c r="S183" s="37">
        <f t="shared" si="59"/>
        <v>16.892287999999994</v>
      </c>
      <c r="T183" s="37">
        <f t="shared" si="59"/>
        <v>21.039045</v>
      </c>
      <c r="U183" s="37">
        <f t="shared" si="52"/>
        <v>3033.6630024381634</v>
      </c>
      <c r="V183" s="37">
        <f t="shared" si="58"/>
        <v>0.0027447702796027924</v>
      </c>
      <c r="W183" s="37">
        <f t="shared" si="58"/>
        <v>0.026197447518982647</v>
      </c>
      <c r="X183" s="37">
        <f t="shared" si="58"/>
        <v>0.040679249541183106</v>
      </c>
      <c r="Y183" s="37">
        <f t="shared" si="58"/>
        <v>0.2560160988265881</v>
      </c>
      <c r="Z183" s="37">
        <f t="shared" si="58"/>
        <v>0.3080884889484389</v>
      </c>
      <c r="AA183" s="37">
        <f t="shared" si="51"/>
        <v>0.22279051650129492</v>
      </c>
      <c r="AB183" s="37">
        <f t="shared" si="51"/>
        <v>0.1118189745714638</v>
      </c>
      <c r="AC183" s="37">
        <f t="shared" si="51"/>
        <v>0.031664453812445766</v>
      </c>
      <c r="AD183">
        <f t="shared" si="50"/>
        <v>1.4001268909507716E-05</v>
      </c>
      <c r="AE183">
        <f t="shared" si="50"/>
        <v>-0.0002984563920939418</v>
      </c>
      <c r="AF183">
        <f t="shared" si="50"/>
        <v>0.0004734178798530991</v>
      </c>
      <c r="AG183">
        <f t="shared" si="50"/>
        <v>-0.0003562218594586299</v>
      </c>
      <c r="AH183">
        <f t="shared" si="50"/>
        <v>0.001524940748261208</v>
      </c>
      <c r="AI183">
        <f t="shared" si="61"/>
        <v>0.0037407304341766806</v>
      </c>
      <c r="AJ183">
        <f t="shared" si="61"/>
        <v>0.0011676369485391842</v>
      </c>
      <c r="AK183">
        <f t="shared" si="61"/>
        <v>-0.0005724876225615972</v>
      </c>
      <c r="AL183">
        <f t="shared" si="57"/>
        <v>0.005693561405625511</v>
      </c>
    </row>
    <row r="184" spans="1:38" ht="12.75">
      <c r="A184">
        <f t="shared" si="55"/>
        <v>1992.5</v>
      </c>
      <c r="B184" s="18">
        <v>212.446</v>
      </c>
      <c r="C184" s="18">
        <v>3.422</v>
      </c>
      <c r="D184" s="18">
        <f t="shared" si="53"/>
        <v>215.868</v>
      </c>
      <c r="E184" s="36">
        <v>0.00593568617478013</v>
      </c>
      <c r="F184" s="36">
        <v>0.050516460090875626</v>
      </c>
      <c r="G184" s="36">
        <v>0.06462854146957397</v>
      </c>
      <c r="H184" s="36">
        <v>0.2878044545650482</v>
      </c>
      <c r="I184" s="36">
        <v>0.2854350805282593</v>
      </c>
      <c r="J184" s="36">
        <v>0.19196808338165283</v>
      </c>
      <c r="K184" s="36">
        <v>0.093540720641613</v>
      </c>
      <c r="L184" s="36">
        <v>0.02066381275653839</v>
      </c>
      <c r="M184" s="37">
        <f t="shared" si="60"/>
        <v>6.570371499999998</v>
      </c>
      <c r="N184" s="37">
        <f t="shared" si="59"/>
        <v>7.262587749999999</v>
      </c>
      <c r="O184" s="37">
        <f t="shared" si="59"/>
        <v>8.997329000000002</v>
      </c>
      <c r="P184" s="37">
        <f t="shared" si="59"/>
        <v>12.549077499999996</v>
      </c>
      <c r="Q184" s="37">
        <f t="shared" si="59"/>
        <v>15.317097499999992</v>
      </c>
      <c r="R184" s="37">
        <f t="shared" si="59"/>
        <v>16.670957500000004</v>
      </c>
      <c r="S184" s="37">
        <f t="shared" si="59"/>
        <v>17.079209999999993</v>
      </c>
      <c r="T184" s="37">
        <f t="shared" si="59"/>
        <v>21.197960000000002</v>
      </c>
      <c r="U184" s="37">
        <f t="shared" si="52"/>
        <v>3066.8378737463427</v>
      </c>
      <c r="V184" s="37">
        <f t="shared" si="58"/>
        <v>0.0027451008689021116</v>
      </c>
      <c r="W184" s="37">
        <f t="shared" si="58"/>
        <v>0.025823895329425327</v>
      </c>
      <c r="X184" s="37">
        <f t="shared" si="58"/>
        <v>0.040929402639163066</v>
      </c>
      <c r="Y184" s="37">
        <f t="shared" si="58"/>
        <v>0.2542182723058141</v>
      </c>
      <c r="Z184" s="37">
        <f t="shared" si="58"/>
        <v>0.30773810451769623</v>
      </c>
      <c r="AA184" s="37">
        <f t="shared" si="51"/>
        <v>0.2252615266801961</v>
      </c>
      <c r="AB184" s="37">
        <f t="shared" si="51"/>
        <v>0.11245167786653608</v>
      </c>
      <c r="AC184" s="37">
        <f t="shared" si="51"/>
        <v>0.030832019792266963</v>
      </c>
      <c r="AD184">
        <f t="shared" si="50"/>
        <v>4.834550815478249E-07</v>
      </c>
      <c r="AE184">
        <f t="shared" si="50"/>
        <v>-0.0004291604439345641</v>
      </c>
      <c r="AF184">
        <f t="shared" si="50"/>
        <v>0.0002734149123581629</v>
      </c>
      <c r="AG184">
        <f t="shared" si="50"/>
        <v>-0.0016198295796369055</v>
      </c>
      <c r="AH184">
        <f t="shared" si="50"/>
        <v>6.609986955714237E-06</v>
      </c>
      <c r="AI184">
        <f t="shared" si="61"/>
        <v>0.002646415020065777</v>
      </c>
      <c r="AJ184">
        <f t="shared" si="61"/>
        <v>0.0006182925796912799</v>
      </c>
      <c r="AK184">
        <f t="shared" si="61"/>
        <v>-0.0007277620496481642</v>
      </c>
      <c r="AL184">
        <f t="shared" si="57"/>
        <v>0.0007684638809328479</v>
      </c>
    </row>
    <row r="185" spans="1:38" ht="12.75">
      <c r="A185">
        <f t="shared" si="55"/>
        <v>1992.75</v>
      </c>
      <c r="B185" s="18">
        <v>213.774</v>
      </c>
      <c r="C185" s="18">
        <v>3.339</v>
      </c>
      <c r="D185" s="18">
        <f t="shared" si="53"/>
        <v>217.113</v>
      </c>
      <c r="E185" s="36">
        <v>0.005937913432717323</v>
      </c>
      <c r="F185" s="36">
        <v>0.049686282873153687</v>
      </c>
      <c r="G185" s="36">
        <v>0.0650729238986969</v>
      </c>
      <c r="H185" s="36">
        <v>0.2860289514064789</v>
      </c>
      <c r="I185" s="36">
        <v>0.28549808263778687</v>
      </c>
      <c r="J185" s="36">
        <v>0.19426022469997406</v>
      </c>
      <c r="K185" s="36">
        <v>0.0940735936164856</v>
      </c>
      <c r="L185" s="36">
        <v>0.02018112502992153</v>
      </c>
      <c r="M185" s="37">
        <f t="shared" si="60"/>
        <v>6.641083149999997</v>
      </c>
      <c r="N185" s="37">
        <f t="shared" si="59"/>
        <v>7.356489824999999</v>
      </c>
      <c r="O185" s="37">
        <f t="shared" si="59"/>
        <v>9.089580700000003</v>
      </c>
      <c r="P185" s="37">
        <f t="shared" si="59"/>
        <v>12.676160249999995</v>
      </c>
      <c r="Q185" s="37">
        <f t="shared" si="59"/>
        <v>15.465210249999991</v>
      </c>
      <c r="R185" s="37">
        <f t="shared" si="59"/>
        <v>16.838377250000004</v>
      </c>
      <c r="S185" s="37">
        <f t="shared" si="59"/>
        <v>17.266131999999992</v>
      </c>
      <c r="T185" s="37">
        <f t="shared" si="59"/>
        <v>21.356875000000002</v>
      </c>
      <c r="U185" s="37">
        <f t="shared" si="52"/>
        <v>3118.5661679901764</v>
      </c>
      <c r="V185" s="37">
        <f t="shared" si="58"/>
        <v>0.002745387455635642</v>
      </c>
      <c r="W185" s="37">
        <f t="shared" si="58"/>
        <v>0.025447083297029993</v>
      </c>
      <c r="X185" s="37">
        <f t="shared" si="58"/>
        <v>0.04117892796578992</v>
      </c>
      <c r="Y185" s="37">
        <f t="shared" si="58"/>
        <v>0.2524228001129473</v>
      </c>
      <c r="Z185" s="37">
        <f t="shared" si="58"/>
        <v>0.3073901096022011</v>
      </c>
      <c r="AA185" s="37">
        <f t="shared" si="51"/>
        <v>0.22772724243823753</v>
      </c>
      <c r="AB185" s="37">
        <f t="shared" si="51"/>
        <v>0.11308204569340674</v>
      </c>
      <c r="AC185" s="37">
        <f t="shared" si="51"/>
        <v>0.030006403434751874</v>
      </c>
      <c r="AD185">
        <f t="shared" si="50"/>
        <v>1.6817384776555414E-05</v>
      </c>
      <c r="AE185">
        <f t="shared" si="50"/>
        <v>-0.0002773627542760847</v>
      </c>
      <c r="AF185">
        <f t="shared" si="50"/>
        <v>0.0005174163643661051</v>
      </c>
      <c r="AG185">
        <f t="shared" si="50"/>
        <v>-0.0001108004694019983</v>
      </c>
      <c r="AH185">
        <f t="shared" si="50"/>
        <v>0.0018366326856797649</v>
      </c>
      <c r="AI185">
        <f t="shared" si="61"/>
        <v>0.003990909063008835</v>
      </c>
      <c r="AJ185">
        <f t="shared" si="61"/>
        <v>0.0012890803930868501</v>
      </c>
      <c r="AK185">
        <f t="shared" si="61"/>
        <v>-0.0005440593334156861</v>
      </c>
      <c r="AL185">
        <f t="shared" si="57"/>
        <v>0.006718633333824341</v>
      </c>
    </row>
    <row r="186" spans="1:38" ht="12.75">
      <c r="A186">
        <f t="shared" si="55"/>
        <v>1993</v>
      </c>
      <c r="B186" s="18">
        <v>215.298</v>
      </c>
      <c r="C186" s="18">
        <v>3.296</v>
      </c>
      <c r="D186" s="18">
        <f t="shared" si="53"/>
        <v>218.594</v>
      </c>
      <c r="E186" s="36">
        <v>0.005940140224993229</v>
      </c>
      <c r="F186" s="36">
        <v>0.048856109380722046</v>
      </c>
      <c r="G186" s="36">
        <v>0.06551731377840042</v>
      </c>
      <c r="H186" s="36">
        <v>0.28425344824790955</v>
      </c>
      <c r="I186" s="36">
        <v>0.28556108474731445</v>
      </c>
      <c r="J186" s="36">
        <v>0.1965523660182953</v>
      </c>
      <c r="K186" s="36">
        <v>0.09460647404193878</v>
      </c>
      <c r="L186" s="36">
        <v>0.019698435440659523</v>
      </c>
      <c r="M186" s="37">
        <f t="shared" si="60"/>
        <v>6.711794799999997</v>
      </c>
      <c r="N186" s="37">
        <f t="shared" si="59"/>
        <v>7.450391899999999</v>
      </c>
      <c r="O186" s="37">
        <f t="shared" si="59"/>
        <v>9.181832400000003</v>
      </c>
      <c r="P186" s="37">
        <f t="shared" si="59"/>
        <v>12.803242999999995</v>
      </c>
      <c r="Q186" s="37">
        <f t="shared" si="59"/>
        <v>15.61332299999999</v>
      </c>
      <c r="R186" s="37">
        <f t="shared" si="59"/>
        <v>17.005797000000005</v>
      </c>
      <c r="S186" s="37">
        <f t="shared" si="59"/>
        <v>17.45305399999999</v>
      </c>
      <c r="T186" s="37">
        <f t="shared" si="59"/>
        <v>21.515790000000003</v>
      </c>
      <c r="U186" s="37">
        <f t="shared" si="52"/>
        <v>3174.17888633414</v>
      </c>
      <c r="V186" s="37">
        <f t="shared" si="58"/>
        <v>0.0027456312309519547</v>
      </c>
      <c r="W186" s="37">
        <f t="shared" si="58"/>
        <v>0.025067142839492317</v>
      </c>
      <c r="X186" s="37">
        <f t="shared" si="58"/>
        <v>0.041427839284840215</v>
      </c>
      <c r="Y186" s="37">
        <f t="shared" si="58"/>
        <v>0.2506297198939963</v>
      </c>
      <c r="Z186" s="37">
        <f t="shared" si="58"/>
        <v>0.30704441767406604</v>
      </c>
      <c r="AA186" s="37">
        <f t="shared" si="51"/>
        <v>0.23018769562102168</v>
      </c>
      <c r="AB186" s="37">
        <f t="shared" si="51"/>
        <v>0.11371012261061987</v>
      </c>
      <c r="AC186" s="37">
        <f t="shared" si="51"/>
        <v>0.02918743084501171</v>
      </c>
      <c r="AD186">
        <f aca="true" t="shared" si="62" ref="AD186:AH236">0.5*(V185+V186)*(LN($D186*E186)-LN($D185*E185))</f>
        <v>1.9693854058844818E-05</v>
      </c>
      <c r="AE186">
        <f t="shared" si="62"/>
        <v>-0.0002538665447814452</v>
      </c>
      <c r="AF186">
        <f t="shared" si="62"/>
        <v>0.0005618939438668027</v>
      </c>
      <c r="AG186">
        <f t="shared" si="62"/>
        <v>0.0001437225697878743</v>
      </c>
      <c r="AH186">
        <f t="shared" si="62"/>
        <v>0.002156303493793122</v>
      </c>
      <c r="AI186">
        <f t="shared" si="61"/>
        <v>0.00424222415727075</v>
      </c>
      <c r="AJ186">
        <f t="shared" si="61"/>
        <v>0.0014114065360994296</v>
      </c>
      <c r="AK186">
        <f t="shared" si="61"/>
        <v>-0.0005152934896874</v>
      </c>
      <c r="AL186">
        <f t="shared" si="57"/>
        <v>0.007766084520407978</v>
      </c>
    </row>
    <row r="187" spans="1:38" ht="12.75">
      <c r="A187">
        <f t="shared" si="55"/>
        <v>1993.25</v>
      </c>
      <c r="B187" s="18">
        <v>217.805</v>
      </c>
      <c r="C187" s="18">
        <v>3.289</v>
      </c>
      <c r="D187" s="18">
        <f t="shared" si="53"/>
        <v>221.094</v>
      </c>
      <c r="E187" s="36">
        <v>0.006188083905726671</v>
      </c>
      <c r="F187" s="36">
        <v>0.04904477298259735</v>
      </c>
      <c r="G187" s="36">
        <v>0.06598135083913803</v>
      </c>
      <c r="H187" s="36">
        <v>0.2829837203025818</v>
      </c>
      <c r="I187" s="36">
        <v>0.2860966920852661</v>
      </c>
      <c r="J187" s="36">
        <v>0.19758835434913635</v>
      </c>
      <c r="K187" s="36">
        <v>0.09315239638090134</v>
      </c>
      <c r="L187" s="36">
        <v>0.019950278103351593</v>
      </c>
      <c r="M187" s="37">
        <f t="shared" si="60"/>
        <v>6.782506449999997</v>
      </c>
      <c r="N187" s="37">
        <f t="shared" si="59"/>
        <v>7.544293974999999</v>
      </c>
      <c r="O187" s="37">
        <f t="shared" si="59"/>
        <v>9.274084100000003</v>
      </c>
      <c r="P187" s="37">
        <f t="shared" si="59"/>
        <v>12.930325749999994</v>
      </c>
      <c r="Q187" s="37">
        <f t="shared" si="59"/>
        <v>15.76143574999999</v>
      </c>
      <c r="R187" s="37">
        <f t="shared" si="59"/>
        <v>17.173216750000005</v>
      </c>
      <c r="S187" s="37">
        <f t="shared" si="59"/>
        <v>17.63997599999999</v>
      </c>
      <c r="T187" s="37">
        <f t="shared" si="59"/>
        <v>21.674705000000003</v>
      </c>
      <c r="U187" s="37">
        <f t="shared" si="52"/>
        <v>3241.4838705842317</v>
      </c>
      <c r="V187" s="37">
        <f t="shared" si="58"/>
        <v>0.002862724146684925</v>
      </c>
      <c r="W187" s="37">
        <f t="shared" si="58"/>
        <v>0.0252373891065886</v>
      </c>
      <c r="X187" s="37">
        <f t="shared" si="58"/>
        <v>0.04173739356273594</v>
      </c>
      <c r="Y187" s="37">
        <f t="shared" si="58"/>
        <v>0.2495766838658127</v>
      </c>
      <c r="Z187" s="37">
        <f t="shared" si="58"/>
        <v>0.30756839363073957</v>
      </c>
      <c r="AA187" s="37">
        <f t="shared" si="51"/>
        <v>0.23144408580139078</v>
      </c>
      <c r="AB187" s="37">
        <f t="shared" si="51"/>
        <v>0.11207922357139519</v>
      </c>
      <c r="AC187" s="37">
        <f t="shared" si="51"/>
        <v>0.029494106314652227</v>
      </c>
      <c r="AD187">
        <f t="shared" si="62"/>
        <v>0.00014655915380531965</v>
      </c>
      <c r="AE187">
        <f t="shared" si="62"/>
        <v>0.00038296847642560423</v>
      </c>
      <c r="AF187">
        <f t="shared" si="62"/>
        <v>0.0007663477162679402</v>
      </c>
      <c r="AG187">
        <f t="shared" si="62"/>
        <v>0.0017244439295690673</v>
      </c>
      <c r="AH187">
        <f t="shared" si="62"/>
        <v>0.004070487560759747</v>
      </c>
      <c r="AI187">
        <f t="shared" si="61"/>
        <v>0.0038381869069218106</v>
      </c>
      <c r="AJ187">
        <f t="shared" si="61"/>
        <v>-0.00046481722275552135</v>
      </c>
      <c r="AK187">
        <f t="shared" si="61"/>
        <v>0.000706399319166243</v>
      </c>
      <c r="AL187">
        <f t="shared" si="57"/>
        <v>0.01117057584016021</v>
      </c>
    </row>
    <row r="188" spans="1:38" ht="12.75">
      <c r="A188">
        <f t="shared" si="55"/>
        <v>1993.5</v>
      </c>
      <c r="B188" s="18">
        <v>218.245</v>
      </c>
      <c r="C188" s="18">
        <v>3.177</v>
      </c>
      <c r="D188" s="18">
        <f t="shared" si="53"/>
        <v>221.422</v>
      </c>
      <c r="E188" s="36">
        <v>0.0064360275864601135</v>
      </c>
      <c r="F188" s="36">
        <v>0.049233436584472656</v>
      </c>
      <c r="G188" s="36">
        <v>0.06644539535045624</v>
      </c>
      <c r="H188" s="36">
        <v>0.28171399235725403</v>
      </c>
      <c r="I188" s="36">
        <v>0.28663232922554016</v>
      </c>
      <c r="J188" s="36">
        <v>0.19862434267997742</v>
      </c>
      <c r="K188" s="36">
        <v>0.09169831871986389</v>
      </c>
      <c r="L188" s="36">
        <v>0.020202118903398514</v>
      </c>
      <c r="M188" s="37">
        <f t="shared" si="60"/>
        <v>6.853218099999997</v>
      </c>
      <c r="N188" s="37">
        <f t="shared" si="59"/>
        <v>7.638196049999999</v>
      </c>
      <c r="O188" s="37">
        <f t="shared" si="59"/>
        <v>9.366335800000003</v>
      </c>
      <c r="P188" s="37">
        <f t="shared" si="59"/>
        <v>13.057408499999994</v>
      </c>
      <c r="Q188" s="37">
        <f t="shared" si="59"/>
        <v>15.909548499999989</v>
      </c>
      <c r="R188" s="37">
        <f t="shared" si="59"/>
        <v>17.340636500000006</v>
      </c>
      <c r="S188" s="37">
        <f t="shared" si="59"/>
        <v>17.82689799999999</v>
      </c>
      <c r="T188" s="37">
        <f t="shared" si="59"/>
        <v>21.833620000000003</v>
      </c>
      <c r="U188" s="37">
        <f t="shared" si="52"/>
        <v>3277.3139938108793</v>
      </c>
      <c r="V188" s="37">
        <f t="shared" si="58"/>
        <v>0.0029799924721844663</v>
      </c>
      <c r="W188" s="37">
        <f t="shared" si="58"/>
        <v>0.025407016490629198</v>
      </c>
      <c r="X188" s="37">
        <f t="shared" si="58"/>
        <v>0.042047224203894326</v>
      </c>
      <c r="Y188" s="37">
        <f t="shared" si="58"/>
        <v>0.24852388063310143</v>
      </c>
      <c r="Z188" s="37">
        <f t="shared" si="58"/>
        <v>0.3080957762956024</v>
      </c>
      <c r="AA188" s="37">
        <f t="shared" si="51"/>
        <v>0.23270205808632854</v>
      </c>
      <c r="AB188" s="37">
        <f t="shared" si="51"/>
        <v>0.11044342581227375</v>
      </c>
      <c r="AC188" s="37">
        <f t="shared" si="51"/>
        <v>0.029800626005985886</v>
      </c>
      <c r="AD188">
        <f t="shared" si="62"/>
        <v>0.00011909926739316399</v>
      </c>
      <c r="AE188">
        <f t="shared" si="62"/>
        <v>0.00013476008738321822</v>
      </c>
      <c r="AF188">
        <f t="shared" si="62"/>
        <v>0.0003556984327551797</v>
      </c>
      <c r="AG188">
        <f t="shared" si="62"/>
        <v>-0.0007507852953902046</v>
      </c>
      <c r="AH188">
        <f t="shared" si="62"/>
        <v>0.0010321321315671745</v>
      </c>
      <c r="AI188">
        <f t="shared" si="61"/>
        <v>0.0015576512394405208</v>
      </c>
      <c r="AJ188">
        <f t="shared" si="61"/>
        <v>-0.001585512338888135</v>
      </c>
      <c r="AK188">
        <f t="shared" si="61"/>
        <v>0.0004158589920767476</v>
      </c>
      <c r="AL188">
        <f t="shared" si="57"/>
        <v>0.001278902516337665</v>
      </c>
    </row>
    <row r="189" spans="1:38" ht="12.75">
      <c r="A189">
        <f t="shared" si="55"/>
        <v>1993.75</v>
      </c>
      <c r="B189" s="18">
        <v>219.734</v>
      </c>
      <c r="C189" s="18">
        <v>3.154</v>
      </c>
      <c r="D189" s="18">
        <f t="shared" si="53"/>
        <v>222.888</v>
      </c>
      <c r="E189" s="36">
        <v>0.006683971267193556</v>
      </c>
      <c r="F189" s="36">
        <v>0.04942210391163826</v>
      </c>
      <c r="G189" s="36">
        <v>0.06690943241119385</v>
      </c>
      <c r="H189" s="36">
        <v>0.28044426441192627</v>
      </c>
      <c r="I189" s="36">
        <v>0.2871679663658142</v>
      </c>
      <c r="J189" s="36">
        <v>0.19966033101081848</v>
      </c>
      <c r="K189" s="36">
        <v>0.09024424105882645</v>
      </c>
      <c r="L189" s="36">
        <v>0.020453961566090584</v>
      </c>
      <c r="M189" s="37">
        <f t="shared" si="60"/>
        <v>6.9239297499999966</v>
      </c>
      <c r="N189" s="37">
        <f t="shared" si="59"/>
        <v>7.7320981249999985</v>
      </c>
      <c r="O189" s="37">
        <f t="shared" si="59"/>
        <v>9.458587500000004</v>
      </c>
      <c r="P189" s="37">
        <f t="shared" si="59"/>
        <v>13.184491249999994</v>
      </c>
      <c r="Q189" s="37">
        <f t="shared" si="59"/>
        <v>16.05766124999999</v>
      </c>
      <c r="R189" s="37">
        <f t="shared" si="59"/>
        <v>17.508056250000006</v>
      </c>
      <c r="S189" s="37">
        <f t="shared" si="59"/>
        <v>18.01381999999999</v>
      </c>
      <c r="T189" s="37">
        <f t="shared" si="59"/>
        <v>21.992535000000004</v>
      </c>
      <c r="U189" s="37">
        <f t="shared" si="52"/>
        <v>3330.2114636623264</v>
      </c>
      <c r="V189" s="37">
        <f t="shared" si="58"/>
        <v>0.0030974342978705256</v>
      </c>
      <c r="W189" s="37">
        <f t="shared" si="58"/>
        <v>0.025576049402111226</v>
      </c>
      <c r="X189" s="37">
        <f t="shared" si="58"/>
        <v>0.04235732326117282</v>
      </c>
      <c r="Y189" s="37">
        <f t="shared" si="58"/>
        <v>0.24747128559979978</v>
      </c>
      <c r="Z189" s="37">
        <f t="shared" si="58"/>
        <v>0.3086264620472735</v>
      </c>
      <c r="AA189" s="37">
        <f t="shared" si="51"/>
        <v>0.23396160705974453</v>
      </c>
      <c r="AB189" s="37">
        <f t="shared" si="51"/>
        <v>0.10880282997248064</v>
      </c>
      <c r="AC189" s="37">
        <f t="shared" si="51"/>
        <v>0.03010700835954688</v>
      </c>
      <c r="AD189">
        <f t="shared" si="62"/>
        <v>0.00013491831738475055</v>
      </c>
      <c r="AE189">
        <f t="shared" si="62"/>
        <v>0.00026571848359057445</v>
      </c>
      <c r="AF189">
        <f t="shared" si="62"/>
        <v>0.0005721987783079915</v>
      </c>
      <c r="AG189">
        <f t="shared" si="62"/>
        <v>0.0005162515432093933</v>
      </c>
      <c r="AH189">
        <f t="shared" si="62"/>
        <v>0.0026105857713613085</v>
      </c>
      <c r="AI189">
        <f t="shared" si="61"/>
        <v>0.002753614854577761</v>
      </c>
      <c r="AJ189">
        <f t="shared" si="61"/>
        <v>-0.0010288393851645946</v>
      </c>
      <c r="AK189">
        <f t="shared" si="61"/>
        <v>0.0005687663267799025</v>
      </c>
      <c r="AL189">
        <f t="shared" si="57"/>
        <v>0.0063932146900470875</v>
      </c>
    </row>
    <row r="190" spans="1:38" ht="12.75">
      <c r="A190">
        <f t="shared" si="55"/>
        <v>1994</v>
      </c>
      <c r="B190" s="18">
        <v>220.927</v>
      </c>
      <c r="C190" s="18">
        <v>3.139</v>
      </c>
      <c r="D190" s="18">
        <f t="shared" si="53"/>
        <v>224.066</v>
      </c>
      <c r="E190" s="36">
        <v>0.006931914947926998</v>
      </c>
      <c r="F190" s="36">
        <v>0.049610767513513565</v>
      </c>
      <c r="G190" s="36">
        <v>0.06737346947193146</v>
      </c>
      <c r="H190" s="36">
        <v>0.2791745364665985</v>
      </c>
      <c r="I190" s="36">
        <v>0.28770357370376587</v>
      </c>
      <c r="J190" s="36">
        <v>0.20069631934165955</v>
      </c>
      <c r="K190" s="36">
        <v>0.088790163397789</v>
      </c>
      <c r="L190" s="36">
        <v>0.020705804228782654</v>
      </c>
      <c r="M190" s="37">
        <f t="shared" si="60"/>
        <v>6.994641399999996</v>
      </c>
      <c r="N190" s="37">
        <f t="shared" si="59"/>
        <v>7.826000199999998</v>
      </c>
      <c r="O190" s="37">
        <f t="shared" si="59"/>
        <v>9.550839200000004</v>
      </c>
      <c r="P190" s="37">
        <f t="shared" si="59"/>
        <v>13.311573999999993</v>
      </c>
      <c r="Q190" s="37">
        <f t="shared" si="59"/>
        <v>16.205773999999987</v>
      </c>
      <c r="R190" s="37">
        <f t="shared" si="59"/>
        <v>17.675476000000007</v>
      </c>
      <c r="S190" s="37">
        <f t="shared" si="59"/>
        <v>18.200741999999988</v>
      </c>
      <c r="T190" s="37">
        <f t="shared" si="59"/>
        <v>22.151450000000004</v>
      </c>
      <c r="U190" s="37">
        <f t="shared" si="52"/>
        <v>3379.1479330145</v>
      </c>
      <c r="V190" s="37">
        <f aca="true" t="shared" si="63" ref="V190:V221">$D190*E190*M190/$U190</f>
        <v>0.0032150478127352757</v>
      </c>
      <c r="W190" s="37">
        <f aca="true" t="shared" si="64" ref="W190:W221">$D190*F190*N190/$U190</f>
        <v>0.025744505660162984</v>
      </c>
      <c r="X190" s="37">
        <f aca="true" t="shared" si="65" ref="X190:X221">$D190*G190*O190/$U190</f>
        <v>0.042667696975864616</v>
      </c>
      <c r="Y190" s="37">
        <f aca="true" t="shared" si="66" ref="Y190:Y221">$D190*H190*P190/$U190</f>
        <v>0.24641887523597897</v>
      </c>
      <c r="Z190" s="37">
        <f aca="true" t="shared" si="67" ref="Z190:Z221">$D190*I190*Q190/$U190</f>
        <v>0.3091603505271331</v>
      </c>
      <c r="AA190" s="37">
        <f t="shared" si="51"/>
        <v>0.2352227280174671</v>
      </c>
      <c r="AB190" s="37">
        <f t="shared" si="51"/>
        <v>0.10715753262245105</v>
      </c>
      <c r="AC190" s="37">
        <f t="shared" si="51"/>
        <v>0.030413263148206797</v>
      </c>
      <c r="AD190">
        <f t="shared" si="62"/>
        <v>0.00013159959226773882</v>
      </c>
      <c r="AE190">
        <f t="shared" si="62"/>
        <v>0.00023303056656881312</v>
      </c>
      <c r="AF190">
        <f t="shared" si="62"/>
        <v>0.0005179133604874557</v>
      </c>
      <c r="AG190">
        <f t="shared" si="62"/>
        <v>0.00018111168600641473</v>
      </c>
      <c r="AH190">
        <f t="shared" si="62"/>
        <v>0.002203845431501565</v>
      </c>
      <c r="AI190">
        <f t="shared" si="61"/>
        <v>0.002450687469317905</v>
      </c>
      <c r="AJ190">
        <f t="shared" si="61"/>
        <v>-0.0011848303244640342</v>
      </c>
      <c r="AK190">
        <f t="shared" si="61"/>
        <v>0.0005298163446576511</v>
      </c>
      <c r="AL190">
        <f t="shared" si="57"/>
        <v>0.005063174126343509</v>
      </c>
    </row>
    <row r="191" spans="1:38" ht="12.75">
      <c r="A191">
        <f t="shared" si="55"/>
        <v>1994.25</v>
      </c>
      <c r="B191" s="18">
        <v>224.308</v>
      </c>
      <c r="C191" s="18">
        <v>3.1</v>
      </c>
      <c r="D191" s="18">
        <f t="shared" si="53"/>
        <v>227.408</v>
      </c>
      <c r="E191" s="36">
        <v>0.007180541753768921</v>
      </c>
      <c r="F191" s="36">
        <v>0.049794457852840424</v>
      </c>
      <c r="G191" s="36">
        <v>0.06660144031047821</v>
      </c>
      <c r="H191" s="36">
        <v>0.27790138125419617</v>
      </c>
      <c r="I191" s="36">
        <v>0.2875005006790161</v>
      </c>
      <c r="J191" s="36">
        <v>0.20173944532871246</v>
      </c>
      <c r="K191" s="36">
        <v>0.08931014686822891</v>
      </c>
      <c r="L191" s="36">
        <v>0.020712174475193024</v>
      </c>
      <c r="M191" s="37">
        <f t="shared" si="60"/>
        <v>7.065353049999996</v>
      </c>
      <c r="N191" s="37">
        <f t="shared" si="60"/>
        <v>7.919902274999998</v>
      </c>
      <c r="O191" s="37">
        <f t="shared" si="60"/>
        <v>9.643090900000004</v>
      </c>
      <c r="P191" s="37">
        <f t="shared" si="60"/>
        <v>13.438656749999993</v>
      </c>
      <c r="Q191" s="37">
        <f t="shared" si="60"/>
        <v>16.353886749999987</v>
      </c>
      <c r="R191" s="37">
        <f t="shared" si="60"/>
        <v>17.842895750000007</v>
      </c>
      <c r="S191" s="37">
        <f t="shared" si="60"/>
        <v>18.387663999999987</v>
      </c>
      <c r="T191" s="37">
        <f t="shared" si="60"/>
        <v>22.310365000000004</v>
      </c>
      <c r="U191" s="37">
        <f t="shared" si="52"/>
        <v>3462.8855615907887</v>
      </c>
      <c r="V191" s="37">
        <f t="shared" si="63"/>
        <v>0.0033316446905739066</v>
      </c>
      <c r="W191" s="37">
        <f t="shared" si="64"/>
        <v>0.025898131406858985</v>
      </c>
      <c r="X191" s="37">
        <f t="shared" si="65"/>
        <v>0.04217620320020305</v>
      </c>
      <c r="Y191" s="37">
        <f t="shared" si="66"/>
        <v>0.2452529081169395</v>
      </c>
      <c r="Z191" s="37">
        <f t="shared" si="67"/>
        <v>0.3087643781315353</v>
      </c>
      <c r="AA191" s="37">
        <f t="shared" si="51"/>
        <v>0.23638709282534512</v>
      </c>
      <c r="AB191" s="37">
        <f t="shared" si="51"/>
        <v>0.1078437452587406</v>
      </c>
      <c r="AC191" s="37">
        <f t="shared" si="51"/>
        <v>0.030345896369803664</v>
      </c>
      <c r="AD191">
        <f t="shared" si="62"/>
        <v>0.00016381081862036116</v>
      </c>
      <c r="AE191">
        <f t="shared" si="62"/>
        <v>0.00047771769114339697</v>
      </c>
      <c r="AF191">
        <f t="shared" si="62"/>
        <v>0.0001391440330082578</v>
      </c>
      <c r="AG191">
        <f t="shared" si="62"/>
        <v>0.002515946413338869</v>
      </c>
      <c r="AH191">
        <f t="shared" si="62"/>
        <v>0.004356066337062004</v>
      </c>
      <c r="AI191">
        <f t="shared" si="61"/>
        <v>0.004713547586987103</v>
      </c>
      <c r="AJ191">
        <f t="shared" si="61"/>
        <v>0.0022192804435065268</v>
      </c>
      <c r="AK191">
        <f t="shared" si="61"/>
        <v>0.00045911800586996305</v>
      </c>
      <c r="AL191">
        <f t="shared" si="57"/>
        <v>0.01504463132953648</v>
      </c>
    </row>
    <row r="192" spans="1:38" ht="12.75">
      <c r="A192">
        <f t="shared" si="55"/>
        <v>1994.5</v>
      </c>
      <c r="B192" s="18">
        <v>226.492</v>
      </c>
      <c r="C192" s="18">
        <v>3.047</v>
      </c>
      <c r="D192" s="18">
        <f t="shared" si="53"/>
        <v>229.539</v>
      </c>
      <c r="E192" s="36">
        <v>0.007429169025272131</v>
      </c>
      <c r="F192" s="36">
        <v>0.049978144466876984</v>
      </c>
      <c r="G192" s="36">
        <v>0.06582941859960556</v>
      </c>
      <c r="H192" s="36">
        <v>0.2766282260417938</v>
      </c>
      <c r="I192" s="36">
        <v>0.28729739785194397</v>
      </c>
      <c r="J192" s="36">
        <v>0.20278257131576538</v>
      </c>
      <c r="K192" s="36">
        <v>0.08983013033866882</v>
      </c>
      <c r="L192" s="36">
        <v>0.020718542858958244</v>
      </c>
      <c r="M192" s="37">
        <f t="shared" si="60"/>
        <v>7.136064699999996</v>
      </c>
      <c r="N192" s="37">
        <f t="shared" si="60"/>
        <v>8.01380435</v>
      </c>
      <c r="O192" s="37">
        <f t="shared" si="60"/>
        <v>9.735342600000005</v>
      </c>
      <c r="P192" s="37">
        <f t="shared" si="60"/>
        <v>13.565739499999992</v>
      </c>
      <c r="Q192" s="37">
        <f t="shared" si="60"/>
        <v>16.501999499999986</v>
      </c>
      <c r="R192" s="37">
        <f t="shared" si="60"/>
        <v>18.010315500000008</v>
      </c>
      <c r="S192" s="37">
        <f t="shared" si="60"/>
        <v>18.574585999999986</v>
      </c>
      <c r="T192" s="37">
        <f t="shared" si="60"/>
        <v>22.469280000000005</v>
      </c>
      <c r="U192" s="37">
        <f t="shared" si="52"/>
        <v>3529.005194575329</v>
      </c>
      <c r="V192" s="37">
        <f t="shared" si="63"/>
        <v>0.0034482854207059134</v>
      </c>
      <c r="W192" s="37">
        <f t="shared" si="64"/>
        <v>0.026050919150265268</v>
      </c>
      <c r="X192" s="37">
        <f t="shared" si="65"/>
        <v>0.04168458159321263</v>
      </c>
      <c r="Y192" s="37">
        <f t="shared" si="66"/>
        <v>0.24408672059770725</v>
      </c>
      <c r="Z192" s="37">
        <f t="shared" si="67"/>
        <v>0.30837023357347415</v>
      </c>
      <c r="AA192" s="37">
        <f t="shared" si="51"/>
        <v>0.2375506013051418</v>
      </c>
      <c r="AB192" s="37">
        <f t="shared" si="51"/>
        <v>0.108528889757428</v>
      </c>
      <c r="AC192" s="37">
        <f t="shared" si="51"/>
        <v>0.03027976860206508</v>
      </c>
      <c r="AD192">
        <f t="shared" si="62"/>
        <v>0.00014701046981368678</v>
      </c>
      <c r="AE192">
        <f t="shared" si="62"/>
        <v>0.0003379103441763756</v>
      </c>
      <c r="AF192">
        <f t="shared" si="62"/>
        <v>-9.778944449991045E-05</v>
      </c>
      <c r="AG192">
        <f t="shared" si="62"/>
        <v>0.0011585952711867951</v>
      </c>
      <c r="AH192">
        <f t="shared" si="62"/>
        <v>0.002660003124888594</v>
      </c>
      <c r="AI192">
        <f t="shared" si="61"/>
        <v>0.0034323814945233706</v>
      </c>
      <c r="AJ192">
        <f t="shared" si="61"/>
        <v>0.0016371323408704871</v>
      </c>
      <c r="AK192">
        <f t="shared" si="61"/>
        <v>0.00029205237968537906</v>
      </c>
      <c r="AL192">
        <f t="shared" si="57"/>
        <v>0.009567295980644779</v>
      </c>
    </row>
    <row r="193" spans="1:38" ht="12.75">
      <c r="A193">
        <f t="shared" si="55"/>
        <v>1994.75</v>
      </c>
      <c r="B193" s="18">
        <v>227.68900000000002</v>
      </c>
      <c r="C193" s="18">
        <v>2.974</v>
      </c>
      <c r="D193" s="18">
        <f t="shared" si="53"/>
        <v>230.663</v>
      </c>
      <c r="E193" s="36">
        <v>0.007677796296775341</v>
      </c>
      <c r="F193" s="36">
        <v>0.050161831080913544</v>
      </c>
      <c r="G193" s="36">
        <v>0.06505739688873291</v>
      </c>
      <c r="H193" s="36">
        <v>0.2753550708293915</v>
      </c>
      <c r="I193" s="36">
        <v>0.2870942950248718</v>
      </c>
      <c r="J193" s="36">
        <v>0.2038256824016571</v>
      </c>
      <c r="K193" s="36">
        <v>0.09035012125968933</v>
      </c>
      <c r="L193" s="36">
        <v>0.020724911242723465</v>
      </c>
      <c r="M193" s="37">
        <f t="shared" si="60"/>
        <v>7.206776349999996</v>
      </c>
      <c r="N193" s="37">
        <f t="shared" si="60"/>
        <v>8.107706425</v>
      </c>
      <c r="O193" s="37">
        <f t="shared" si="60"/>
        <v>9.827594300000005</v>
      </c>
      <c r="P193" s="37">
        <f t="shared" si="60"/>
        <v>13.692822249999992</v>
      </c>
      <c r="Q193" s="37">
        <f t="shared" si="60"/>
        <v>16.650112249999985</v>
      </c>
      <c r="R193" s="37">
        <f t="shared" si="60"/>
        <v>18.17773525000001</v>
      </c>
      <c r="S193" s="37">
        <f t="shared" si="60"/>
        <v>18.761507999999985</v>
      </c>
      <c r="T193" s="37">
        <f t="shared" si="60"/>
        <v>22.628195000000005</v>
      </c>
      <c r="U193" s="37">
        <f t="shared" si="52"/>
        <v>3580.1408805879864</v>
      </c>
      <c r="V193" s="37">
        <f t="shared" si="63"/>
        <v>0.0035649664708140355</v>
      </c>
      <c r="W193" s="37">
        <f t="shared" si="64"/>
        <v>0.026202891321450168</v>
      </c>
      <c r="X193" s="37">
        <f t="shared" si="65"/>
        <v>0.04119283869777946</v>
      </c>
      <c r="Y193" s="37">
        <f t="shared" si="66"/>
        <v>0.2429203334712664</v>
      </c>
      <c r="Z193" s="37">
        <f t="shared" si="67"/>
        <v>0.30797789600049075</v>
      </c>
      <c r="AA193" s="37">
        <f t="shared" si="51"/>
        <v>0.23871323499011415</v>
      </c>
      <c r="AB193" s="37">
        <f t="shared" si="51"/>
        <v>0.10921299121664042</v>
      </c>
      <c r="AC193" s="37">
        <f t="shared" si="51"/>
        <v>0.030214847831444618</v>
      </c>
      <c r="AD193">
        <f t="shared" si="62"/>
        <v>0.00013256229429934203</v>
      </c>
      <c r="AE193">
        <f t="shared" si="62"/>
        <v>0.00022347445705935047</v>
      </c>
      <c r="AF193">
        <f t="shared" si="62"/>
        <v>-0.00028642847182057206</v>
      </c>
      <c r="AG193">
        <f t="shared" si="62"/>
        <v>6.618235787454776E-05</v>
      </c>
      <c r="AH193">
        <f t="shared" si="62"/>
        <v>0.00128743671379433</v>
      </c>
      <c r="AI193">
        <f t="shared" si="61"/>
        <v>0.002385039735700722</v>
      </c>
      <c r="AJ193">
        <f t="shared" si="61"/>
        <v>0.0011602086667438216</v>
      </c>
      <c r="AK193">
        <f t="shared" si="61"/>
        <v>0.00015704856076486935</v>
      </c>
      <c r="AL193">
        <f t="shared" si="57"/>
        <v>0.0051255243144164115</v>
      </c>
    </row>
    <row r="194" spans="1:38" ht="12.75">
      <c r="A194">
        <f t="shared" si="55"/>
        <v>1995</v>
      </c>
      <c r="B194" s="18">
        <v>229.518</v>
      </c>
      <c r="C194" s="18">
        <v>2.975</v>
      </c>
      <c r="D194" s="18">
        <f t="shared" si="53"/>
        <v>232.493</v>
      </c>
      <c r="E194" s="36">
        <v>0.007926423102617264</v>
      </c>
      <c r="F194" s="36">
        <v>0.0503455214202404</v>
      </c>
      <c r="G194" s="36">
        <v>0.06428536772727966</v>
      </c>
      <c r="H194" s="36">
        <v>0.27408191561698914</v>
      </c>
      <c r="I194" s="36">
        <v>0.28689122200012207</v>
      </c>
      <c r="J194" s="36">
        <v>0.20486880838871002</v>
      </c>
      <c r="K194" s="36">
        <v>0.09087010473012924</v>
      </c>
      <c r="L194" s="36">
        <v>0.020731281489133835</v>
      </c>
      <c r="M194" s="37">
        <f t="shared" si="60"/>
        <v>7.2774879999999955</v>
      </c>
      <c r="N194" s="37">
        <f t="shared" si="60"/>
        <v>8.2016085</v>
      </c>
      <c r="O194" s="37">
        <f t="shared" si="60"/>
        <v>9.919846000000005</v>
      </c>
      <c r="P194" s="37">
        <f t="shared" si="60"/>
        <v>13.819904999999991</v>
      </c>
      <c r="Q194" s="37">
        <f t="shared" si="60"/>
        <v>16.798224999999984</v>
      </c>
      <c r="R194" s="37">
        <f t="shared" si="60"/>
        <v>18.34515500000001</v>
      </c>
      <c r="S194" s="37">
        <f t="shared" si="60"/>
        <v>18.948429999999984</v>
      </c>
      <c r="T194" s="37">
        <f t="shared" si="60"/>
        <v>22.787110000000006</v>
      </c>
      <c r="U194" s="37">
        <f t="shared" si="52"/>
        <v>3642.6888950920747</v>
      </c>
      <c r="V194" s="37">
        <f t="shared" si="63"/>
        <v>0.0036816843245294616</v>
      </c>
      <c r="W194" s="37">
        <f t="shared" si="64"/>
        <v>0.026354068925990976</v>
      </c>
      <c r="X194" s="37">
        <f t="shared" si="65"/>
        <v>0.04070097962022736</v>
      </c>
      <c r="Y194" s="37">
        <f t="shared" si="66"/>
        <v>0.24175376054339254</v>
      </c>
      <c r="Z194" s="37">
        <f t="shared" si="67"/>
        <v>0.3075873384020877</v>
      </c>
      <c r="AA194" s="37">
        <f aca="true" t="shared" si="68" ref="AA194:AA225">$D194*J194*R194/$U194</f>
        <v>0.23987502146732606</v>
      </c>
      <c r="AB194" s="37">
        <f aca="true" t="shared" si="69" ref="AB194:AB225">$D194*K194*S194/$U194</f>
        <v>0.10989604422066082</v>
      </c>
      <c r="AC194" s="37">
        <f aca="true" t="shared" si="70" ref="AC194:AC225">$D194*L194*T194/$U194</f>
        <v>0.03015110249578515</v>
      </c>
      <c r="AD194">
        <f t="shared" si="62"/>
        <v>0.000144105650089752</v>
      </c>
      <c r="AE194">
        <f t="shared" si="62"/>
        <v>0.00030371647649438</v>
      </c>
      <c r="AF194">
        <f t="shared" si="62"/>
        <v>-0.00016524208513578993</v>
      </c>
      <c r="AG194">
        <f t="shared" si="62"/>
        <v>0.0007919425686491066</v>
      </c>
      <c r="AH194">
        <f t="shared" si="62"/>
        <v>0.002214421071825822</v>
      </c>
      <c r="AI194">
        <f t="shared" si="61"/>
        <v>0.0031125061090476937</v>
      </c>
      <c r="AJ194">
        <f t="shared" si="61"/>
        <v>0.0014944390114602405</v>
      </c>
      <c r="AK194">
        <f t="shared" si="61"/>
        <v>0.0002477922783201408</v>
      </c>
      <c r="AL194">
        <f t="shared" si="57"/>
        <v>0.008143681080751346</v>
      </c>
    </row>
    <row r="195" spans="1:38" ht="12.75">
      <c r="A195">
        <f t="shared" si="55"/>
        <v>1995.25</v>
      </c>
      <c r="B195" s="18">
        <v>229.787</v>
      </c>
      <c r="C195" s="18">
        <v>2.939</v>
      </c>
      <c r="D195" s="18">
        <f t="shared" si="53"/>
        <v>232.726</v>
      </c>
      <c r="E195" s="36">
        <v>0.007928228005766869</v>
      </c>
      <c r="F195" s="36">
        <v>0.05004516988992691</v>
      </c>
      <c r="G195" s="36">
        <v>0.06376363337039948</v>
      </c>
      <c r="H195" s="36">
        <v>0.27256515622138977</v>
      </c>
      <c r="I195" s="36">
        <v>0.2879161834716797</v>
      </c>
      <c r="J195" s="36">
        <v>0.20590552687644958</v>
      </c>
      <c r="K195" s="36">
        <v>0.09089303016662598</v>
      </c>
      <c r="L195" s="36">
        <v>0.020983751863241196</v>
      </c>
      <c r="M195" s="37">
        <f t="shared" si="60"/>
        <v>7.348199649999995</v>
      </c>
      <c r="N195" s="37">
        <f t="shared" si="60"/>
        <v>8.295510575000002</v>
      </c>
      <c r="O195" s="37">
        <f t="shared" si="60"/>
        <v>10.012097700000005</v>
      </c>
      <c r="P195" s="37">
        <f t="shared" si="60"/>
        <v>13.946987749999991</v>
      </c>
      <c r="Q195" s="37">
        <f t="shared" si="60"/>
        <v>16.946337749999984</v>
      </c>
      <c r="R195" s="37">
        <f t="shared" si="60"/>
        <v>18.51257475000001</v>
      </c>
      <c r="S195" s="37">
        <f t="shared" si="60"/>
        <v>19.135351999999983</v>
      </c>
      <c r="T195" s="37">
        <f t="shared" si="60"/>
        <v>22.946025000000006</v>
      </c>
      <c r="U195" s="37">
        <f t="shared" si="52"/>
        <v>3682.8910976392394</v>
      </c>
      <c r="V195" s="37">
        <f t="shared" si="63"/>
        <v>0.0036814008394589486</v>
      </c>
      <c r="W195" s="37">
        <f t="shared" si="64"/>
        <v>0.026233806885248852</v>
      </c>
      <c r="X195" s="37">
        <f t="shared" si="65"/>
        <v>0.04034169698140053</v>
      </c>
      <c r="Y195" s="37">
        <f t="shared" si="66"/>
        <v>0.2402186842409744</v>
      </c>
      <c r="Z195" s="37">
        <f t="shared" si="67"/>
        <v>0.3083173487261702</v>
      </c>
      <c r="AA195" s="37">
        <f t="shared" si="68"/>
        <v>0.24087451721346742</v>
      </c>
      <c r="AB195" s="37">
        <f t="shared" si="69"/>
        <v>0.10990642100144765</v>
      </c>
      <c r="AC195" s="37">
        <f t="shared" si="70"/>
        <v>0.030426124111831983</v>
      </c>
      <c r="AD195">
        <f t="shared" si="62"/>
        <v>4.525941495955852E-06</v>
      </c>
      <c r="AE195">
        <f t="shared" si="62"/>
        <v>-0.000130996187883312</v>
      </c>
      <c r="AF195">
        <f t="shared" si="62"/>
        <v>-0.00028962002349806296</v>
      </c>
      <c r="AG195">
        <f t="shared" si="62"/>
        <v>-0.001095921965160504</v>
      </c>
      <c r="AH195">
        <f t="shared" si="62"/>
        <v>0.001406714152429778</v>
      </c>
      <c r="AI195">
        <f t="shared" si="61"/>
        <v>0.0014541038675616813</v>
      </c>
      <c r="AJ195">
        <f t="shared" si="61"/>
        <v>0.00013780900633310388</v>
      </c>
      <c r="AK195">
        <f t="shared" si="61"/>
        <v>0.00039697327839860474</v>
      </c>
      <c r="AL195">
        <f t="shared" si="57"/>
        <v>0.0018835880696772447</v>
      </c>
    </row>
    <row r="196" spans="1:38" ht="12.75">
      <c r="A196">
        <f t="shared" si="55"/>
        <v>1995.5</v>
      </c>
      <c r="B196" s="18">
        <v>231.705</v>
      </c>
      <c r="C196" s="18">
        <v>2.914</v>
      </c>
      <c r="D196" s="18">
        <f t="shared" si="53"/>
        <v>234.619</v>
      </c>
      <c r="E196" s="36">
        <v>0.007930032908916473</v>
      </c>
      <c r="F196" s="36">
        <v>0.04974482208490372</v>
      </c>
      <c r="G196" s="36">
        <v>0.06324189156293869</v>
      </c>
      <c r="H196" s="36">
        <v>0.2710483968257904</v>
      </c>
      <c r="I196" s="36">
        <v>0.2889411151409149</v>
      </c>
      <c r="J196" s="36">
        <v>0.20694223046302795</v>
      </c>
      <c r="K196" s="36">
        <v>0.09091596305370331</v>
      </c>
      <c r="L196" s="36">
        <v>0.021236222237348557</v>
      </c>
      <c r="M196" s="37">
        <f t="shared" si="60"/>
        <v>7.418911299999995</v>
      </c>
      <c r="N196" s="37">
        <f t="shared" si="60"/>
        <v>8.389412650000002</v>
      </c>
      <c r="O196" s="37">
        <f t="shared" si="60"/>
        <v>10.104349400000006</v>
      </c>
      <c r="P196" s="37">
        <f t="shared" si="60"/>
        <v>14.07407049999999</v>
      </c>
      <c r="Q196" s="37">
        <f t="shared" si="60"/>
        <v>17.094450499999983</v>
      </c>
      <c r="R196" s="37">
        <f t="shared" si="60"/>
        <v>18.67999450000001</v>
      </c>
      <c r="S196" s="37">
        <f t="shared" si="60"/>
        <v>19.322273999999982</v>
      </c>
      <c r="T196" s="37">
        <f t="shared" si="60"/>
        <v>23.104940000000006</v>
      </c>
      <c r="U196" s="37">
        <f t="shared" si="52"/>
        <v>3749.7438701203014</v>
      </c>
      <c r="V196" s="37">
        <f t="shared" si="63"/>
        <v>0.003681092611595281</v>
      </c>
      <c r="W196" s="37">
        <f t="shared" si="64"/>
        <v>0.026112052728190824</v>
      </c>
      <c r="X196" s="37">
        <f t="shared" si="65"/>
        <v>0.039982945236191114</v>
      </c>
      <c r="Y196" s="37">
        <f t="shared" si="66"/>
        <v>0.23868665631703162</v>
      </c>
      <c r="Z196" s="37">
        <f t="shared" si="67"/>
        <v>0.30904809088304</v>
      </c>
      <c r="AA196" s="37">
        <f t="shared" si="68"/>
        <v>0.24187303006611321</v>
      </c>
      <c r="AB196" s="37">
        <f t="shared" si="69"/>
        <v>0.10991575702606335</v>
      </c>
      <c r="AC196" s="37">
        <f t="shared" si="70"/>
        <v>0.030700375131774604</v>
      </c>
      <c r="AD196">
        <f t="shared" si="62"/>
        <v>3.066020332501929E-05</v>
      </c>
      <c r="AE196">
        <f t="shared" si="62"/>
        <v>5.44792159364406E-05</v>
      </c>
      <c r="AF196">
        <f t="shared" si="62"/>
        <v>-4.617432405294787E-06</v>
      </c>
      <c r="AG196">
        <f t="shared" si="62"/>
        <v>0.0006036185249948618</v>
      </c>
      <c r="AH196">
        <f t="shared" si="62"/>
        <v>0.0035975832863739325</v>
      </c>
      <c r="AI196">
        <f t="shared" si="61"/>
        <v>0.003167631105660504</v>
      </c>
      <c r="AJ196">
        <f t="shared" si="61"/>
        <v>0.000918131341024335</v>
      </c>
      <c r="AK196">
        <f t="shared" si="61"/>
        <v>0.0006131302152212387</v>
      </c>
      <c r="AL196">
        <f t="shared" si="57"/>
        <v>0.008980616460131036</v>
      </c>
    </row>
    <row r="197" spans="1:38" ht="12.75">
      <c r="A197">
        <f t="shared" si="55"/>
        <v>1995.75</v>
      </c>
      <c r="B197" s="18">
        <v>231.442</v>
      </c>
      <c r="C197" s="18">
        <v>2.843</v>
      </c>
      <c r="D197" s="18">
        <f t="shared" si="53"/>
        <v>234.285</v>
      </c>
      <c r="E197" s="36">
        <v>0.007931837812066078</v>
      </c>
      <c r="F197" s="36">
        <v>0.049444470554590225</v>
      </c>
      <c r="G197" s="36">
        <v>0.0627201572060585</v>
      </c>
      <c r="H197" s="36">
        <v>0.26953163743019104</v>
      </c>
      <c r="I197" s="36">
        <v>0.28996604681015015</v>
      </c>
      <c r="J197" s="36">
        <v>0.20797893404960632</v>
      </c>
      <c r="K197" s="36">
        <v>0.09093889594078064</v>
      </c>
      <c r="L197" s="36">
        <v>0.021488690748810768</v>
      </c>
      <c r="M197" s="37">
        <f t="shared" si="60"/>
        <v>7.489622949999995</v>
      </c>
      <c r="N197" s="37">
        <f t="shared" si="60"/>
        <v>8.483314725000003</v>
      </c>
      <c r="O197" s="37">
        <f t="shared" si="60"/>
        <v>10.196601100000006</v>
      </c>
      <c r="P197" s="37">
        <f t="shared" si="60"/>
        <v>14.20115324999999</v>
      </c>
      <c r="Q197" s="37">
        <f t="shared" si="60"/>
        <v>17.242563249999982</v>
      </c>
      <c r="R197" s="37">
        <f t="shared" si="60"/>
        <v>18.84741425000001</v>
      </c>
      <c r="S197" s="37">
        <f t="shared" si="60"/>
        <v>19.50919599999998</v>
      </c>
      <c r="T197" s="37">
        <f t="shared" si="60"/>
        <v>23.263855000000007</v>
      </c>
      <c r="U197" s="37">
        <f t="shared" si="52"/>
        <v>3781.2965378332756</v>
      </c>
      <c r="V197" s="37">
        <f t="shared" si="63"/>
        <v>0.0036807602212643427</v>
      </c>
      <c r="W197" s="37">
        <f t="shared" si="64"/>
        <v>0.025988849676983602</v>
      </c>
      <c r="X197" s="37">
        <f t="shared" si="65"/>
        <v>0.03962472989045185</v>
      </c>
      <c r="Y197" s="37">
        <f t="shared" si="66"/>
        <v>0.23715763494038583</v>
      </c>
      <c r="Z197" s="37">
        <f t="shared" si="67"/>
        <v>0.3097795342051926</v>
      </c>
      <c r="AA197" s="37">
        <f t="shared" si="68"/>
        <v>0.2428705582050528</v>
      </c>
      <c r="AB197" s="37">
        <f t="shared" si="69"/>
        <v>0.10992406900851982</v>
      </c>
      <c r="AC197" s="37">
        <f t="shared" si="70"/>
        <v>0.030973863852149265</v>
      </c>
      <c r="AD197">
        <f t="shared" si="62"/>
        <v>-4.406147284657107E-06</v>
      </c>
      <c r="AE197">
        <f t="shared" si="62"/>
        <v>-0.00019487679487341996</v>
      </c>
      <c r="AF197">
        <f t="shared" si="62"/>
        <v>-0.00038644109459928257</v>
      </c>
      <c r="AG197">
        <f t="shared" si="62"/>
        <v>-0.001674070981291163</v>
      </c>
      <c r="AH197">
        <f t="shared" si="62"/>
        <v>0.000654819805489774</v>
      </c>
      <c r="AI197">
        <f t="shared" si="61"/>
        <v>0.0008658787263536341</v>
      </c>
      <c r="AJ197">
        <f t="shared" si="61"/>
        <v>-0.00012886878669442353</v>
      </c>
      <c r="AK197">
        <f t="shared" si="61"/>
        <v>0.0003205168998135471</v>
      </c>
      <c r="AL197">
        <f t="shared" si="57"/>
        <v>-0.0005474483730859914</v>
      </c>
    </row>
    <row r="198" spans="1:38" ht="12.75">
      <c r="A198">
        <f t="shared" si="55"/>
        <v>1996</v>
      </c>
      <c r="B198" s="18">
        <v>230.315</v>
      </c>
      <c r="C198" s="18">
        <v>2.742</v>
      </c>
      <c r="D198" s="18">
        <f t="shared" si="53"/>
        <v>233.057</v>
      </c>
      <c r="E198" s="36">
        <v>0.007933642715215683</v>
      </c>
      <c r="F198" s="36">
        <v>0.04914411902427673</v>
      </c>
      <c r="G198" s="36">
        <v>0.062198419123888016</v>
      </c>
      <c r="H198" s="36">
        <v>0.2680148780345917</v>
      </c>
      <c r="I198" s="36">
        <v>0.29099100828170776</v>
      </c>
      <c r="J198" s="36">
        <v>0.2090156525373459</v>
      </c>
      <c r="K198" s="36">
        <v>0.09096182137727737</v>
      </c>
      <c r="L198" s="36">
        <v>0.02174116112291813</v>
      </c>
      <c r="M198" s="37">
        <f t="shared" si="60"/>
        <v>7.560334599999995</v>
      </c>
      <c r="N198" s="37">
        <f t="shared" si="60"/>
        <v>8.577216800000004</v>
      </c>
      <c r="O198" s="37">
        <f t="shared" si="60"/>
        <v>10.288852800000006</v>
      </c>
      <c r="P198" s="37">
        <f t="shared" si="60"/>
        <v>14.32823599999999</v>
      </c>
      <c r="Q198" s="37">
        <f t="shared" si="60"/>
        <v>17.39067599999998</v>
      </c>
      <c r="R198" s="37">
        <f t="shared" si="60"/>
        <v>19.01483400000001</v>
      </c>
      <c r="S198" s="37">
        <f t="shared" si="60"/>
        <v>19.69611799999998</v>
      </c>
      <c r="T198" s="37">
        <f t="shared" si="60"/>
        <v>23.422770000000007</v>
      </c>
      <c r="U198" s="37">
        <f aca="true" t="shared" si="71" ref="U198:U245">D198*(E198*M198+F198*N198+G198*O198+H198*P198+I198*Q198+J198*R198+K198*S198+L198*T198)</f>
        <v>3798.221479333088</v>
      </c>
      <c r="V198" s="37">
        <f t="shared" si="63"/>
        <v>0.0036804042322856096</v>
      </c>
      <c r="W198" s="37">
        <f t="shared" si="64"/>
        <v>0.02586424515098022</v>
      </c>
      <c r="X198" s="37">
        <f t="shared" si="65"/>
        <v>0.03926704017494039</v>
      </c>
      <c r="Y198" s="37">
        <f t="shared" si="66"/>
        <v>0.23563158018662445</v>
      </c>
      <c r="Z198" s="37">
        <f t="shared" si="67"/>
        <v>0.310511650461948</v>
      </c>
      <c r="AA198" s="37">
        <f t="shared" si="68"/>
        <v>0.24386710066893008</v>
      </c>
      <c r="AB198" s="37">
        <f t="shared" si="69"/>
        <v>0.1099313728713068</v>
      </c>
      <c r="AC198" s="37">
        <f t="shared" si="70"/>
        <v>0.031246606252984355</v>
      </c>
      <c r="AD198">
        <f t="shared" si="62"/>
        <v>-1.850500432665902E-05</v>
      </c>
      <c r="AE198">
        <f t="shared" si="62"/>
        <v>-0.0002942225291606891</v>
      </c>
      <c r="AF198">
        <f t="shared" si="62"/>
        <v>-0.0005368018211416024</v>
      </c>
      <c r="AG198">
        <f t="shared" si="62"/>
        <v>-0.0025763576545169728</v>
      </c>
      <c r="AH198">
        <f t="shared" si="62"/>
        <v>-0.0005355386228454222</v>
      </c>
      <c r="AI198">
        <f t="shared" si="61"/>
        <v>-6.88535242661055E-05</v>
      </c>
      <c r="AJ198">
        <f t="shared" si="61"/>
        <v>-0.0005499902369152202</v>
      </c>
      <c r="AK198">
        <f t="shared" si="61"/>
        <v>0.00019989074501451664</v>
      </c>
      <c r="AL198">
        <f t="shared" si="57"/>
        <v>-0.004380378648158155</v>
      </c>
    </row>
    <row r="199" spans="1:38" ht="12.75">
      <c r="A199">
        <f t="shared" si="55"/>
        <v>1996.25</v>
      </c>
      <c r="B199" s="18">
        <v>232.68699999999998</v>
      </c>
      <c r="C199" s="18">
        <v>2.805</v>
      </c>
      <c r="D199" s="18">
        <f aca="true" t="shared" si="72" ref="D199:D245">B199+C199</f>
        <v>235.492</v>
      </c>
      <c r="E199" s="36">
        <v>0.007934468798339367</v>
      </c>
      <c r="F199" s="36">
        <v>0.049863144755363464</v>
      </c>
      <c r="G199" s="36">
        <v>0.061198890209198</v>
      </c>
      <c r="H199" s="36">
        <v>0.2660176157951355</v>
      </c>
      <c r="I199" s="36">
        <v>0.29125988483428955</v>
      </c>
      <c r="J199" s="36">
        <v>0.21076640486717224</v>
      </c>
      <c r="K199" s="36">
        <v>0.09171145409345627</v>
      </c>
      <c r="L199" s="36">
        <v>0.021496009081602097</v>
      </c>
      <c r="M199" s="37">
        <f t="shared" si="60"/>
        <v>7.6310462499999945</v>
      </c>
      <c r="N199" s="37">
        <f t="shared" si="60"/>
        <v>8.671118875000005</v>
      </c>
      <c r="O199" s="37">
        <f t="shared" si="60"/>
        <v>10.381104500000006</v>
      </c>
      <c r="P199" s="37">
        <f t="shared" si="60"/>
        <v>14.45531874999999</v>
      </c>
      <c r="Q199" s="37">
        <f t="shared" si="60"/>
        <v>17.53878874999998</v>
      </c>
      <c r="R199" s="37">
        <f t="shared" si="60"/>
        <v>19.18225375000001</v>
      </c>
      <c r="S199" s="37">
        <f t="shared" si="60"/>
        <v>19.88303999999998</v>
      </c>
      <c r="T199" s="37">
        <f t="shared" si="60"/>
        <v>23.581685000000007</v>
      </c>
      <c r="U199" s="37">
        <f t="shared" si="71"/>
        <v>3875.0994989543574</v>
      </c>
      <c r="V199" s="37">
        <f t="shared" si="63"/>
        <v>0.0036795545207117786</v>
      </c>
      <c r="W199" s="37">
        <f t="shared" si="64"/>
        <v>0.02627532551879067</v>
      </c>
      <c r="X199" s="37">
        <f t="shared" si="65"/>
        <v>0.0386082760195678</v>
      </c>
      <c r="Y199" s="37">
        <f t="shared" si="66"/>
        <v>0.23368528677019926</v>
      </c>
      <c r="Z199" s="37">
        <f t="shared" si="67"/>
        <v>0.3104370662864828</v>
      </c>
      <c r="AA199" s="37">
        <f t="shared" si="68"/>
        <v>0.2456938690018074</v>
      </c>
      <c r="AB199" s="37">
        <f t="shared" si="69"/>
        <v>0.11081528441979456</v>
      </c>
      <c r="AC199" s="37">
        <f t="shared" si="70"/>
        <v>0.030805337462645688</v>
      </c>
      <c r="AD199">
        <f t="shared" si="62"/>
        <v>3.8632432350854986E-05</v>
      </c>
      <c r="AE199">
        <f t="shared" si="62"/>
        <v>0.0006496289600030394</v>
      </c>
      <c r="AF199">
        <f t="shared" si="62"/>
        <v>-0.00022609712372184654</v>
      </c>
      <c r="AG199">
        <f t="shared" si="62"/>
        <v>0.0006837761655836103</v>
      </c>
      <c r="AH199">
        <f t="shared" si="62"/>
        <v>0.0035137811609858745</v>
      </c>
      <c r="AI199">
        <f t="shared" si="61"/>
        <v>0.004586005549310646</v>
      </c>
      <c r="AJ199">
        <f t="shared" si="61"/>
        <v>0.00205308633547072</v>
      </c>
      <c r="AK199">
        <f t="shared" si="61"/>
        <v>-2.935405142054638E-05</v>
      </c>
      <c r="AL199">
        <f t="shared" si="57"/>
        <v>0.011269459428562351</v>
      </c>
    </row>
    <row r="200" spans="1:38" ht="12.75">
      <c r="A200">
        <f aca="true" t="shared" si="73" ref="A200:A245">A199+0.25</f>
        <v>1996.5</v>
      </c>
      <c r="B200" s="18">
        <v>234.571</v>
      </c>
      <c r="C200" s="18">
        <v>2.82</v>
      </c>
      <c r="D200" s="18">
        <f t="shared" si="72"/>
        <v>237.391</v>
      </c>
      <c r="E200" s="36">
        <v>0.00793529488146305</v>
      </c>
      <c r="F200" s="36">
        <v>0.050582170486450195</v>
      </c>
      <c r="G200" s="36">
        <v>0.06019935756921768</v>
      </c>
      <c r="H200" s="36">
        <v>0.2640203833580017</v>
      </c>
      <c r="I200" s="36">
        <v>0.29152876138687134</v>
      </c>
      <c r="J200" s="36">
        <v>0.2125171571969986</v>
      </c>
      <c r="K200" s="36">
        <v>0.09246109426021576</v>
      </c>
      <c r="L200" s="36">
        <v>0.021250858902931213</v>
      </c>
      <c r="M200" s="37">
        <f t="shared" si="60"/>
        <v>7.701757899999994</v>
      </c>
      <c r="N200" s="37">
        <f t="shared" si="60"/>
        <v>8.765020950000006</v>
      </c>
      <c r="O200" s="37">
        <f t="shared" si="60"/>
        <v>10.473356200000007</v>
      </c>
      <c r="P200" s="37">
        <f t="shared" si="60"/>
        <v>14.582401499999989</v>
      </c>
      <c r="Q200" s="37">
        <f t="shared" si="60"/>
        <v>17.68690149999998</v>
      </c>
      <c r="R200" s="37">
        <f t="shared" si="60"/>
        <v>19.349673500000012</v>
      </c>
      <c r="S200" s="37">
        <f t="shared" si="60"/>
        <v>20.06996199999998</v>
      </c>
      <c r="T200" s="37">
        <f t="shared" si="60"/>
        <v>23.740600000000008</v>
      </c>
      <c r="U200" s="37">
        <f t="shared" si="71"/>
        <v>3943.916015926297</v>
      </c>
      <c r="V200" s="37">
        <f t="shared" si="63"/>
        <v>0.0036786589364316237</v>
      </c>
      <c r="W200" s="37">
        <f t="shared" si="64"/>
        <v>0.02668621687555076</v>
      </c>
      <c r="X200" s="37">
        <f t="shared" si="65"/>
        <v>0.037950222148050994</v>
      </c>
      <c r="Y200" s="37">
        <f t="shared" si="66"/>
        <v>0.23174111945421189</v>
      </c>
      <c r="Z200" s="37">
        <f t="shared" si="67"/>
        <v>0.31036286790141926</v>
      </c>
      <c r="AA200" s="37">
        <f t="shared" si="68"/>
        <v>0.247516543005782</v>
      </c>
      <c r="AB200" s="37">
        <f t="shared" si="69"/>
        <v>0.11169717025087243</v>
      </c>
      <c r="AC200" s="37">
        <f t="shared" si="70"/>
        <v>0.03036720142768092</v>
      </c>
      <c r="AD200">
        <f t="shared" si="62"/>
        <v>2.9932240906329256E-05</v>
      </c>
      <c r="AE200">
        <f t="shared" si="62"/>
        <v>0.0005918090267472476</v>
      </c>
      <c r="AF200">
        <f t="shared" si="62"/>
        <v>-0.0003229140496286088</v>
      </c>
      <c r="AG200">
        <f t="shared" si="62"/>
        <v>0.00011528766295668332</v>
      </c>
      <c r="AH200">
        <f t="shared" si="62"/>
        <v>0.002779430652648856</v>
      </c>
      <c r="AI200">
        <f t="shared" si="61"/>
        <v>0.004020631240490143</v>
      </c>
      <c r="AJ200">
        <f t="shared" si="61"/>
        <v>0.0017992692872277364</v>
      </c>
      <c r="AK200">
        <f t="shared" si="61"/>
        <v>-0.00010516636446590626</v>
      </c>
      <c r="AL200">
        <f aca="true" t="shared" si="74" ref="AL200:AL245">SUM(AD200:AK200)</f>
        <v>0.00890827969688248</v>
      </c>
    </row>
    <row r="201" spans="1:38" ht="12.75">
      <c r="A201">
        <f t="shared" si="73"/>
        <v>1996.75</v>
      </c>
      <c r="B201" s="18">
        <v>237.013</v>
      </c>
      <c r="C201" s="18">
        <v>2.821</v>
      </c>
      <c r="D201" s="18">
        <f t="shared" si="72"/>
        <v>239.834</v>
      </c>
      <c r="E201" s="36">
        <v>0.00793612003326416</v>
      </c>
      <c r="F201" s="36">
        <v>0.051301199942827225</v>
      </c>
      <c r="G201" s="36">
        <v>0.059199828654527664</v>
      </c>
      <c r="H201" s="36">
        <v>0.26202312111854553</v>
      </c>
      <c r="I201" s="36">
        <v>0.2917976379394531</v>
      </c>
      <c r="J201" s="36">
        <v>0.21426790952682495</v>
      </c>
      <c r="K201" s="36">
        <v>0.09321072697639465</v>
      </c>
      <c r="L201" s="36">
        <v>0.02100570872426033</v>
      </c>
      <c r="M201" s="37">
        <f t="shared" si="60"/>
        <v>7.772469549999994</v>
      </c>
      <c r="N201" s="37">
        <f t="shared" si="60"/>
        <v>8.858923025000006</v>
      </c>
      <c r="O201" s="37">
        <f t="shared" si="60"/>
        <v>10.565607900000007</v>
      </c>
      <c r="P201" s="37">
        <f t="shared" si="60"/>
        <v>14.709484249999988</v>
      </c>
      <c r="Q201" s="37">
        <f t="shared" si="60"/>
        <v>17.83501424999998</v>
      </c>
      <c r="R201" s="37">
        <f t="shared" si="60"/>
        <v>19.517093250000013</v>
      </c>
      <c r="S201" s="37">
        <f t="shared" si="60"/>
        <v>20.256883999999978</v>
      </c>
      <c r="T201" s="37">
        <f t="shared" si="60"/>
        <v>23.899515000000008</v>
      </c>
      <c r="U201" s="37">
        <f t="shared" si="71"/>
        <v>4022.5319956291487</v>
      </c>
      <c r="V201" s="37">
        <f t="shared" si="63"/>
        <v>0.0036777186382219206</v>
      </c>
      <c r="W201" s="37">
        <f t="shared" si="64"/>
        <v>0.027096905399186563</v>
      </c>
      <c r="X201" s="37">
        <f t="shared" si="65"/>
        <v>0.03729290225066947</v>
      </c>
      <c r="Y201" s="37">
        <f t="shared" si="66"/>
        <v>0.2297990900342973</v>
      </c>
      <c r="Z201" s="37">
        <f t="shared" si="67"/>
        <v>0.31028906893595265</v>
      </c>
      <c r="AA201" s="37">
        <f t="shared" si="68"/>
        <v>0.24933515329600706</v>
      </c>
      <c r="AB201" s="37">
        <f t="shared" si="69"/>
        <v>0.11257702816466995</v>
      </c>
      <c r="AC201" s="37">
        <f t="shared" si="70"/>
        <v>0.029932133280995074</v>
      </c>
      <c r="AD201">
        <f t="shared" si="62"/>
        <v>3.8041396157405265E-05</v>
      </c>
      <c r="AE201">
        <f t="shared" si="62"/>
        <v>0.0006549019382675586</v>
      </c>
      <c r="AF201">
        <f t="shared" si="62"/>
        <v>-0.0002447127058803304</v>
      </c>
      <c r="AG201">
        <f t="shared" si="62"/>
        <v>0.0006103604259107741</v>
      </c>
      <c r="AH201">
        <f t="shared" si="62"/>
        <v>0.0034633371414532705</v>
      </c>
      <c r="AI201">
        <f t="shared" si="61"/>
        <v>0.004581684990639689</v>
      </c>
      <c r="AJ201">
        <f t="shared" si="61"/>
        <v>0.0020536008479755423</v>
      </c>
      <c r="AK201">
        <f t="shared" si="61"/>
        <v>-4.114290286949745E-05</v>
      </c>
      <c r="AL201">
        <f t="shared" si="74"/>
        <v>0.011116071131654413</v>
      </c>
    </row>
    <row r="202" spans="1:38" ht="12.75">
      <c r="A202">
        <f t="shared" si="73"/>
        <v>1997</v>
      </c>
      <c r="B202" s="18">
        <v>238.607</v>
      </c>
      <c r="C202" s="18">
        <v>2.752</v>
      </c>
      <c r="D202" s="18">
        <f t="shared" si="72"/>
        <v>241.359</v>
      </c>
      <c r="E202" s="36">
        <v>0.007936946116387844</v>
      </c>
      <c r="F202" s="36">
        <v>0.052020225673913956</v>
      </c>
      <c r="G202" s="36">
        <v>0.058200299739837646</v>
      </c>
      <c r="H202" s="36">
        <v>0.26002585887908936</v>
      </c>
      <c r="I202" s="36">
        <v>0.2920665144920349</v>
      </c>
      <c r="J202" s="36">
        <v>0.2160186618566513</v>
      </c>
      <c r="K202" s="36">
        <v>0.09396035969257355</v>
      </c>
      <c r="L202" s="36">
        <v>0.020760556682944298</v>
      </c>
      <c r="M202" s="37">
        <f t="shared" si="60"/>
        <v>7.843181199999994</v>
      </c>
      <c r="N202" s="37">
        <f t="shared" si="60"/>
        <v>8.952825100000007</v>
      </c>
      <c r="O202" s="37">
        <f t="shared" si="60"/>
        <v>10.657859600000007</v>
      </c>
      <c r="P202" s="37">
        <f t="shared" si="60"/>
        <v>14.836566999999988</v>
      </c>
      <c r="Q202" s="37">
        <f t="shared" si="60"/>
        <v>17.98312699999998</v>
      </c>
      <c r="R202" s="37">
        <f t="shared" si="60"/>
        <v>19.684513000000013</v>
      </c>
      <c r="S202" s="37">
        <f t="shared" si="60"/>
        <v>20.443805999999977</v>
      </c>
      <c r="T202" s="37">
        <f t="shared" si="60"/>
        <v>24.05843000000001</v>
      </c>
      <c r="U202" s="37">
        <f t="shared" si="71"/>
        <v>4086.455440147978</v>
      </c>
      <c r="V202" s="37">
        <f t="shared" si="63"/>
        <v>0.003676735688861508</v>
      </c>
      <c r="W202" s="37">
        <f t="shared" si="64"/>
        <v>0.027507369573248466</v>
      </c>
      <c r="X202" s="37">
        <f t="shared" si="65"/>
        <v>0.0366363286576975</v>
      </c>
      <c r="Y202" s="37">
        <f t="shared" si="66"/>
        <v>0.227859264854245</v>
      </c>
      <c r="Z202" s="37">
        <f t="shared" si="67"/>
        <v>0.3102156540929697</v>
      </c>
      <c r="AA202" s="37">
        <f t="shared" si="68"/>
        <v>0.2511497073095028</v>
      </c>
      <c r="AB202" s="37">
        <f t="shared" si="69"/>
        <v>0.11345487245822636</v>
      </c>
      <c r="AC202" s="37">
        <f t="shared" si="70"/>
        <v>0.029500067365248545</v>
      </c>
      <c r="AD202">
        <f t="shared" si="62"/>
        <v>2.3690611141715175E-05</v>
      </c>
      <c r="AE202">
        <f t="shared" si="62"/>
        <v>0.0005530563934753248</v>
      </c>
      <c r="AF202">
        <f t="shared" si="62"/>
        <v>-0.00039514095859970806</v>
      </c>
      <c r="AG202">
        <f t="shared" si="62"/>
        <v>-0.00030050552929459503</v>
      </c>
      <c r="AH202">
        <f t="shared" si="62"/>
        <v>0.002252264208546727</v>
      </c>
      <c r="AI202">
        <f t="shared" si="61"/>
        <v>0.0036225319475257645</v>
      </c>
      <c r="AJ202">
        <f t="shared" si="61"/>
        <v>0.0016216218894432022</v>
      </c>
      <c r="AK202">
        <f t="shared" si="61"/>
        <v>-0.0001604947974387548</v>
      </c>
      <c r="AL202">
        <f t="shared" si="74"/>
        <v>0.007217023764799676</v>
      </c>
    </row>
    <row r="203" spans="1:38" ht="12.75">
      <c r="A203">
        <f t="shared" si="73"/>
        <v>1997.25</v>
      </c>
      <c r="B203" s="18">
        <v>239.98</v>
      </c>
      <c r="C203" s="18">
        <v>2.737</v>
      </c>
      <c r="D203" s="18">
        <f t="shared" si="72"/>
        <v>242.71699999999998</v>
      </c>
      <c r="E203" s="36">
        <v>0.008184954524040222</v>
      </c>
      <c r="F203" s="36">
        <v>0.05224671587347984</v>
      </c>
      <c r="G203" s="36">
        <v>0.05818972736597061</v>
      </c>
      <c r="H203" s="36">
        <v>0.25827571749687195</v>
      </c>
      <c r="I203" s="36">
        <v>0.291592538356781</v>
      </c>
      <c r="J203" s="36">
        <v>0.21727481484413147</v>
      </c>
      <c r="K203" s="36">
        <v>0.09470997005701065</v>
      </c>
      <c r="L203" s="36">
        <v>0.02051510661840439</v>
      </c>
      <c r="M203" s="37">
        <f t="shared" si="60"/>
        <v>7.913892849999994</v>
      </c>
      <c r="N203" s="37">
        <f t="shared" si="60"/>
        <v>9.046727175000008</v>
      </c>
      <c r="O203" s="37">
        <f t="shared" si="60"/>
        <v>10.750111300000007</v>
      </c>
      <c r="P203" s="37">
        <f t="shared" si="60"/>
        <v>14.963649749999988</v>
      </c>
      <c r="Q203" s="37">
        <f t="shared" si="60"/>
        <v>18.131239749999978</v>
      </c>
      <c r="R203" s="37">
        <f t="shared" si="60"/>
        <v>19.851932750000014</v>
      </c>
      <c r="S203" s="37">
        <f t="shared" si="60"/>
        <v>20.630727999999976</v>
      </c>
      <c r="T203" s="37">
        <f t="shared" si="60"/>
        <v>24.21734500000001</v>
      </c>
      <c r="U203" s="37">
        <f t="shared" si="71"/>
        <v>4145.302075229262</v>
      </c>
      <c r="V203" s="37">
        <f t="shared" si="63"/>
        <v>0.0037927170881639372</v>
      </c>
      <c r="W203" s="37">
        <f t="shared" si="64"/>
        <v>0.02767543793365114</v>
      </c>
      <c r="X203" s="37">
        <f t="shared" si="65"/>
        <v>0.036627164153283966</v>
      </c>
      <c r="Y203" s="37">
        <f t="shared" si="66"/>
        <v>0.2262898750750874</v>
      </c>
      <c r="Z203" s="37">
        <f t="shared" si="67"/>
        <v>0.30956219603194784</v>
      </c>
      <c r="AA203" s="37">
        <f t="shared" si="68"/>
        <v>0.25255513062079205</v>
      </c>
      <c r="AB203" s="37">
        <f t="shared" si="69"/>
        <v>0.11440743906601826</v>
      </c>
      <c r="AC203" s="37">
        <f t="shared" si="70"/>
        <v>0.02909004003105526</v>
      </c>
      <c r="AD203">
        <f t="shared" si="62"/>
        <v>0.0001358685153112825</v>
      </c>
      <c r="AE203">
        <f t="shared" si="62"/>
        <v>0.00027467630088177204</v>
      </c>
      <c r="AF203">
        <f t="shared" si="62"/>
        <v>0.0001988749408601394</v>
      </c>
      <c r="AG203">
        <f t="shared" si="62"/>
        <v>-0.000259476426600662</v>
      </c>
      <c r="AH203">
        <f t="shared" si="62"/>
        <v>0.0012353875226333436</v>
      </c>
      <c r="AI203">
        <f t="shared" si="61"/>
        <v>0.002873354696354758</v>
      </c>
      <c r="AJ203">
        <f t="shared" si="61"/>
        <v>0.001544563665100075</v>
      </c>
      <c r="AK203">
        <f t="shared" si="61"/>
        <v>-0.00018405045732417327</v>
      </c>
      <c r="AL203">
        <f t="shared" si="74"/>
        <v>0.005819198757216535</v>
      </c>
    </row>
    <row r="204" spans="1:38" ht="12.75">
      <c r="A204">
        <f t="shared" si="73"/>
        <v>1997.5</v>
      </c>
      <c r="B204" s="18">
        <v>241.391</v>
      </c>
      <c r="C204" s="18">
        <v>2.74</v>
      </c>
      <c r="D204" s="18">
        <f t="shared" si="72"/>
        <v>244.131</v>
      </c>
      <c r="E204" s="36">
        <v>0.008432962000370026</v>
      </c>
      <c r="F204" s="36">
        <v>0.05247320234775543</v>
      </c>
      <c r="G204" s="36">
        <v>0.05817915499210358</v>
      </c>
      <c r="H204" s="36">
        <v>0.25652557611465454</v>
      </c>
      <c r="I204" s="36">
        <v>0.2911185324192047</v>
      </c>
      <c r="J204" s="36">
        <v>0.21853098273277283</v>
      </c>
      <c r="K204" s="36">
        <v>0.09545958042144775</v>
      </c>
      <c r="L204" s="36">
        <v>0.02026965469121933</v>
      </c>
      <c r="M204" s="37">
        <f t="shared" si="60"/>
        <v>7.984604499999993</v>
      </c>
      <c r="N204" s="37">
        <f t="shared" si="60"/>
        <v>9.140629250000009</v>
      </c>
      <c r="O204" s="37">
        <f t="shared" si="60"/>
        <v>10.842363000000008</v>
      </c>
      <c r="P204" s="37">
        <f t="shared" si="60"/>
        <v>15.090732499999987</v>
      </c>
      <c r="Q204" s="37">
        <f t="shared" si="60"/>
        <v>18.279352499999977</v>
      </c>
      <c r="R204" s="37">
        <f t="shared" si="60"/>
        <v>20.019352500000014</v>
      </c>
      <c r="S204" s="37">
        <f t="shared" si="60"/>
        <v>20.817649999999976</v>
      </c>
      <c r="T204" s="37">
        <f t="shared" si="60"/>
        <v>24.37626000000001</v>
      </c>
      <c r="U204" s="37">
        <f t="shared" si="71"/>
        <v>4205.542171870317</v>
      </c>
      <c r="V204" s="37">
        <f t="shared" si="63"/>
        <v>0.003908719363829728</v>
      </c>
      <c r="W204" s="37">
        <f t="shared" si="64"/>
        <v>0.027842908554979753</v>
      </c>
      <c r="X204" s="37">
        <f t="shared" si="65"/>
        <v>0.03661780353232471</v>
      </c>
      <c r="Y204" s="37">
        <f t="shared" si="66"/>
        <v>0.22472010557349717</v>
      </c>
      <c r="Z204" s="37">
        <f t="shared" si="67"/>
        <v>0.30890973782796266</v>
      </c>
      <c r="AA204" s="37">
        <f t="shared" si="68"/>
        <v>0.25395921923101583</v>
      </c>
      <c r="AB204" s="37">
        <f t="shared" si="69"/>
        <v>0.11535918032414286</v>
      </c>
      <c r="AC204" s="37">
        <f t="shared" si="70"/>
        <v>0.02868232559224708</v>
      </c>
      <c r="AD204">
        <f t="shared" si="62"/>
        <v>0.00013731364915269708</v>
      </c>
      <c r="AE204">
        <f t="shared" si="62"/>
        <v>0.0002813221184923994</v>
      </c>
      <c r="AF204">
        <f t="shared" si="62"/>
        <v>0.0002060786124922188</v>
      </c>
      <c r="AG204">
        <f t="shared" si="62"/>
        <v>-0.00022336366562340144</v>
      </c>
      <c r="AH204">
        <f t="shared" si="62"/>
        <v>0.0012931975453863741</v>
      </c>
      <c r="AI204">
        <f t="shared" si="61"/>
        <v>0.002931105496394626</v>
      </c>
      <c r="AJ204">
        <f t="shared" si="61"/>
        <v>0.0015730342054124757</v>
      </c>
      <c r="AK204">
        <f t="shared" si="61"/>
        <v>-0.000179897001083163</v>
      </c>
      <c r="AL204">
        <f t="shared" si="74"/>
        <v>0.006018790960624227</v>
      </c>
    </row>
    <row r="205" spans="1:38" ht="12.75">
      <c r="A205">
        <f t="shared" si="73"/>
        <v>1997.75</v>
      </c>
      <c r="B205" s="18">
        <v>242.545</v>
      </c>
      <c r="C205" s="18">
        <v>2.731</v>
      </c>
      <c r="D205" s="18">
        <f t="shared" si="72"/>
        <v>245.27599999999998</v>
      </c>
      <c r="E205" s="36">
        <v>0.008680970408022404</v>
      </c>
      <c r="F205" s="36">
        <v>0.05269969254732132</v>
      </c>
      <c r="G205" s="36">
        <v>0.05816858261823654</v>
      </c>
      <c r="H205" s="36">
        <v>0.25477540493011475</v>
      </c>
      <c r="I205" s="36">
        <v>0.2906445264816284</v>
      </c>
      <c r="J205" s="36">
        <v>0.219787135720253</v>
      </c>
      <c r="K205" s="36">
        <v>0.09620919823646545</v>
      </c>
      <c r="L205" s="36">
        <v>0.02002420276403427</v>
      </c>
      <c r="M205" s="37">
        <f t="shared" si="60"/>
        <v>8.055316149999994</v>
      </c>
      <c r="N205" s="37">
        <f t="shared" si="60"/>
        <v>9.23453132500001</v>
      </c>
      <c r="O205" s="37">
        <f t="shared" si="60"/>
        <v>10.934614700000008</v>
      </c>
      <c r="P205" s="37">
        <f t="shared" si="60"/>
        <v>15.217815249999987</v>
      </c>
      <c r="Q205" s="37">
        <f t="shared" si="60"/>
        <v>18.427465249999976</v>
      </c>
      <c r="R205" s="37">
        <f t="shared" si="60"/>
        <v>20.186772250000015</v>
      </c>
      <c r="S205" s="37">
        <f t="shared" si="60"/>
        <v>21.004571999999975</v>
      </c>
      <c r="T205" s="37">
        <f t="shared" si="60"/>
        <v>24.53517500000001</v>
      </c>
      <c r="U205" s="37">
        <f t="shared" si="71"/>
        <v>4261.554268215733</v>
      </c>
      <c r="V205" s="37">
        <f t="shared" si="63"/>
        <v>0.004024740625954408</v>
      </c>
      <c r="W205" s="37">
        <f t="shared" si="64"/>
        <v>0.028009797696343264</v>
      </c>
      <c r="X205" s="37">
        <f t="shared" si="65"/>
        <v>0.03660825246347775</v>
      </c>
      <c r="Y205" s="37">
        <f t="shared" si="66"/>
        <v>0.2231499734755541</v>
      </c>
      <c r="Z205" s="37">
        <f t="shared" si="67"/>
        <v>0.30825830157014417</v>
      </c>
      <c r="AA205" s="37">
        <f t="shared" si="68"/>
        <v>0.25536194898385833</v>
      </c>
      <c r="AB205" s="37">
        <f t="shared" si="69"/>
        <v>0.11631010927431576</v>
      </c>
      <c r="AC205" s="37">
        <f t="shared" si="70"/>
        <v>0.02827687591035241</v>
      </c>
      <c r="AD205">
        <f t="shared" si="62"/>
        <v>0.00013353753245488116</v>
      </c>
      <c r="AE205">
        <f t="shared" si="62"/>
        <v>0.00025095051910558523</v>
      </c>
      <c r="AF205">
        <f t="shared" si="62"/>
        <v>0.00016466354644579517</v>
      </c>
      <c r="AG205">
        <f t="shared" si="62"/>
        <v>-0.0004852311504727679</v>
      </c>
      <c r="AH205">
        <f t="shared" si="62"/>
        <v>0.0009410548859968284</v>
      </c>
      <c r="AI205">
        <f t="shared" si="61"/>
        <v>0.002651233598845664</v>
      </c>
      <c r="AJ205">
        <f t="shared" si="61"/>
        <v>0.0014480712808089239</v>
      </c>
      <c r="AK205">
        <f t="shared" si="61"/>
        <v>-0.0002137138887670915</v>
      </c>
      <c r="AL205">
        <f t="shared" si="74"/>
        <v>0.004890566324417819</v>
      </c>
    </row>
    <row r="206" spans="1:38" ht="12.75">
      <c r="A206">
        <f t="shared" si="73"/>
        <v>1998</v>
      </c>
      <c r="B206" s="18">
        <v>244.231</v>
      </c>
      <c r="C206" s="18">
        <v>2.732</v>
      </c>
      <c r="D206" s="18">
        <f t="shared" si="72"/>
        <v>246.963</v>
      </c>
      <c r="E206" s="36">
        <v>0.008928978815674782</v>
      </c>
      <c r="F206" s="36">
        <v>0.05292618274688721</v>
      </c>
      <c r="G206" s="36">
        <v>0.05815801024436951</v>
      </c>
      <c r="H206" s="36">
        <v>0.25302526354789734</v>
      </c>
      <c r="I206" s="36">
        <v>0.2901705503463745</v>
      </c>
      <c r="J206" s="36">
        <v>0.22104328870773315</v>
      </c>
      <c r="K206" s="36">
        <v>0.09695880860090256</v>
      </c>
      <c r="L206" s="36">
        <v>0.019778752699494362</v>
      </c>
      <c r="M206" s="37">
        <f t="shared" si="60"/>
        <v>8.126027799999994</v>
      </c>
      <c r="N206" s="37">
        <f t="shared" si="60"/>
        <v>9.32843340000001</v>
      </c>
      <c r="O206" s="37">
        <f t="shared" si="60"/>
        <v>11.026866400000008</v>
      </c>
      <c r="P206" s="37">
        <f t="shared" si="60"/>
        <v>15.344897999999986</v>
      </c>
      <c r="Q206" s="37">
        <f t="shared" si="60"/>
        <v>18.575577999999975</v>
      </c>
      <c r="R206" s="37">
        <f t="shared" si="60"/>
        <v>20.354192000000015</v>
      </c>
      <c r="S206" s="37">
        <f t="shared" si="60"/>
        <v>21.191493999999974</v>
      </c>
      <c r="T206" s="37">
        <f t="shared" si="60"/>
        <v>24.69409000000001</v>
      </c>
      <c r="U206" s="37">
        <f t="shared" si="71"/>
        <v>4327.430532384045</v>
      </c>
      <c r="V206" s="37">
        <f t="shared" si="63"/>
        <v>0.00414077739256415</v>
      </c>
      <c r="W206" s="37">
        <f t="shared" si="64"/>
        <v>0.028176112617603288</v>
      </c>
      <c r="X206" s="37">
        <f t="shared" si="65"/>
        <v>0.03659851293480443</v>
      </c>
      <c r="Y206" s="37">
        <f t="shared" si="66"/>
        <v>0.22157955152606604</v>
      </c>
      <c r="Z206" s="37">
        <f t="shared" si="67"/>
        <v>0.3076078801518706</v>
      </c>
      <c r="AA206" s="37">
        <f t="shared" si="68"/>
        <v>0.25676332292504456</v>
      </c>
      <c r="AB206" s="37">
        <f t="shared" si="69"/>
        <v>0.11726020068361526</v>
      </c>
      <c r="AC206" s="37">
        <f t="shared" si="70"/>
        <v>0.027873641768431302</v>
      </c>
      <c r="AD206">
        <f t="shared" si="62"/>
        <v>0.00014299101651603084</v>
      </c>
      <c r="AE206">
        <f t="shared" si="62"/>
        <v>0.00031303877671406136</v>
      </c>
      <c r="AF206">
        <f t="shared" si="62"/>
        <v>0.00024424156878550044</v>
      </c>
      <c r="AG206">
        <f t="shared" si="62"/>
        <v>-8.59032334171504E-06</v>
      </c>
      <c r="AH206">
        <f t="shared" si="62"/>
        <v>0.001608123143005717</v>
      </c>
      <c r="AI206">
        <f t="shared" si="61"/>
        <v>0.003214473729919859</v>
      </c>
      <c r="AJ206">
        <f t="shared" si="61"/>
        <v>0.0017068952232999176</v>
      </c>
      <c r="AK206">
        <f t="shared" si="61"/>
        <v>-0.00015382417063585063</v>
      </c>
      <c r="AL206">
        <f t="shared" si="74"/>
        <v>0.007067348964263521</v>
      </c>
    </row>
    <row r="207" spans="1:38" ht="12.75">
      <c r="A207">
        <f t="shared" si="73"/>
        <v>1998.25</v>
      </c>
      <c r="B207" s="18">
        <v>245.256</v>
      </c>
      <c r="C207" s="18">
        <v>2.692</v>
      </c>
      <c r="D207" s="18">
        <f t="shared" si="72"/>
        <v>247.948</v>
      </c>
      <c r="E207" s="36">
        <v>0.00868275947868824</v>
      </c>
      <c r="F207" s="36">
        <v>0.05289746820926666</v>
      </c>
      <c r="G207" s="36">
        <v>0.0583898201584816</v>
      </c>
      <c r="H207" s="36">
        <v>0.2502805292606354</v>
      </c>
      <c r="I207" s="36">
        <v>0.2906881868839264</v>
      </c>
      <c r="J207" s="36">
        <v>0.22230876982212067</v>
      </c>
      <c r="K207" s="36">
        <v>0.09746629744768143</v>
      </c>
      <c r="L207" s="36">
        <v>0.020028796046972275</v>
      </c>
      <c r="M207" s="37">
        <f t="shared" si="60"/>
        <v>8.196739449999994</v>
      </c>
      <c r="N207" s="37">
        <f t="shared" si="60"/>
        <v>9.422335475000011</v>
      </c>
      <c r="O207" s="37">
        <f t="shared" si="60"/>
        <v>11.119118100000009</v>
      </c>
      <c r="P207" s="37">
        <f t="shared" si="60"/>
        <v>15.471980749999986</v>
      </c>
      <c r="Q207" s="37">
        <f t="shared" si="60"/>
        <v>18.723690749999975</v>
      </c>
      <c r="R207" s="37">
        <f t="shared" si="60"/>
        <v>20.521611750000016</v>
      </c>
      <c r="S207" s="37">
        <f t="shared" si="60"/>
        <v>21.378415999999973</v>
      </c>
      <c r="T207" s="37">
        <f t="shared" si="60"/>
        <v>24.85300500000001</v>
      </c>
      <c r="U207" s="37">
        <f t="shared" si="71"/>
        <v>4383.10266564134</v>
      </c>
      <c r="V207" s="37">
        <f t="shared" si="63"/>
        <v>0.004026037978983687</v>
      </c>
      <c r="W207" s="37">
        <f t="shared" si="64"/>
        <v>0.028195020545097267</v>
      </c>
      <c r="X207" s="37">
        <f t="shared" si="65"/>
        <v>0.036727083885712226</v>
      </c>
      <c r="Y207" s="37">
        <f t="shared" si="66"/>
        <v>0.2190543830337951</v>
      </c>
      <c r="Z207" s="37">
        <f t="shared" si="67"/>
        <v>0.3078915775400241</v>
      </c>
      <c r="AA207" s="37">
        <f t="shared" si="68"/>
        <v>0.25807564926257903</v>
      </c>
      <c r="AB207" s="37">
        <f t="shared" si="69"/>
        <v>0.11787154018672584</v>
      </c>
      <c r="AC207" s="37">
        <f t="shared" si="70"/>
        <v>0.028158707567082726</v>
      </c>
      <c r="AD207">
        <f t="shared" si="62"/>
        <v>-9.792879206678174E-05</v>
      </c>
      <c r="AE207">
        <f t="shared" si="62"/>
        <v>9.689725204345901E-05</v>
      </c>
      <c r="AF207">
        <f t="shared" si="62"/>
        <v>0.0002917794264936747</v>
      </c>
      <c r="AG207">
        <f t="shared" si="62"/>
        <v>-0.0015260067330127702</v>
      </c>
      <c r="AH207">
        <f t="shared" si="62"/>
        <v>0.0017735106351675928</v>
      </c>
      <c r="AI207">
        <f t="shared" si="61"/>
        <v>0.0024941967786267696</v>
      </c>
      <c r="AJ207">
        <f t="shared" si="61"/>
        <v>0.0010817159619756554</v>
      </c>
      <c r="AK207">
        <f t="shared" si="61"/>
        <v>0.0004634798078211909</v>
      </c>
      <c r="AL207">
        <f t="shared" si="74"/>
        <v>0.00457764433704879</v>
      </c>
    </row>
    <row r="208" spans="1:38" ht="12.75">
      <c r="A208">
        <f t="shared" si="73"/>
        <v>1998.5</v>
      </c>
      <c r="B208" s="18">
        <v>245.643</v>
      </c>
      <c r="C208" s="18">
        <v>2.668</v>
      </c>
      <c r="D208" s="18">
        <f t="shared" si="72"/>
        <v>248.311</v>
      </c>
      <c r="E208" s="36">
        <v>0.008436539210379124</v>
      </c>
      <c r="F208" s="36">
        <v>0.05286874994635582</v>
      </c>
      <c r="G208" s="36">
        <v>0.05862163007259369</v>
      </c>
      <c r="H208" s="36">
        <v>0.24753578007221222</v>
      </c>
      <c r="I208" s="36">
        <v>0.29120582342147827</v>
      </c>
      <c r="J208" s="36">
        <v>0.22357425093650818</v>
      </c>
      <c r="K208" s="36">
        <v>0.0979737788438797</v>
      </c>
      <c r="L208" s="36">
        <v>0.020278841257095337</v>
      </c>
      <c r="M208" s="37">
        <f t="shared" si="60"/>
        <v>8.267451099999994</v>
      </c>
      <c r="N208" s="37">
        <f t="shared" si="60"/>
        <v>9.516237550000012</v>
      </c>
      <c r="O208" s="37">
        <f t="shared" si="60"/>
        <v>11.211369800000009</v>
      </c>
      <c r="P208" s="37">
        <f t="shared" si="60"/>
        <v>15.599063499999986</v>
      </c>
      <c r="Q208" s="37">
        <f t="shared" si="60"/>
        <v>18.871803499999974</v>
      </c>
      <c r="R208" s="37">
        <f t="shared" si="60"/>
        <v>20.689031500000016</v>
      </c>
      <c r="S208" s="37">
        <f t="shared" si="60"/>
        <v>21.565337999999972</v>
      </c>
      <c r="T208" s="37">
        <f t="shared" si="60"/>
        <v>25.01192000000001</v>
      </c>
      <c r="U208" s="37">
        <f t="shared" si="71"/>
        <v>4428.0256712498995</v>
      </c>
      <c r="V208" s="37">
        <f t="shared" si="63"/>
        <v>0.00391130598982352</v>
      </c>
      <c r="W208" s="37">
        <f t="shared" si="64"/>
        <v>0.02821305694136567</v>
      </c>
      <c r="X208" s="37">
        <f t="shared" si="65"/>
        <v>0.0368555076176786</v>
      </c>
      <c r="Y208" s="37">
        <f t="shared" si="66"/>
        <v>0.21653212491159027</v>
      </c>
      <c r="Z208" s="37">
        <f t="shared" si="67"/>
        <v>0.30817633809451017</v>
      </c>
      <c r="AA208" s="37">
        <f t="shared" si="68"/>
        <v>0.25938674189911193</v>
      </c>
      <c r="AB208" s="37">
        <f t="shared" si="69"/>
        <v>0.11848188563628251</v>
      </c>
      <c r="AC208" s="37">
        <f t="shared" si="70"/>
        <v>0.028443038909637283</v>
      </c>
      <c r="AD208">
        <f t="shared" si="62"/>
        <v>-0.00010836167579358387</v>
      </c>
      <c r="AE208">
        <f t="shared" si="62"/>
        <v>2.594473436219637E-05</v>
      </c>
      <c r="AF208">
        <f t="shared" si="62"/>
        <v>0.0001995974180934057</v>
      </c>
      <c r="AG208">
        <f t="shared" si="62"/>
        <v>-0.002083044869773482</v>
      </c>
      <c r="AH208">
        <f t="shared" si="62"/>
        <v>0.0009986738796193481</v>
      </c>
      <c r="AI208">
        <f t="shared" si="61"/>
        <v>0.0018471475350341098</v>
      </c>
      <c r="AJ208">
        <f t="shared" si="61"/>
        <v>0.0007866048854838969</v>
      </c>
      <c r="AK208">
        <f t="shared" si="61"/>
        <v>0.00039253156960356435</v>
      </c>
      <c r="AL208">
        <f t="shared" si="74"/>
        <v>0.002059093476629455</v>
      </c>
    </row>
    <row r="209" spans="1:38" ht="12.75">
      <c r="A209">
        <f t="shared" si="73"/>
        <v>1998.75</v>
      </c>
      <c r="B209" s="18">
        <v>248.55200000000002</v>
      </c>
      <c r="C209" s="18">
        <v>2.665</v>
      </c>
      <c r="D209" s="18">
        <f t="shared" si="72"/>
        <v>251.217</v>
      </c>
      <c r="E209" s="36">
        <v>0.008190318942070007</v>
      </c>
      <c r="F209" s="36">
        <v>0.05284003168344498</v>
      </c>
      <c r="G209" s="36">
        <v>0.05885344371199608</v>
      </c>
      <c r="H209" s="36">
        <v>0.24479103088378906</v>
      </c>
      <c r="I209" s="36">
        <v>0.29172345995903015</v>
      </c>
      <c r="J209" s="36">
        <v>0.2248397171497345</v>
      </c>
      <c r="K209" s="36">
        <v>0.09848126769065857</v>
      </c>
      <c r="L209" s="36">
        <v>0.02052888460457325</v>
      </c>
      <c r="M209" s="37">
        <f t="shared" si="60"/>
        <v>8.338162749999993</v>
      </c>
      <c r="N209" s="37">
        <f t="shared" si="60"/>
        <v>9.610139625000013</v>
      </c>
      <c r="O209" s="37">
        <f t="shared" si="60"/>
        <v>11.303621500000009</v>
      </c>
      <c r="P209" s="37">
        <f t="shared" si="60"/>
        <v>15.726146249999985</v>
      </c>
      <c r="Q209" s="37">
        <f t="shared" si="60"/>
        <v>19.019916249999973</v>
      </c>
      <c r="R209" s="37">
        <f t="shared" si="60"/>
        <v>20.856451250000017</v>
      </c>
      <c r="S209" s="37">
        <f t="shared" si="60"/>
        <v>21.75225999999997</v>
      </c>
      <c r="T209" s="37">
        <f t="shared" si="60"/>
        <v>25.17083500000001</v>
      </c>
      <c r="U209" s="37">
        <f t="shared" si="71"/>
        <v>4518.841801259921</v>
      </c>
      <c r="V209" s="37">
        <f t="shared" si="63"/>
        <v>0.0037965844911740146</v>
      </c>
      <c r="W209" s="37">
        <f t="shared" si="64"/>
        <v>0.02823024546497382</v>
      </c>
      <c r="X209" s="37">
        <f t="shared" si="65"/>
        <v>0.03698378657741509</v>
      </c>
      <c r="Y209" s="37">
        <f t="shared" si="66"/>
        <v>0.21401277531275237</v>
      </c>
      <c r="Z209" s="37">
        <f t="shared" si="67"/>
        <v>0.3084621232229693</v>
      </c>
      <c r="AA209" s="37">
        <f t="shared" si="68"/>
        <v>0.2606965791625641</v>
      </c>
      <c r="AB209" s="37">
        <f t="shared" si="69"/>
        <v>0.11909126365841308</v>
      </c>
      <c r="AC209" s="37">
        <f t="shared" si="70"/>
        <v>0.028726642109738163</v>
      </c>
      <c r="AD209">
        <f t="shared" si="62"/>
        <v>-6.931021332436857E-05</v>
      </c>
      <c r="AE209">
        <f t="shared" si="62"/>
        <v>0.0003130280046603965</v>
      </c>
      <c r="AF209">
        <f t="shared" si="62"/>
        <v>0.0005752716443218686</v>
      </c>
      <c r="AG209">
        <f t="shared" si="62"/>
        <v>0.00010438315566227504</v>
      </c>
      <c r="AH209">
        <f t="shared" si="62"/>
        <v>0.0041348997690630026</v>
      </c>
      <c r="AI209">
        <f t="shared" si="61"/>
        <v>0.004493342278203626</v>
      </c>
      <c r="AJ209">
        <f t="shared" si="61"/>
        <v>0.0019958032051550193</v>
      </c>
      <c r="AK209">
        <f t="shared" si="61"/>
        <v>0.0006828911064278328</v>
      </c>
      <c r="AL209">
        <f t="shared" si="74"/>
        <v>0.012230308950169652</v>
      </c>
    </row>
    <row r="210" spans="1:38" ht="12.75">
      <c r="A210">
        <f t="shared" si="73"/>
        <v>1999</v>
      </c>
      <c r="B210" s="18">
        <v>248.51399999999998</v>
      </c>
      <c r="C210" s="18">
        <v>2.644</v>
      </c>
      <c r="D210" s="18">
        <f t="shared" si="72"/>
        <v>251.158</v>
      </c>
      <c r="E210" s="36">
        <v>0.007944099605083466</v>
      </c>
      <c r="F210" s="36">
        <v>0.05281131714582443</v>
      </c>
      <c r="G210" s="36">
        <v>0.05908525362610817</v>
      </c>
      <c r="H210" s="36">
        <v>0.2420462965965271</v>
      </c>
      <c r="I210" s="36">
        <v>0.29224109649658203</v>
      </c>
      <c r="J210" s="36">
        <v>0.226105198264122</v>
      </c>
      <c r="K210" s="36">
        <v>0.09898875653743744</v>
      </c>
      <c r="L210" s="36">
        <v>0.020778927952051163</v>
      </c>
      <c r="M210" s="37">
        <f t="shared" si="60"/>
        <v>8.408874399999993</v>
      </c>
      <c r="N210" s="37">
        <f t="shared" si="60"/>
        <v>9.704041700000014</v>
      </c>
      <c r="O210" s="37">
        <f t="shared" si="60"/>
        <v>11.39587320000001</v>
      </c>
      <c r="P210" s="37">
        <f t="shared" si="60"/>
        <v>15.853228999999985</v>
      </c>
      <c r="Q210" s="37">
        <f t="shared" si="60"/>
        <v>19.168028999999972</v>
      </c>
      <c r="R210" s="37">
        <f t="shared" si="60"/>
        <v>21.023871000000018</v>
      </c>
      <c r="S210" s="37">
        <f t="shared" si="60"/>
        <v>21.93918199999997</v>
      </c>
      <c r="T210" s="37">
        <f t="shared" si="60"/>
        <v>25.32975000000001</v>
      </c>
      <c r="U210" s="37">
        <f t="shared" si="71"/>
        <v>4556.80412827403</v>
      </c>
      <c r="V210" s="37">
        <f t="shared" si="63"/>
        <v>0.003681876368048013</v>
      </c>
      <c r="W210" s="37">
        <f t="shared" si="64"/>
        <v>0.02824660834734673</v>
      </c>
      <c r="X210" s="37">
        <f t="shared" si="65"/>
        <v>0.037111915217172796</v>
      </c>
      <c r="Y210" s="37">
        <f t="shared" si="66"/>
        <v>0.21149632733906398</v>
      </c>
      <c r="Z210" s="37">
        <f t="shared" si="67"/>
        <v>0.30874888753743623</v>
      </c>
      <c r="AA210" s="37">
        <f t="shared" si="68"/>
        <v>0.2620051845385783</v>
      </c>
      <c r="AB210" s="37">
        <f t="shared" si="69"/>
        <v>0.11969967045082702</v>
      </c>
      <c r="AC210" s="37">
        <f t="shared" si="70"/>
        <v>0.029009530201526672</v>
      </c>
      <c r="AD210">
        <f t="shared" si="62"/>
        <v>-0.00011501221877948943</v>
      </c>
      <c r="AE210">
        <f t="shared" si="62"/>
        <v>-2.198237110074644E-05</v>
      </c>
      <c r="AF210">
        <f t="shared" si="62"/>
        <v>0.00013693421325286305</v>
      </c>
      <c r="AG210">
        <f t="shared" si="62"/>
        <v>-0.002448970751613232</v>
      </c>
      <c r="AH210">
        <f t="shared" si="62"/>
        <v>0.0004746203391489464</v>
      </c>
      <c r="AI210">
        <f t="shared" si="61"/>
        <v>0.0014054680978725477</v>
      </c>
      <c r="AJ210">
        <f t="shared" si="61"/>
        <v>0.0005856389080216061</v>
      </c>
      <c r="AK210">
        <f t="shared" si="61"/>
        <v>0.0003427106642537254</v>
      </c>
      <c r="AL210">
        <f t="shared" si="74"/>
        <v>0.0003594068810562207</v>
      </c>
    </row>
    <row r="211" spans="1:38" ht="12.75">
      <c r="A211">
        <f t="shared" si="73"/>
        <v>1999.25</v>
      </c>
      <c r="B211" s="18">
        <v>250.59799999999998</v>
      </c>
      <c r="C211" s="18">
        <v>2.662</v>
      </c>
      <c r="D211" s="18">
        <f t="shared" si="72"/>
        <v>253.26</v>
      </c>
      <c r="E211" s="36">
        <v>0.008192245848476887</v>
      </c>
      <c r="F211" s="36">
        <v>0.053039953112602234</v>
      </c>
      <c r="G211" s="36">
        <v>0.058580733835697174</v>
      </c>
      <c r="H211" s="36">
        <v>0.24128517508506775</v>
      </c>
      <c r="I211" s="36">
        <v>0.2905271351337433</v>
      </c>
      <c r="J211" s="36">
        <v>0.22760888934135437</v>
      </c>
      <c r="K211" s="36">
        <v>0.09924392402172089</v>
      </c>
      <c r="L211" s="36">
        <v>0.021522922441363335</v>
      </c>
      <c r="M211" s="37">
        <f t="shared" si="60"/>
        <v>8.479586049999993</v>
      </c>
      <c r="N211" s="37">
        <f t="shared" si="60"/>
        <v>9.797943775000014</v>
      </c>
      <c r="O211" s="37">
        <f t="shared" si="60"/>
        <v>11.48812490000001</v>
      </c>
      <c r="P211" s="37">
        <f t="shared" si="60"/>
        <v>15.980311749999984</v>
      </c>
      <c r="Q211" s="37">
        <f t="shared" si="60"/>
        <v>19.31614174999997</v>
      </c>
      <c r="R211" s="37">
        <f t="shared" si="60"/>
        <v>21.191290750000018</v>
      </c>
      <c r="S211" s="37">
        <f t="shared" si="60"/>
        <v>22.12610399999997</v>
      </c>
      <c r="T211" s="37">
        <f t="shared" si="60"/>
        <v>25.48866500000001</v>
      </c>
      <c r="U211" s="37">
        <f t="shared" si="71"/>
        <v>4634.051659489513</v>
      </c>
      <c r="V211" s="37">
        <f t="shared" si="63"/>
        <v>0.0037964996161590965</v>
      </c>
      <c r="W211" s="37">
        <f t="shared" si="64"/>
        <v>0.028401665358354155</v>
      </c>
      <c r="X211" s="37">
        <f t="shared" si="65"/>
        <v>0.036779827496367705</v>
      </c>
      <c r="Y211" s="37">
        <f t="shared" si="66"/>
        <v>0.21072769566278485</v>
      </c>
      <c r="Z211" s="37">
        <f t="shared" si="67"/>
        <v>0.3066993227500007</v>
      </c>
      <c r="AA211" s="37">
        <f t="shared" si="68"/>
        <v>0.26360422171408543</v>
      </c>
      <c r="AB211" s="37">
        <f t="shared" si="69"/>
        <v>0.12000921876692348</v>
      </c>
      <c r="AC211" s="37">
        <f t="shared" si="70"/>
        <v>0.02998154863532455</v>
      </c>
      <c r="AD211">
        <f t="shared" si="62"/>
        <v>0.0001461761488591695</v>
      </c>
      <c r="AE211">
        <f t="shared" si="62"/>
        <v>0.00035842382749731944</v>
      </c>
      <c r="AF211">
        <f t="shared" si="62"/>
        <v>-8.907775030824569E-06</v>
      </c>
      <c r="AG211">
        <f t="shared" si="62"/>
        <v>0.001094599482252981</v>
      </c>
      <c r="AH211">
        <f t="shared" si="62"/>
        <v>0.00075461694327574</v>
      </c>
      <c r="AI211">
        <f t="shared" si="61"/>
        <v>0.003932292686080811</v>
      </c>
      <c r="AJ211">
        <f t="shared" si="61"/>
        <v>0.0013074719134664769</v>
      </c>
      <c r="AK211">
        <f t="shared" si="61"/>
        <v>0.0012834553090682382</v>
      </c>
      <c r="AL211">
        <f t="shared" si="74"/>
        <v>0.008868128535469911</v>
      </c>
    </row>
    <row r="212" spans="1:38" ht="12.75">
      <c r="A212">
        <f t="shared" si="73"/>
        <v>1999.5</v>
      </c>
      <c r="B212" s="18">
        <v>251.45600000000002</v>
      </c>
      <c r="C212" s="18">
        <v>2.611</v>
      </c>
      <c r="D212" s="18">
        <f t="shared" si="72"/>
        <v>254.067</v>
      </c>
      <c r="E212" s="36">
        <v>0.008440392091870308</v>
      </c>
      <c r="F212" s="36">
        <v>0.053268589079380035</v>
      </c>
      <c r="G212" s="36">
        <v>0.05807621031999588</v>
      </c>
      <c r="H212" s="36">
        <v>0.2405240535736084</v>
      </c>
      <c r="I212" s="36">
        <v>0.28881317377090454</v>
      </c>
      <c r="J212" s="36">
        <v>0.22911256551742554</v>
      </c>
      <c r="K212" s="36">
        <v>0.09949909150600433</v>
      </c>
      <c r="L212" s="36">
        <v>0.022266916930675507</v>
      </c>
      <c r="M212" s="37">
        <f t="shared" si="60"/>
        <v>8.550297699999993</v>
      </c>
      <c r="N212" s="37">
        <f t="shared" si="60"/>
        <v>9.891845850000015</v>
      </c>
      <c r="O212" s="37">
        <f t="shared" si="60"/>
        <v>11.58037660000001</v>
      </c>
      <c r="P212" s="37">
        <f t="shared" si="60"/>
        <v>16.107394499999984</v>
      </c>
      <c r="Q212" s="37">
        <f t="shared" si="60"/>
        <v>19.46425449999997</v>
      </c>
      <c r="R212" s="37">
        <f t="shared" si="60"/>
        <v>21.35871050000002</v>
      </c>
      <c r="S212" s="37">
        <f t="shared" si="60"/>
        <v>22.31302599999997</v>
      </c>
      <c r="T212" s="37">
        <f t="shared" si="60"/>
        <v>25.647580000000012</v>
      </c>
      <c r="U212" s="37">
        <f t="shared" si="71"/>
        <v>4688.083198598209</v>
      </c>
      <c r="V212" s="37">
        <f t="shared" si="63"/>
        <v>0.003911080969159984</v>
      </c>
      <c r="W212" s="37">
        <f t="shared" si="64"/>
        <v>0.028556270211965985</v>
      </c>
      <c r="X212" s="37">
        <f t="shared" si="65"/>
        <v>0.036448016712808604</v>
      </c>
      <c r="Y212" s="37">
        <f t="shared" si="66"/>
        <v>0.20996009423147827</v>
      </c>
      <c r="Z212" s="37">
        <f t="shared" si="67"/>
        <v>0.3046545878115464</v>
      </c>
      <c r="AA212" s="37">
        <f t="shared" si="68"/>
        <v>0.26520205607420494</v>
      </c>
      <c r="AB212" s="37">
        <f t="shared" si="69"/>
        <v>0.12031798108847089</v>
      </c>
      <c r="AC212" s="37">
        <f t="shared" si="70"/>
        <v>0.030949912900364855</v>
      </c>
      <c r="AD212">
        <f t="shared" si="62"/>
        <v>0.0001272601251182517</v>
      </c>
      <c r="AE212">
        <f t="shared" si="62"/>
        <v>0.00021310114507003413</v>
      </c>
      <c r="AF212">
        <f t="shared" si="62"/>
        <v>-0.00020021834777117075</v>
      </c>
      <c r="AG212">
        <f t="shared" si="62"/>
        <v>4.616857385614097E-06</v>
      </c>
      <c r="AH212">
        <f t="shared" si="62"/>
        <v>-0.0008362025545348533</v>
      </c>
      <c r="AI212">
        <f t="shared" si="61"/>
        <v>0.002582176826116457</v>
      </c>
      <c r="AJ212">
        <f t="shared" si="61"/>
        <v>0.0006908442684459779</v>
      </c>
      <c r="AK212">
        <f t="shared" si="61"/>
        <v>0.0011322554322446908</v>
      </c>
      <c r="AL212">
        <f t="shared" si="74"/>
        <v>0.003713833752075002</v>
      </c>
    </row>
    <row r="213" spans="1:38" ht="12.75">
      <c r="A213">
        <f t="shared" si="73"/>
        <v>1999.75</v>
      </c>
      <c r="B213" s="18">
        <v>252.8</v>
      </c>
      <c r="C213" s="18">
        <v>2.61</v>
      </c>
      <c r="D213" s="18">
        <f t="shared" si="72"/>
        <v>255.41000000000003</v>
      </c>
      <c r="E213" s="36">
        <v>0.008688538335263729</v>
      </c>
      <c r="F213" s="36">
        <v>0.05349722132086754</v>
      </c>
      <c r="G213" s="36">
        <v>0.057571690529584885</v>
      </c>
      <c r="H213" s="36">
        <v>0.23976293206214905</v>
      </c>
      <c r="I213" s="36">
        <v>0.2870991826057434</v>
      </c>
      <c r="J213" s="36">
        <v>0.2306162416934967</v>
      </c>
      <c r="K213" s="36">
        <v>0.09975425153970718</v>
      </c>
      <c r="L213" s="36">
        <v>0.023010913282632828</v>
      </c>
      <c r="M213" s="37">
        <f t="shared" si="60"/>
        <v>8.621009349999992</v>
      </c>
      <c r="N213" s="37">
        <f t="shared" si="60"/>
        <v>9.985747925000016</v>
      </c>
      <c r="O213" s="37">
        <f t="shared" si="60"/>
        <v>11.67262830000001</v>
      </c>
      <c r="P213" s="37">
        <f t="shared" si="60"/>
        <v>16.234477249999983</v>
      </c>
      <c r="Q213" s="37">
        <f t="shared" si="60"/>
        <v>19.61236724999997</v>
      </c>
      <c r="R213" s="37">
        <f t="shared" si="60"/>
        <v>21.52613025000002</v>
      </c>
      <c r="S213" s="37">
        <f t="shared" si="60"/>
        <v>22.499947999999968</v>
      </c>
      <c r="T213" s="37">
        <f t="shared" si="60"/>
        <v>25.806495000000012</v>
      </c>
      <c r="U213" s="37">
        <f t="shared" si="71"/>
        <v>4752.367615511907</v>
      </c>
      <c r="V213" s="37">
        <f t="shared" si="63"/>
        <v>0.00402561935087132</v>
      </c>
      <c r="W213" s="37">
        <f t="shared" si="64"/>
        <v>0.028710429742967322</v>
      </c>
      <c r="X213" s="37">
        <f t="shared" si="65"/>
        <v>0.0361164876021499</v>
      </c>
      <c r="Y213" s="37">
        <f t="shared" si="66"/>
        <v>0.20919351591802277</v>
      </c>
      <c r="Z213" s="37">
        <f t="shared" si="67"/>
        <v>0.3026145756772613</v>
      </c>
      <c r="AA213" s="37">
        <f t="shared" si="68"/>
        <v>0.2667987087349501</v>
      </c>
      <c r="AB213" s="37">
        <f t="shared" si="69"/>
        <v>0.1206259642962485</v>
      </c>
      <c r="AC213" s="37">
        <f t="shared" si="70"/>
        <v>0.03191469867752872</v>
      </c>
      <c r="AD213">
        <f t="shared" si="62"/>
        <v>0.0001359082379536781</v>
      </c>
      <c r="AE213">
        <f t="shared" si="62"/>
        <v>0.00027359067400867216</v>
      </c>
      <c r="AF213">
        <f t="shared" si="62"/>
        <v>-0.0001252851824464794</v>
      </c>
      <c r="AG213">
        <f t="shared" si="62"/>
        <v>0.000440664158883444</v>
      </c>
      <c r="AH213">
        <f t="shared" si="62"/>
        <v>-0.00020653107041839012</v>
      </c>
      <c r="AI213">
        <f t="shared" si="61"/>
        <v>0.003142445460311796</v>
      </c>
      <c r="AJ213">
        <f t="shared" si="61"/>
        <v>0.0009436869139671388</v>
      </c>
      <c r="AK213">
        <f t="shared" si="61"/>
        <v>0.0011987856484437474</v>
      </c>
      <c r="AL213">
        <f t="shared" si="74"/>
        <v>0.005803264840703607</v>
      </c>
    </row>
    <row r="214" spans="1:38" ht="12.75">
      <c r="A214">
        <f t="shared" si="73"/>
        <v>2000</v>
      </c>
      <c r="B214" s="18">
        <v>254.518</v>
      </c>
      <c r="C214" s="18">
        <v>2.626</v>
      </c>
      <c r="D214" s="18">
        <f t="shared" si="72"/>
        <v>257.144</v>
      </c>
      <c r="E214" s="36">
        <v>0.00893668457865715</v>
      </c>
      <c r="F214" s="36">
        <v>0.05372585728764534</v>
      </c>
      <c r="G214" s="36">
        <v>0.05706717073917389</v>
      </c>
      <c r="H214" s="36">
        <v>0.2390018105506897</v>
      </c>
      <c r="I214" s="36">
        <v>0.28538522124290466</v>
      </c>
      <c r="J214" s="36">
        <v>0.23211993277072906</v>
      </c>
      <c r="K214" s="36">
        <v>0.10000941902399063</v>
      </c>
      <c r="L214" s="36">
        <v>0.023754907771945</v>
      </c>
      <c r="M214" s="38">
        <v>8.691721</v>
      </c>
      <c r="N214" s="38">
        <v>10.07965</v>
      </c>
      <c r="O214" s="38">
        <v>11.76488</v>
      </c>
      <c r="P214" s="38">
        <v>16.36156</v>
      </c>
      <c r="Q214" s="38">
        <v>19.76048</v>
      </c>
      <c r="R214" s="38">
        <v>21.69355</v>
      </c>
      <c r="S214" s="38">
        <v>22.68687</v>
      </c>
      <c r="T214" s="38">
        <v>25.96541</v>
      </c>
      <c r="U214" s="37">
        <f t="shared" si="71"/>
        <v>4824.434109258006</v>
      </c>
      <c r="V214" s="37">
        <f t="shared" si="63"/>
        <v>0.0041401132673449794</v>
      </c>
      <c r="W214" s="37">
        <f t="shared" si="64"/>
        <v>0.028864153289104303</v>
      </c>
      <c r="X214" s="37">
        <f t="shared" si="65"/>
        <v>0.035785233843661196</v>
      </c>
      <c r="Y214" s="37">
        <f t="shared" si="66"/>
        <v>0.2084279304152127</v>
      </c>
      <c r="Z214" s="37">
        <f t="shared" si="67"/>
        <v>0.30057924209808473</v>
      </c>
      <c r="AA214" s="37">
        <f t="shared" si="68"/>
        <v>0.26839417077966826</v>
      </c>
      <c r="AB214" s="37">
        <f t="shared" si="69"/>
        <v>0.12093318829661429</v>
      </c>
      <c r="AC214" s="37">
        <f t="shared" si="70"/>
        <v>0.03287596801030956</v>
      </c>
      <c r="AD214">
        <f t="shared" si="62"/>
        <v>0.00014259853866419947</v>
      </c>
      <c r="AE214">
        <f t="shared" si="62"/>
        <v>0.00031754762960521676</v>
      </c>
      <c r="AF214">
        <f t="shared" si="62"/>
        <v>-7.318922286691404E-05</v>
      </c>
      <c r="AG214">
        <f t="shared" si="62"/>
        <v>0.000748924194747363</v>
      </c>
      <c r="AH214">
        <f t="shared" si="62"/>
        <v>0.00023473987234094793</v>
      </c>
      <c r="AI214">
        <f t="shared" si="61"/>
        <v>0.0035497454942836405</v>
      </c>
      <c r="AJ214">
        <f t="shared" si="61"/>
        <v>0.0011257667607998318</v>
      </c>
      <c r="AK214">
        <f t="shared" si="61"/>
        <v>0.0012500290215359188</v>
      </c>
      <c r="AL214">
        <f t="shared" si="74"/>
        <v>0.007296162289110205</v>
      </c>
    </row>
    <row r="215" spans="1:38" ht="12.75">
      <c r="A215">
        <f t="shared" si="73"/>
        <v>2000.25</v>
      </c>
      <c r="B215" s="18">
        <v>254.911</v>
      </c>
      <c r="C215" s="18">
        <v>2.628</v>
      </c>
      <c r="D215" s="18">
        <f t="shared" si="72"/>
        <v>257.539</v>
      </c>
      <c r="E215" s="36">
        <v>0.0086890934035182</v>
      </c>
      <c r="F215" s="36">
        <v>0.05373053252696991</v>
      </c>
      <c r="G215" s="36">
        <v>0.05756489932537079</v>
      </c>
      <c r="H215" s="36">
        <v>0.23727259039878845</v>
      </c>
      <c r="I215" s="36">
        <v>0.28538355231285095</v>
      </c>
      <c r="J215" s="36">
        <v>0.23310452699661255</v>
      </c>
      <c r="K215" s="36">
        <v>0.10050157457590103</v>
      </c>
      <c r="L215" s="36">
        <v>0.023506823927164078</v>
      </c>
      <c r="M215" s="37">
        <f>M214</f>
        <v>8.691721</v>
      </c>
      <c r="N215" s="37">
        <f aca="true" t="shared" si="75" ref="N215:T230">N214</f>
        <v>10.07965</v>
      </c>
      <c r="O215" s="37">
        <f t="shared" si="75"/>
        <v>11.76488</v>
      </c>
      <c r="P215" s="37">
        <f t="shared" si="75"/>
        <v>16.36156</v>
      </c>
      <c r="Q215" s="37">
        <f t="shared" si="75"/>
        <v>19.76048</v>
      </c>
      <c r="R215" s="37">
        <f t="shared" si="75"/>
        <v>21.69355</v>
      </c>
      <c r="S215" s="37">
        <f t="shared" si="75"/>
        <v>22.68687</v>
      </c>
      <c r="T215" s="37">
        <f t="shared" si="75"/>
        <v>25.96541</v>
      </c>
      <c r="U215" s="37">
        <f t="shared" si="71"/>
        <v>4832.233400739541</v>
      </c>
      <c r="V215" s="37">
        <f t="shared" si="63"/>
        <v>0.004025087678815242</v>
      </c>
      <c r="W215" s="37">
        <f t="shared" si="64"/>
        <v>0.028864344498537257</v>
      </c>
      <c r="X215" s="37">
        <f t="shared" si="65"/>
        <v>0.03609444375846269</v>
      </c>
      <c r="Y215" s="37">
        <f t="shared" si="66"/>
        <v>0.20690328361597107</v>
      </c>
      <c r="Z215" s="37">
        <f t="shared" si="67"/>
        <v>0.30055332124192863</v>
      </c>
      <c r="AA215" s="37">
        <f t="shared" si="68"/>
        <v>0.26951096376439204</v>
      </c>
      <c r="AB215" s="37">
        <f t="shared" si="69"/>
        <v>0.12151854212359578</v>
      </c>
      <c r="AC215" s="37">
        <f t="shared" si="70"/>
        <v>0.03253001331829715</v>
      </c>
      <c r="AD215">
        <f t="shared" si="62"/>
        <v>-0.00010843850147335432</v>
      </c>
      <c r="AE215">
        <f t="shared" si="62"/>
        <v>4.6816142772557374E-05</v>
      </c>
      <c r="AF215">
        <f t="shared" si="62"/>
        <v>0.0003672660814065225</v>
      </c>
      <c r="AG215">
        <f t="shared" si="62"/>
        <v>-0.0011892077084693273</v>
      </c>
      <c r="AH215">
        <f t="shared" si="62"/>
        <v>0.00045958919117227993</v>
      </c>
      <c r="AI215">
        <f t="shared" si="61"/>
        <v>0.0015512384429923602</v>
      </c>
      <c r="AJ215">
        <f t="shared" si="61"/>
        <v>0.0007811732551369934</v>
      </c>
      <c r="AK215">
        <f t="shared" si="61"/>
        <v>-0.00029313219731500097</v>
      </c>
      <c r="AL215">
        <f t="shared" si="74"/>
        <v>0.0016153047062230307</v>
      </c>
    </row>
    <row r="216" spans="1:38" ht="12.75">
      <c r="A216">
        <f t="shared" si="73"/>
        <v>2000.5</v>
      </c>
      <c r="B216" s="18">
        <v>254.44</v>
      </c>
      <c r="C216" s="18">
        <v>2.631</v>
      </c>
      <c r="D216" s="18">
        <f t="shared" si="72"/>
        <v>257.07099999999997</v>
      </c>
      <c r="E216" s="36">
        <v>0.00844150222837925</v>
      </c>
      <c r="F216" s="36">
        <v>0.05373520404100418</v>
      </c>
      <c r="G216" s="36">
        <v>0.05806262791156769</v>
      </c>
      <c r="H216" s="36">
        <v>0.2355433702468872</v>
      </c>
      <c r="I216" s="36">
        <v>0.28538191318511963</v>
      </c>
      <c r="J216" s="36">
        <v>0.23408910632133484</v>
      </c>
      <c r="K216" s="36">
        <v>0.10099373012781143</v>
      </c>
      <c r="L216" s="36">
        <v>0.023258741945028305</v>
      </c>
      <c r="M216" s="37">
        <f aca="true" t="shared" si="76" ref="M216:T245">M215</f>
        <v>8.691721</v>
      </c>
      <c r="N216" s="37">
        <f t="shared" si="75"/>
        <v>10.07965</v>
      </c>
      <c r="O216" s="37">
        <f t="shared" si="75"/>
        <v>11.76488</v>
      </c>
      <c r="P216" s="37">
        <f t="shared" si="75"/>
        <v>16.36156</v>
      </c>
      <c r="Q216" s="37">
        <f t="shared" si="75"/>
        <v>19.76048</v>
      </c>
      <c r="R216" s="37">
        <f t="shared" si="75"/>
        <v>21.69355</v>
      </c>
      <c r="S216" s="37">
        <f t="shared" si="75"/>
        <v>22.68687</v>
      </c>
      <c r="T216" s="37">
        <f t="shared" si="75"/>
        <v>25.96541</v>
      </c>
      <c r="U216" s="37">
        <f t="shared" si="71"/>
        <v>4823.84008652357</v>
      </c>
      <c r="V216" s="37">
        <f t="shared" si="63"/>
        <v>0.00391008052473521</v>
      </c>
      <c r="W216" s="37">
        <f t="shared" si="64"/>
        <v>0.02886453325087608</v>
      </c>
      <c r="X216" s="37">
        <f t="shared" si="65"/>
        <v>0.036403603426871836</v>
      </c>
      <c r="Y216" s="37">
        <f t="shared" si="66"/>
        <v>0.20537887890026524</v>
      </c>
      <c r="Z216" s="37">
        <f t="shared" si="67"/>
        <v>0.3005274315091501</v>
      </c>
      <c r="AA216" s="37">
        <f t="shared" si="68"/>
        <v>0.2706275559939176</v>
      </c>
      <c r="AB216" s="37">
        <f t="shared" si="69"/>
        <v>0.12210380004734066</v>
      </c>
      <c r="AC216" s="37">
        <f t="shared" si="70"/>
        <v>0.032184116346843275</v>
      </c>
      <c r="AD216">
        <f t="shared" si="62"/>
        <v>-0.00012191266739553273</v>
      </c>
      <c r="AE216">
        <f t="shared" si="62"/>
        <v>-4.999072619938743E-05</v>
      </c>
      <c r="AF216">
        <f t="shared" si="62"/>
        <v>0.0002461443083628754</v>
      </c>
      <c r="AG216">
        <f t="shared" si="62"/>
        <v>-0.0018827783022323432</v>
      </c>
      <c r="AH216">
        <f t="shared" si="62"/>
        <v>-0.0005483651369299099</v>
      </c>
      <c r="AI216">
        <f t="shared" si="61"/>
        <v>0.0006470910284873258</v>
      </c>
      <c r="AJ216">
        <f t="shared" si="61"/>
        <v>0.00037349601927313085</v>
      </c>
      <c r="AK216">
        <f t="shared" si="61"/>
        <v>-0.0004021515110918183</v>
      </c>
      <c r="AL216">
        <f t="shared" si="74"/>
        <v>-0.0017384669877256597</v>
      </c>
    </row>
    <row r="217" spans="1:38" ht="12.75">
      <c r="A217">
        <f t="shared" si="73"/>
        <v>2000.75</v>
      </c>
      <c r="B217" s="18">
        <v>253.462</v>
      </c>
      <c r="C217" s="18">
        <v>2.647</v>
      </c>
      <c r="D217" s="18">
        <f t="shared" si="72"/>
        <v>256.109</v>
      </c>
      <c r="E217" s="36">
        <v>0.008193911984562874</v>
      </c>
      <c r="F217" s="36">
        <v>0.05373987928032875</v>
      </c>
      <c r="G217" s="36">
        <v>0.058560360223054886</v>
      </c>
      <c r="H217" s="36">
        <v>0.23381415009498596</v>
      </c>
      <c r="I217" s="36">
        <v>0.2853802442550659</v>
      </c>
      <c r="J217" s="36">
        <v>0.23507368564605713</v>
      </c>
      <c r="K217" s="36">
        <v>0.10148588567972183</v>
      </c>
      <c r="L217" s="36">
        <v>0.023010659962892532</v>
      </c>
      <c r="M217" s="37">
        <f t="shared" si="76"/>
        <v>8.691721</v>
      </c>
      <c r="N217" s="37">
        <f t="shared" si="75"/>
        <v>10.07965</v>
      </c>
      <c r="O217" s="37">
        <f t="shared" si="75"/>
        <v>11.76488</v>
      </c>
      <c r="P217" s="37">
        <f t="shared" si="75"/>
        <v>16.36156</v>
      </c>
      <c r="Q217" s="37">
        <f t="shared" si="75"/>
        <v>19.76048</v>
      </c>
      <c r="R217" s="37">
        <f t="shared" si="75"/>
        <v>21.69355</v>
      </c>
      <c r="S217" s="37">
        <f t="shared" si="75"/>
        <v>22.68687</v>
      </c>
      <c r="T217" s="37">
        <f t="shared" si="75"/>
        <v>25.96541</v>
      </c>
      <c r="U217" s="37">
        <f t="shared" si="71"/>
        <v>4806.17476390819</v>
      </c>
      <c r="V217" s="37">
        <f t="shared" si="63"/>
        <v>0.0037950923940042445</v>
      </c>
      <c r="W217" s="37">
        <f t="shared" si="64"/>
        <v>0.02886472474198938</v>
      </c>
      <c r="X217" s="37">
        <f t="shared" si="65"/>
        <v>0.03671271670072073</v>
      </c>
      <c r="Y217" s="37">
        <f t="shared" si="66"/>
        <v>0.20385472470561364</v>
      </c>
      <c r="Z217" s="37">
        <f t="shared" si="67"/>
        <v>0.3005015225549735</v>
      </c>
      <c r="AA217" s="37">
        <f t="shared" si="68"/>
        <v>0.2717439759284397</v>
      </c>
      <c r="AB217" s="37">
        <f t="shared" si="69"/>
        <v>0.122688967137781</v>
      </c>
      <c r="AC217" s="37">
        <f t="shared" si="70"/>
        <v>0.03183827583647797</v>
      </c>
      <c r="AD217">
        <f t="shared" si="62"/>
        <v>-0.00012913107199566558</v>
      </c>
      <c r="AE217">
        <f t="shared" si="62"/>
        <v>-0.00010570731865233761</v>
      </c>
      <c r="AF217">
        <f t="shared" si="62"/>
        <v>0.0001749902099482102</v>
      </c>
      <c r="AG217">
        <f t="shared" si="62"/>
        <v>-0.0022748611997930957</v>
      </c>
      <c r="AH217">
        <f t="shared" si="62"/>
        <v>-0.001128439163015763</v>
      </c>
      <c r="AI217">
        <f t="shared" si="61"/>
        <v>0.00012149274071377175</v>
      </c>
      <c r="AJ217">
        <f t="shared" si="61"/>
        <v>0.0001361192550816681</v>
      </c>
      <c r="AK217">
        <f t="shared" si="61"/>
        <v>-0.0004632868376680252</v>
      </c>
      <c r="AL217">
        <f t="shared" si="74"/>
        <v>-0.0036688233853812368</v>
      </c>
    </row>
    <row r="218" spans="1:38" ht="12.75">
      <c r="A218">
        <f t="shared" si="73"/>
        <v>2001</v>
      </c>
      <c r="B218" s="18">
        <v>253.58399999999997</v>
      </c>
      <c r="C218" s="18">
        <v>2.645</v>
      </c>
      <c r="D218" s="18">
        <f t="shared" si="72"/>
        <v>256.229</v>
      </c>
      <c r="E218" s="36">
        <v>0.007946320809423923</v>
      </c>
      <c r="F218" s="36">
        <v>0.05374455451965332</v>
      </c>
      <c r="G218" s="36">
        <v>0.059058088809251785</v>
      </c>
      <c r="H218" s="36">
        <v>0.23208492994308472</v>
      </c>
      <c r="I218" s="36">
        <v>0.2853785753250122</v>
      </c>
      <c r="J218" s="36">
        <v>0.2360582798719406</v>
      </c>
      <c r="K218" s="36">
        <v>0.10197804123163223</v>
      </c>
      <c r="L218" s="36">
        <v>0.02276257611811161</v>
      </c>
      <c r="M218" s="37">
        <f t="shared" si="76"/>
        <v>8.691721</v>
      </c>
      <c r="N218" s="37">
        <f t="shared" si="75"/>
        <v>10.07965</v>
      </c>
      <c r="O218" s="37">
        <f t="shared" si="75"/>
        <v>11.76488</v>
      </c>
      <c r="P218" s="37">
        <f t="shared" si="75"/>
        <v>16.36156</v>
      </c>
      <c r="Q218" s="37">
        <f t="shared" si="75"/>
        <v>19.76048</v>
      </c>
      <c r="R218" s="37">
        <f t="shared" si="75"/>
        <v>21.69355</v>
      </c>
      <c r="S218" s="37">
        <f t="shared" si="75"/>
        <v>22.68687</v>
      </c>
      <c r="T218" s="37">
        <f t="shared" si="75"/>
        <v>25.96541</v>
      </c>
      <c r="U218" s="37">
        <f t="shared" si="71"/>
        <v>4808.8131811438225</v>
      </c>
      <c r="V218" s="37">
        <f t="shared" si="63"/>
        <v>0.0036801222685666633</v>
      </c>
      <c r="W218" s="37">
        <f t="shared" si="64"/>
        <v>0.028864915859392246</v>
      </c>
      <c r="X218" s="37">
        <f t="shared" si="65"/>
        <v>0.03702177752027052</v>
      </c>
      <c r="Y218" s="37">
        <f t="shared" si="66"/>
        <v>0.20233081306177456</v>
      </c>
      <c r="Z218" s="37">
        <f t="shared" si="67"/>
        <v>0.30047561419490215</v>
      </c>
      <c r="AA218" s="37">
        <f t="shared" si="68"/>
        <v>0.27286023041990193</v>
      </c>
      <c r="AB218" s="37">
        <f t="shared" si="69"/>
        <v>0.1232740387184361</v>
      </c>
      <c r="AC218" s="37">
        <f t="shared" si="70"/>
        <v>0.03149248795675569</v>
      </c>
      <c r="AD218">
        <f t="shared" si="62"/>
        <v>-0.0001129279429784784</v>
      </c>
      <c r="AE218">
        <f t="shared" si="62"/>
        <v>1.6032518709145784E-05</v>
      </c>
      <c r="AF218">
        <f t="shared" si="62"/>
        <v>0.0003292958702169185</v>
      </c>
      <c r="AG218">
        <f t="shared" si="62"/>
        <v>-0.0014124587529473636</v>
      </c>
      <c r="AH218">
        <f t="shared" si="62"/>
        <v>0.00013900380461646873</v>
      </c>
      <c r="AI218">
        <f t="shared" si="61"/>
        <v>0.0012656991084300424</v>
      </c>
      <c r="AJ218">
        <f t="shared" si="61"/>
        <v>0.0006525665857451507</v>
      </c>
      <c r="AK218">
        <f t="shared" si="61"/>
        <v>-0.0003284129288370811</v>
      </c>
      <c r="AL218">
        <f t="shared" si="74"/>
        <v>0.000548798262954803</v>
      </c>
    </row>
    <row r="219" spans="1:38" ht="12.75">
      <c r="A219">
        <f t="shared" si="73"/>
        <v>2001.25</v>
      </c>
      <c r="B219" s="18">
        <v>251.71200000000002</v>
      </c>
      <c r="C219" s="18">
        <v>2.642</v>
      </c>
      <c r="D219" s="18">
        <f t="shared" si="72"/>
        <v>254.354</v>
      </c>
      <c r="E219" s="36">
        <v>0.007698586210608482</v>
      </c>
      <c r="F219" s="36">
        <v>0.05326256528496742</v>
      </c>
      <c r="G219" s="36">
        <v>0.05881844460964203</v>
      </c>
      <c r="H219" s="36">
        <v>0.23184548318386078</v>
      </c>
      <c r="I219" s="36">
        <v>0.2829006016254425</v>
      </c>
      <c r="J219" s="36">
        <v>0.23752820491790771</v>
      </c>
      <c r="K219" s="36">
        <v>0.10444404184818268</v>
      </c>
      <c r="L219" s="36">
        <v>0.0230081919580698</v>
      </c>
      <c r="M219" s="37">
        <f t="shared" si="76"/>
        <v>8.691721</v>
      </c>
      <c r="N219" s="37">
        <f t="shared" si="75"/>
        <v>10.07965</v>
      </c>
      <c r="O219" s="37">
        <f t="shared" si="75"/>
        <v>11.76488</v>
      </c>
      <c r="P219" s="37">
        <f t="shared" si="75"/>
        <v>16.36156</v>
      </c>
      <c r="Q219" s="37">
        <f t="shared" si="75"/>
        <v>19.76048</v>
      </c>
      <c r="R219" s="37">
        <f t="shared" si="75"/>
        <v>21.69355</v>
      </c>
      <c r="S219" s="37">
        <f t="shared" si="75"/>
        <v>22.68687</v>
      </c>
      <c r="T219" s="37">
        <f t="shared" si="75"/>
        <v>25.96541</v>
      </c>
      <c r="U219" s="37">
        <f t="shared" si="71"/>
        <v>4781.635161791217</v>
      </c>
      <c r="V219" s="37">
        <f t="shared" si="63"/>
        <v>0.003559417161742072</v>
      </c>
      <c r="W219" s="37">
        <f t="shared" si="64"/>
        <v>0.02855812347986123</v>
      </c>
      <c r="X219" s="37">
        <f t="shared" si="65"/>
        <v>0.03680977586483209</v>
      </c>
      <c r="Y219" s="37">
        <f t="shared" si="66"/>
        <v>0.201783422550758</v>
      </c>
      <c r="Z219" s="37">
        <f t="shared" si="67"/>
        <v>0.29736749622397496</v>
      </c>
      <c r="AA219" s="37">
        <f t="shared" si="68"/>
        <v>0.2740993143303354</v>
      </c>
      <c r="AB219" s="37">
        <f t="shared" si="69"/>
        <v>0.12604348075513233</v>
      </c>
      <c r="AC219" s="37">
        <f t="shared" si="70"/>
        <v>0.03177896963336407</v>
      </c>
      <c r="AD219">
        <f t="shared" si="62"/>
        <v>-0.00014123221347558143</v>
      </c>
      <c r="AE219">
        <f t="shared" si="62"/>
        <v>-0.0004695247765762458</v>
      </c>
      <c r="AF219">
        <f t="shared" si="62"/>
        <v>-0.0004212313258854958</v>
      </c>
      <c r="AG219">
        <f t="shared" si="62"/>
        <v>-0.001692598402766663</v>
      </c>
      <c r="AH219">
        <f t="shared" si="62"/>
        <v>-0.0048023561441667174</v>
      </c>
      <c r="AI219">
        <f t="shared" si="61"/>
        <v>-0.0003109266860957205</v>
      </c>
      <c r="AJ219">
        <f t="shared" si="61"/>
        <v>0.0020630222983533766</v>
      </c>
      <c r="AK219">
        <f t="shared" si="61"/>
        <v>0.00010718049434501596</v>
      </c>
      <c r="AL219">
        <f t="shared" si="74"/>
        <v>-0.005667666756268032</v>
      </c>
    </row>
    <row r="220" spans="1:38" ht="12.75">
      <c r="A220">
        <f t="shared" si="73"/>
        <v>2001.5</v>
      </c>
      <c r="B220" s="18">
        <v>250.24200000000002</v>
      </c>
      <c r="C220" s="18">
        <v>2.665</v>
      </c>
      <c r="D220" s="18">
        <f t="shared" si="72"/>
        <v>252.907</v>
      </c>
      <c r="E220" s="36">
        <v>0.007450851611793041</v>
      </c>
      <c r="F220" s="36">
        <v>0.052780576050281525</v>
      </c>
      <c r="G220" s="36">
        <v>0.05857880413532257</v>
      </c>
      <c r="H220" s="36">
        <v>0.23160603642463684</v>
      </c>
      <c r="I220" s="36">
        <v>0.2804226279258728</v>
      </c>
      <c r="J220" s="36">
        <v>0.238998144865036</v>
      </c>
      <c r="K220" s="36">
        <v>0.10691004991531372</v>
      </c>
      <c r="L220" s="36">
        <v>0.023253807798027992</v>
      </c>
      <c r="M220" s="37">
        <f t="shared" si="76"/>
        <v>8.691721</v>
      </c>
      <c r="N220" s="37">
        <f t="shared" si="75"/>
        <v>10.07965</v>
      </c>
      <c r="O220" s="37">
        <f t="shared" si="75"/>
        <v>11.76488</v>
      </c>
      <c r="P220" s="37">
        <f t="shared" si="75"/>
        <v>16.36156</v>
      </c>
      <c r="Q220" s="37">
        <f t="shared" si="75"/>
        <v>19.76048</v>
      </c>
      <c r="R220" s="37">
        <f t="shared" si="75"/>
        <v>21.69355</v>
      </c>
      <c r="S220" s="37">
        <f t="shared" si="75"/>
        <v>22.68687</v>
      </c>
      <c r="T220" s="37">
        <f t="shared" si="75"/>
        <v>25.96541</v>
      </c>
      <c r="U220" s="37">
        <f t="shared" si="71"/>
        <v>4762.398675852961</v>
      </c>
      <c r="V220" s="37">
        <f t="shared" si="63"/>
        <v>0.003439115746768299</v>
      </c>
      <c r="W220" s="37">
        <f t="shared" si="64"/>
        <v>0.028252356595735387</v>
      </c>
      <c r="X220" s="37">
        <f t="shared" si="65"/>
        <v>0.03659848469518397</v>
      </c>
      <c r="Y220" s="37">
        <f t="shared" si="66"/>
        <v>0.20123785747307074</v>
      </c>
      <c r="Z220" s="37">
        <f t="shared" si="67"/>
        <v>0.2942697673325804</v>
      </c>
      <c r="AA220" s="37">
        <f t="shared" si="68"/>
        <v>0.27533426251276033</v>
      </c>
      <c r="AB220" s="37">
        <f t="shared" si="69"/>
        <v>0.128803663602035</v>
      </c>
      <c r="AC220" s="37">
        <f t="shared" si="70"/>
        <v>0.03206449204186602</v>
      </c>
      <c r="AD220">
        <f t="shared" si="62"/>
        <v>-0.0001344191843100581</v>
      </c>
      <c r="AE220">
        <f t="shared" si="62"/>
        <v>-0.00042027440568698584</v>
      </c>
      <c r="AF220">
        <f t="shared" si="62"/>
        <v>-0.00035925003873083265</v>
      </c>
      <c r="AG220">
        <f t="shared" si="62"/>
        <v>-0.0013578764123627</v>
      </c>
      <c r="AH220">
        <f t="shared" si="62"/>
        <v>-0.004290233829677682</v>
      </c>
      <c r="AI220">
        <f t="shared" si="61"/>
        <v>0.0001275374252444378</v>
      </c>
      <c r="AJ220">
        <f t="shared" si="61"/>
        <v>0.0022466326968286266</v>
      </c>
      <c r="AK220">
        <f t="shared" si="61"/>
        <v>0.00015684439154735715</v>
      </c>
      <c r="AL220">
        <f t="shared" si="74"/>
        <v>-0.0040310393571478375</v>
      </c>
    </row>
    <row r="221" spans="1:38" ht="12.75">
      <c r="A221">
        <f t="shared" si="73"/>
        <v>2001.75</v>
      </c>
      <c r="B221" s="18">
        <v>248.66400000000002</v>
      </c>
      <c r="C221" s="18">
        <v>2.666</v>
      </c>
      <c r="D221" s="18">
        <f t="shared" si="72"/>
        <v>251.33</v>
      </c>
      <c r="E221" s="36">
        <v>0.007203116547316313</v>
      </c>
      <c r="F221" s="36">
        <v>0.052298590540885925</v>
      </c>
      <c r="G221" s="36">
        <v>0.05833916366100311</v>
      </c>
      <c r="H221" s="36">
        <v>0.2313665896654129</v>
      </c>
      <c r="I221" s="36">
        <v>0.2779446840286255</v>
      </c>
      <c r="J221" s="36">
        <v>0.2404680699110031</v>
      </c>
      <c r="K221" s="36">
        <v>0.10937605053186417</v>
      </c>
      <c r="L221" s="36">
        <v>0.023499423637986183</v>
      </c>
      <c r="M221" s="37">
        <f t="shared" si="76"/>
        <v>8.691721</v>
      </c>
      <c r="N221" s="37">
        <f t="shared" si="75"/>
        <v>10.07965</v>
      </c>
      <c r="O221" s="37">
        <f t="shared" si="75"/>
        <v>11.76488</v>
      </c>
      <c r="P221" s="37">
        <f t="shared" si="75"/>
        <v>16.36156</v>
      </c>
      <c r="Q221" s="37">
        <f t="shared" si="75"/>
        <v>19.76048</v>
      </c>
      <c r="R221" s="37">
        <f t="shared" si="75"/>
        <v>21.69355</v>
      </c>
      <c r="S221" s="37">
        <f t="shared" si="75"/>
        <v>22.68687</v>
      </c>
      <c r="T221" s="37">
        <f t="shared" si="75"/>
        <v>25.96541</v>
      </c>
      <c r="U221" s="37">
        <f t="shared" si="71"/>
        <v>4740.618992911438</v>
      </c>
      <c r="V221" s="37">
        <f t="shared" si="63"/>
        <v>0.0033192158684374586</v>
      </c>
      <c r="W221" s="37">
        <f t="shared" si="64"/>
        <v>0.02794761268806923</v>
      </c>
      <c r="X221" s="37">
        <f t="shared" si="65"/>
        <v>0.03638789892974953</v>
      </c>
      <c r="Y221" s="37">
        <f t="shared" si="66"/>
        <v>0.20069411305037446</v>
      </c>
      <c r="Z221" s="37">
        <f t="shared" si="67"/>
        <v>0.29118241322904537</v>
      </c>
      <c r="AA221" s="37">
        <f t="shared" si="68"/>
        <v>0.2765650672570972</v>
      </c>
      <c r="AB221" s="37">
        <f t="shared" si="69"/>
        <v>0.13155461831747417</v>
      </c>
      <c r="AC221" s="37">
        <f t="shared" si="70"/>
        <v>0.03234906065975265</v>
      </c>
      <c r="AD221">
        <f t="shared" si="62"/>
        <v>-0.00013540170589790054</v>
      </c>
      <c r="AE221">
        <f t="shared" si="62"/>
        <v>-0.00043355015454398226</v>
      </c>
      <c r="AF221">
        <f t="shared" si="62"/>
        <v>-0.00037786195982841765</v>
      </c>
      <c r="AG221">
        <f t="shared" si="62"/>
        <v>-0.001464922270269127</v>
      </c>
      <c r="AH221">
        <f t="shared" si="62"/>
        <v>-0.004429165474616401</v>
      </c>
      <c r="AI221">
        <f t="shared" si="61"/>
        <v>-3.4077053486079666E-05</v>
      </c>
      <c r="AJ221">
        <f t="shared" si="61"/>
        <v>0.002154348664811989</v>
      </c>
      <c r="AK221">
        <f t="shared" si="61"/>
        <v>0.00013694270928212292</v>
      </c>
      <c r="AL221">
        <f t="shared" si="74"/>
        <v>-0.004583687244547796</v>
      </c>
    </row>
    <row r="222" spans="1:38" ht="12.75">
      <c r="A222">
        <f t="shared" si="73"/>
        <v>2002</v>
      </c>
      <c r="B222" s="18">
        <v>247.079</v>
      </c>
      <c r="C222" s="18">
        <v>2.653</v>
      </c>
      <c r="D222" s="18">
        <f t="shared" si="72"/>
        <v>249.732</v>
      </c>
      <c r="E222" s="36">
        <v>0.006955381948500872</v>
      </c>
      <c r="F222" s="36">
        <v>0.05181660130620003</v>
      </c>
      <c r="G222" s="36">
        <v>0.058099519461393356</v>
      </c>
      <c r="H222" s="36">
        <v>0.23112714290618896</v>
      </c>
      <c r="I222" s="36">
        <v>0.2754667103290558</v>
      </c>
      <c r="J222" s="36">
        <v>0.24193799495697021</v>
      </c>
      <c r="K222" s="36">
        <v>0.11184205114841461</v>
      </c>
      <c r="L222" s="36">
        <v>0.023745039477944374</v>
      </c>
      <c r="M222" s="37">
        <f t="shared" si="76"/>
        <v>8.691721</v>
      </c>
      <c r="N222" s="37">
        <f t="shared" si="75"/>
        <v>10.07965</v>
      </c>
      <c r="O222" s="37">
        <f t="shared" si="75"/>
        <v>11.76488</v>
      </c>
      <c r="P222" s="37">
        <f t="shared" si="75"/>
        <v>16.36156</v>
      </c>
      <c r="Q222" s="37">
        <f t="shared" si="75"/>
        <v>19.76048</v>
      </c>
      <c r="R222" s="37">
        <f t="shared" si="75"/>
        <v>21.69355</v>
      </c>
      <c r="S222" s="37">
        <f t="shared" si="75"/>
        <v>22.68687</v>
      </c>
      <c r="T222" s="37">
        <f t="shared" si="75"/>
        <v>25.96541</v>
      </c>
      <c r="U222" s="37">
        <f t="shared" si="71"/>
        <v>4718.343034848514</v>
      </c>
      <c r="V222" s="37">
        <f aca="true" t="shared" si="77" ref="V222:V245">$D222*E222*M222/$U222</f>
        <v>0.003199716084343958</v>
      </c>
      <c r="W222" s="37">
        <f aca="true" t="shared" si="78" ref="W222:W245">$D222*F222*N222/$U222</f>
        <v>0.027643883837318754</v>
      </c>
      <c r="X222" s="37">
        <f aca="true" t="shared" si="79" ref="X222:X245">$D222*G222*O222/$U222</f>
        <v>0.036178014250154704</v>
      </c>
      <c r="Y222" s="37">
        <f aca="true" t="shared" si="80" ref="Y222:Y245">$D222*H222*P222/$U222</f>
        <v>0.20015218862466647</v>
      </c>
      <c r="Z222" s="37">
        <f aca="true" t="shared" si="81" ref="Z222:Z245">$D222*I222*Q222/$U222</f>
        <v>0.2881053318942983</v>
      </c>
      <c r="AA222" s="37">
        <f t="shared" si="68"/>
        <v>0.27779177807857774</v>
      </c>
      <c r="AB222" s="37">
        <f t="shared" si="69"/>
        <v>0.13429640560388356</v>
      </c>
      <c r="AC222" s="37">
        <f t="shared" si="70"/>
        <v>0.03263268162675657</v>
      </c>
      <c r="AD222">
        <f t="shared" si="62"/>
        <v>-0.00013486535582793444</v>
      </c>
      <c r="AE222">
        <f t="shared" si="62"/>
        <v>-0.00043465069166169934</v>
      </c>
      <c r="AF222">
        <f t="shared" si="62"/>
        <v>-0.0003807790925854394</v>
      </c>
      <c r="AG222">
        <f t="shared" si="62"/>
        <v>-0.0014859238846472345</v>
      </c>
      <c r="AH222">
        <f t="shared" si="62"/>
        <v>-0.00444134171417797</v>
      </c>
      <c r="AI222">
        <f t="shared" si="61"/>
        <v>-7.880596693556427E-05</v>
      </c>
      <c r="AJ222">
        <f t="shared" si="61"/>
        <v>0.0021158013016540768</v>
      </c>
      <c r="AK222">
        <f t="shared" si="61"/>
        <v>0.000130589777942335</v>
      </c>
      <c r="AL222">
        <f t="shared" si="74"/>
        <v>-0.004709975626239429</v>
      </c>
    </row>
    <row r="223" spans="1:38" ht="12.75">
      <c r="A223">
        <f t="shared" si="73"/>
        <v>2002.25</v>
      </c>
      <c r="B223" s="18">
        <v>248.01600000000002</v>
      </c>
      <c r="C223" s="18">
        <v>2.712</v>
      </c>
      <c r="D223" s="18">
        <f t="shared" si="72"/>
        <v>250.728</v>
      </c>
      <c r="E223" s="36">
        <v>0.006707856431603432</v>
      </c>
      <c r="F223" s="36">
        <v>0.05083712935447693</v>
      </c>
      <c r="G223" s="36">
        <v>0.05810537934303284</v>
      </c>
      <c r="H223" s="36">
        <v>0.23088586330413818</v>
      </c>
      <c r="I223" s="36">
        <v>0.27348557114601135</v>
      </c>
      <c r="J223" s="36">
        <v>0.24242158234119415</v>
      </c>
      <c r="K223" s="36">
        <v>0.11381418257951736</v>
      </c>
      <c r="L223" s="36">
        <v>0.024238254874944687</v>
      </c>
      <c r="M223" s="37">
        <f t="shared" si="76"/>
        <v>8.691721</v>
      </c>
      <c r="N223" s="37">
        <f t="shared" si="75"/>
        <v>10.07965</v>
      </c>
      <c r="O223" s="37">
        <f t="shared" si="75"/>
        <v>11.76488</v>
      </c>
      <c r="P223" s="37">
        <f t="shared" si="75"/>
        <v>16.36156</v>
      </c>
      <c r="Q223" s="37">
        <f t="shared" si="75"/>
        <v>19.76048</v>
      </c>
      <c r="R223" s="37">
        <f t="shared" si="75"/>
        <v>21.69355</v>
      </c>
      <c r="S223" s="37">
        <f t="shared" si="75"/>
        <v>22.68687</v>
      </c>
      <c r="T223" s="37">
        <f t="shared" si="75"/>
        <v>25.96541</v>
      </c>
      <c r="U223" s="37">
        <f t="shared" si="71"/>
        <v>4740.417433456379</v>
      </c>
      <c r="V223" s="37">
        <f t="shared" si="77"/>
        <v>0.003083726023833061</v>
      </c>
      <c r="W223" s="37">
        <f t="shared" si="78"/>
        <v>0.027102710179175035</v>
      </c>
      <c r="X223" s="37">
        <f t="shared" si="79"/>
        <v>0.03615680878042426</v>
      </c>
      <c r="Y223" s="37">
        <f t="shared" si="80"/>
        <v>0.19980589705689433</v>
      </c>
      <c r="Z223" s="37">
        <f t="shared" si="81"/>
        <v>0.2858368109631997</v>
      </c>
      <c r="AA223" s="37">
        <f t="shared" si="68"/>
        <v>0.27815582462586047</v>
      </c>
      <c r="AB223" s="37">
        <f t="shared" si="69"/>
        <v>0.1365705995134783</v>
      </c>
      <c r="AC223" s="37">
        <f t="shared" si="70"/>
        <v>0.03328762285713471</v>
      </c>
      <c r="AD223">
        <f t="shared" si="62"/>
        <v>-0.00010133921754666807</v>
      </c>
      <c r="AE223">
        <f t="shared" si="62"/>
        <v>-0.00041342609555920795</v>
      </c>
      <c r="AF223">
        <f t="shared" si="62"/>
        <v>0.00014760635453142502</v>
      </c>
      <c r="AG223">
        <f t="shared" si="62"/>
        <v>0.0005871129147044955</v>
      </c>
      <c r="AH223">
        <f t="shared" si="62"/>
        <v>-0.000929091843894823</v>
      </c>
      <c r="AI223">
        <f t="shared" si="61"/>
        <v>0.0016614926344657457</v>
      </c>
      <c r="AJ223">
        <f t="shared" si="61"/>
        <v>0.0029063848391645917</v>
      </c>
      <c r="AK223">
        <f t="shared" si="61"/>
        <v>0.0008088046855929111</v>
      </c>
      <c r="AL223">
        <f t="shared" si="74"/>
        <v>0.00466754427145847</v>
      </c>
    </row>
    <row r="224" spans="1:38" ht="12.75">
      <c r="A224">
        <f t="shared" si="73"/>
        <v>2002.5</v>
      </c>
      <c r="B224" s="18">
        <v>247.645</v>
      </c>
      <c r="C224" s="18">
        <v>2.731</v>
      </c>
      <c r="D224" s="18">
        <f t="shared" si="72"/>
        <v>250.376</v>
      </c>
      <c r="E224" s="36">
        <v>0.006460331380367279</v>
      </c>
      <c r="F224" s="36">
        <v>0.04985766112804413</v>
      </c>
      <c r="G224" s="36">
        <v>0.05811123549938202</v>
      </c>
      <c r="H224" s="36">
        <v>0.2306445837020874</v>
      </c>
      <c r="I224" s="36">
        <v>0.27150440216064453</v>
      </c>
      <c r="J224" s="36">
        <v>0.2429051697254181</v>
      </c>
      <c r="K224" s="36">
        <v>0.11578631401062012</v>
      </c>
      <c r="L224" s="36">
        <v>0.02473147213459015</v>
      </c>
      <c r="M224" s="37">
        <f t="shared" si="76"/>
        <v>8.691721</v>
      </c>
      <c r="N224" s="37">
        <f t="shared" si="75"/>
        <v>10.07965</v>
      </c>
      <c r="O224" s="37">
        <f t="shared" si="75"/>
        <v>11.76488</v>
      </c>
      <c r="P224" s="37">
        <f t="shared" si="75"/>
        <v>16.36156</v>
      </c>
      <c r="Q224" s="37">
        <f t="shared" si="75"/>
        <v>19.76048</v>
      </c>
      <c r="R224" s="37">
        <f t="shared" si="75"/>
        <v>21.69355</v>
      </c>
      <c r="S224" s="37">
        <f t="shared" si="75"/>
        <v>22.68687</v>
      </c>
      <c r="T224" s="37">
        <f t="shared" si="75"/>
        <v>25.96541</v>
      </c>
      <c r="U224" s="37">
        <f t="shared" si="71"/>
        <v>4737.013944926851</v>
      </c>
      <c r="V224" s="37">
        <f t="shared" si="77"/>
        <v>0.0029678955076965635</v>
      </c>
      <c r="W224" s="37">
        <f t="shared" si="78"/>
        <v>0.026562282256968425</v>
      </c>
      <c r="X224" s="37">
        <f t="shared" si="79"/>
        <v>0.03613563114430756</v>
      </c>
      <c r="Y224" s="37">
        <f t="shared" si="80"/>
        <v>0.19946008664263293</v>
      </c>
      <c r="Z224" s="37">
        <f t="shared" si="81"/>
        <v>0.28357138154270267</v>
      </c>
      <c r="AA224" s="37">
        <f t="shared" si="68"/>
        <v>0.278519379355931</v>
      </c>
      <c r="AB224" s="37">
        <f t="shared" si="69"/>
        <v>0.13884167511541726</v>
      </c>
      <c r="AC224" s="37">
        <f t="shared" si="70"/>
        <v>0.03394166843434385</v>
      </c>
      <c r="AD224">
        <f t="shared" si="62"/>
        <v>-0.00011801789293231833</v>
      </c>
      <c r="AE224">
        <f t="shared" si="62"/>
        <v>-0.0005597181010058862</v>
      </c>
      <c r="AF224">
        <f t="shared" si="62"/>
        <v>-4.7138943199856836E-05</v>
      </c>
      <c r="AG224">
        <f t="shared" si="62"/>
        <v>-0.0004891929426526671</v>
      </c>
      <c r="AH224">
        <f t="shared" si="62"/>
        <v>-0.002469924451284042</v>
      </c>
      <c r="AI224">
        <f t="shared" si="61"/>
        <v>0.00016364431264151975</v>
      </c>
      <c r="AJ224">
        <f t="shared" si="61"/>
        <v>0.0021722223749505447</v>
      </c>
      <c r="AK224">
        <f t="shared" si="61"/>
        <v>0.0006299231591181677</v>
      </c>
      <c r="AL224">
        <f t="shared" si="74"/>
        <v>-0.0007182024843645386</v>
      </c>
    </row>
    <row r="225" spans="1:38" ht="12.75">
      <c r="A225">
        <f t="shared" si="73"/>
        <v>2002.75</v>
      </c>
      <c r="B225" s="18">
        <v>248.061</v>
      </c>
      <c r="C225" s="18">
        <v>2.72</v>
      </c>
      <c r="D225" s="18">
        <f t="shared" si="72"/>
        <v>250.781</v>
      </c>
      <c r="E225" s="36">
        <v>0.006212806329131126</v>
      </c>
      <c r="F225" s="36">
        <v>0.04887818917632103</v>
      </c>
      <c r="G225" s="36">
        <v>0.0581170953810215</v>
      </c>
      <c r="H225" s="36">
        <v>0.23040328919887543</v>
      </c>
      <c r="I225" s="36">
        <v>0.2695232629776001</v>
      </c>
      <c r="J225" s="36">
        <v>0.24338875710964203</v>
      </c>
      <c r="K225" s="36">
        <v>0.11775843799114227</v>
      </c>
      <c r="L225" s="36">
        <v>0.02522468939423561</v>
      </c>
      <c r="M225" s="37">
        <f t="shared" si="76"/>
        <v>8.691721</v>
      </c>
      <c r="N225" s="37">
        <f t="shared" si="75"/>
        <v>10.07965</v>
      </c>
      <c r="O225" s="37">
        <f t="shared" si="75"/>
        <v>11.76488</v>
      </c>
      <c r="P225" s="37">
        <f t="shared" si="75"/>
        <v>16.36156</v>
      </c>
      <c r="Q225" s="37">
        <f t="shared" si="75"/>
        <v>19.76048</v>
      </c>
      <c r="R225" s="37">
        <f t="shared" si="75"/>
        <v>21.69355</v>
      </c>
      <c r="S225" s="37">
        <f t="shared" si="75"/>
        <v>22.68687</v>
      </c>
      <c r="T225" s="37">
        <f t="shared" si="75"/>
        <v>25.96541</v>
      </c>
      <c r="U225" s="37">
        <f t="shared" si="71"/>
        <v>4747.933328169574</v>
      </c>
      <c r="V225" s="37">
        <f t="shared" si="77"/>
        <v>0.0028522238746279066</v>
      </c>
      <c r="W225" s="37">
        <f t="shared" si="78"/>
        <v>0.02602259352624109</v>
      </c>
      <c r="X225" s="37">
        <f t="shared" si="79"/>
        <v>0.03611448452936658</v>
      </c>
      <c r="Y225" s="37">
        <f t="shared" si="80"/>
        <v>0.1991147358582275</v>
      </c>
      <c r="Z225" s="37">
        <f t="shared" si="81"/>
        <v>0.2813090885128321</v>
      </c>
      <c r="AA225" s="37">
        <f t="shared" si="68"/>
        <v>0.2788824326308758</v>
      </c>
      <c r="AB225" s="37">
        <f t="shared" si="69"/>
        <v>0.14110962468959007</v>
      </c>
      <c r="AC225" s="37">
        <f t="shared" si="70"/>
        <v>0.03459481637823895</v>
      </c>
      <c r="AD225">
        <f t="shared" si="62"/>
        <v>-0.00010898655072110792</v>
      </c>
      <c r="AE225">
        <f t="shared" si="62"/>
        <v>-0.0004791702157969268</v>
      </c>
      <c r="AF225">
        <f t="shared" si="62"/>
        <v>6.203013053379864E-05</v>
      </c>
      <c r="AG225">
        <f t="shared" si="62"/>
        <v>0.00011350177591422309</v>
      </c>
      <c r="AH225">
        <f t="shared" si="62"/>
        <v>-0.001611995862894181</v>
      </c>
      <c r="AI225">
        <f t="shared" si="61"/>
        <v>0.0010047529076219718</v>
      </c>
      <c r="AJ225">
        <f t="shared" si="61"/>
        <v>0.0025902884770195693</v>
      </c>
      <c r="AK225">
        <f t="shared" si="61"/>
        <v>0.0007320692080543589</v>
      </c>
      <c r="AL225">
        <f t="shared" si="74"/>
        <v>0.002302489869731706</v>
      </c>
    </row>
    <row r="226" spans="1:38" ht="12.75">
      <c r="A226">
        <f t="shared" si="73"/>
        <v>2003</v>
      </c>
      <c r="B226" s="18">
        <v>246.60799999999998</v>
      </c>
      <c r="C226" s="18">
        <v>2.705</v>
      </c>
      <c r="D226" s="18">
        <f t="shared" si="72"/>
        <v>249.313</v>
      </c>
      <c r="E226" s="36">
        <v>0.0059652808122336864</v>
      </c>
      <c r="F226" s="36">
        <v>0.04789871722459793</v>
      </c>
      <c r="G226" s="36">
        <v>0.05812295526266098</v>
      </c>
      <c r="H226" s="36">
        <v>0.23016200959682465</v>
      </c>
      <c r="I226" s="36">
        <v>0.26754212379455566</v>
      </c>
      <c r="J226" s="36">
        <v>0.24387234449386597</v>
      </c>
      <c r="K226" s="36">
        <v>0.11973056942224503</v>
      </c>
      <c r="L226" s="36">
        <v>0.025717904791235924</v>
      </c>
      <c r="M226" s="37">
        <f t="shared" si="76"/>
        <v>8.691721</v>
      </c>
      <c r="N226" s="37">
        <f t="shared" si="75"/>
        <v>10.07965</v>
      </c>
      <c r="O226" s="37">
        <f t="shared" si="75"/>
        <v>11.76488</v>
      </c>
      <c r="P226" s="37">
        <f t="shared" si="75"/>
        <v>16.36156</v>
      </c>
      <c r="Q226" s="37">
        <f t="shared" si="75"/>
        <v>19.76048</v>
      </c>
      <c r="R226" s="37">
        <f t="shared" si="75"/>
        <v>21.69355</v>
      </c>
      <c r="S226" s="37">
        <f t="shared" si="75"/>
        <v>22.68687</v>
      </c>
      <c r="T226" s="37">
        <f t="shared" si="75"/>
        <v>25.96541</v>
      </c>
      <c r="U226" s="37">
        <f t="shared" si="71"/>
        <v>4723.378258717224</v>
      </c>
      <c r="V226" s="37">
        <f t="shared" si="77"/>
        <v>0.0027367105618675788</v>
      </c>
      <c r="W226" s="37">
        <f t="shared" si="78"/>
        <v>0.025483644224871874</v>
      </c>
      <c r="X226" s="37">
        <f t="shared" si="79"/>
        <v>0.036093366219822266</v>
      </c>
      <c r="Y226" s="37">
        <f t="shared" si="80"/>
        <v>0.19876986763766027</v>
      </c>
      <c r="Z226" s="37">
        <f t="shared" si="81"/>
        <v>0.2790498917818329</v>
      </c>
      <c r="AA226" s="37">
        <f aca="true" t="shared" si="82" ref="AA226:AA245">$D226*J226*R226/$U226</f>
        <v>0.2792449828467463</v>
      </c>
      <c r="AB226" s="37">
        <f aca="true" t="shared" si="83" ref="AB226:AB245">$D226*K226*S226/$U226</f>
        <v>0.14337447109535517</v>
      </c>
      <c r="AC226" s="37">
        <f aca="true" t="shared" si="84" ref="AC226:AC245">$D226*L226*T226/$U226</f>
        <v>0.0352470656318435</v>
      </c>
      <c r="AD226">
        <f t="shared" si="62"/>
        <v>-0.0001300195197289238</v>
      </c>
      <c r="AE226">
        <f t="shared" si="62"/>
        <v>-0.0006725029680940959</v>
      </c>
      <c r="AF226">
        <f t="shared" si="62"/>
        <v>-0.00020832287483895284</v>
      </c>
      <c r="AG226">
        <f t="shared" si="62"/>
        <v>-0.0013764156140779076</v>
      </c>
      <c r="AH226">
        <f t="shared" si="62"/>
        <v>-0.003711983952561197</v>
      </c>
      <c r="AI226">
        <f t="shared" si="61"/>
        <v>-0.0010844392055182044</v>
      </c>
      <c r="AJ226">
        <f t="shared" si="61"/>
        <v>0.0015273467363112008</v>
      </c>
      <c r="AK226">
        <f t="shared" si="61"/>
        <v>0.0004711976131613051</v>
      </c>
      <c r="AL226">
        <f t="shared" si="74"/>
        <v>-0.0051851397853467755</v>
      </c>
    </row>
    <row r="227" spans="1:38" ht="12.75">
      <c r="A227">
        <f t="shared" si="73"/>
        <v>2003.25</v>
      </c>
      <c r="B227" s="18">
        <v>245.511</v>
      </c>
      <c r="C227" s="18">
        <v>2.716</v>
      </c>
      <c r="D227" s="18">
        <f t="shared" si="72"/>
        <v>248.227</v>
      </c>
      <c r="E227" s="36">
        <v>0.005965198390185833</v>
      </c>
      <c r="F227" s="36">
        <v>0.04815048724412918</v>
      </c>
      <c r="G227" s="36">
        <v>0.05812562257051468</v>
      </c>
      <c r="H227" s="36">
        <v>0.22917571663856506</v>
      </c>
      <c r="I227" s="36">
        <v>0.26630473136901855</v>
      </c>
      <c r="J227" s="36">
        <v>0.24460908770561218</v>
      </c>
      <c r="K227" s="36">
        <v>0.12096386402845383</v>
      </c>
      <c r="L227" s="36">
        <v>0.02596449665725231</v>
      </c>
      <c r="M227" s="37">
        <f t="shared" si="76"/>
        <v>8.691721</v>
      </c>
      <c r="N227" s="37">
        <f t="shared" si="75"/>
        <v>10.07965</v>
      </c>
      <c r="O227" s="37">
        <f t="shared" si="75"/>
        <v>11.76488</v>
      </c>
      <c r="P227" s="37">
        <f t="shared" si="75"/>
        <v>16.36156</v>
      </c>
      <c r="Q227" s="37">
        <f t="shared" si="75"/>
        <v>19.76048</v>
      </c>
      <c r="R227" s="37">
        <f t="shared" si="75"/>
        <v>21.69355</v>
      </c>
      <c r="S227" s="37">
        <f t="shared" si="75"/>
        <v>22.68687</v>
      </c>
      <c r="T227" s="37">
        <f t="shared" si="75"/>
        <v>25.96541</v>
      </c>
      <c r="U227" s="37">
        <f t="shared" si="71"/>
        <v>4705.867648409986</v>
      </c>
      <c r="V227" s="37">
        <f t="shared" si="77"/>
        <v>0.0027348907301094445</v>
      </c>
      <c r="W227" s="37">
        <f t="shared" si="78"/>
        <v>0.025600912682725623</v>
      </c>
      <c r="X227" s="37">
        <f t="shared" si="79"/>
        <v>0.036071518846577146</v>
      </c>
      <c r="Y227" s="37">
        <f t="shared" si="80"/>
        <v>0.19778921980883968</v>
      </c>
      <c r="Z227" s="37">
        <f t="shared" si="81"/>
        <v>0.27757840906363734</v>
      </c>
      <c r="AA227" s="37">
        <f t="shared" si="82"/>
        <v>0.2799062043118906</v>
      </c>
      <c r="AB227" s="37">
        <f t="shared" si="83"/>
        <v>0.14475698991515223</v>
      </c>
      <c r="AC227" s="37">
        <f t="shared" si="84"/>
        <v>0.03556185464106768</v>
      </c>
      <c r="AD227">
        <f t="shared" si="62"/>
        <v>-1.1980897626660378E-05</v>
      </c>
      <c r="AE227">
        <f t="shared" si="62"/>
        <v>2.240182021243808E-05</v>
      </c>
      <c r="AF227">
        <f t="shared" si="62"/>
        <v>-0.00015586155122242093</v>
      </c>
      <c r="AG227">
        <f t="shared" si="62"/>
        <v>-0.0017170819555373086</v>
      </c>
      <c r="AH227">
        <f t="shared" si="62"/>
        <v>-0.0025051756438250797</v>
      </c>
      <c r="AI227">
        <f t="shared" si="61"/>
        <v>-0.00037715286368961593</v>
      </c>
      <c r="AJ227">
        <f t="shared" si="61"/>
        <v>0.0008474533929289003</v>
      </c>
      <c r="AK227">
        <f t="shared" si="61"/>
        <v>0.0001832950072260395</v>
      </c>
      <c r="AL227">
        <f t="shared" si="74"/>
        <v>-0.003714102691533708</v>
      </c>
    </row>
    <row r="228" spans="1:38" ht="12.75">
      <c r="A228">
        <f t="shared" si="73"/>
        <v>2003.5</v>
      </c>
      <c r="B228" s="18">
        <v>246.173</v>
      </c>
      <c r="C228" s="18">
        <v>2.724</v>
      </c>
      <c r="D228" s="18">
        <f t="shared" si="72"/>
        <v>248.897</v>
      </c>
      <c r="E228" s="36">
        <v>0.0059651159681379795</v>
      </c>
      <c r="F228" s="36">
        <v>0.04840225353837013</v>
      </c>
      <c r="G228" s="36">
        <v>0.05812828615307808</v>
      </c>
      <c r="H228" s="36">
        <v>0.22818943858146667</v>
      </c>
      <c r="I228" s="36">
        <v>0.26506733894348145</v>
      </c>
      <c r="J228" s="36">
        <v>0.2453458160161972</v>
      </c>
      <c r="K228" s="36">
        <v>0.12219716608524323</v>
      </c>
      <c r="L228" s="36">
        <v>0.02621109038591385</v>
      </c>
      <c r="M228" s="37">
        <f t="shared" si="76"/>
        <v>8.691721</v>
      </c>
      <c r="N228" s="37">
        <f t="shared" si="75"/>
        <v>10.07965</v>
      </c>
      <c r="O228" s="37">
        <f t="shared" si="75"/>
        <v>11.76488</v>
      </c>
      <c r="P228" s="37">
        <f t="shared" si="75"/>
        <v>16.36156</v>
      </c>
      <c r="Q228" s="37">
        <f t="shared" si="75"/>
        <v>19.76048</v>
      </c>
      <c r="R228" s="37">
        <f t="shared" si="75"/>
        <v>21.69355</v>
      </c>
      <c r="S228" s="37">
        <f t="shared" si="75"/>
        <v>22.68687</v>
      </c>
      <c r="T228" s="37">
        <f t="shared" si="75"/>
        <v>25.96541</v>
      </c>
      <c r="U228" s="37">
        <f t="shared" si="71"/>
        <v>4721.642024598656</v>
      </c>
      <c r="V228" s="37">
        <f t="shared" si="77"/>
        <v>0.0027330732586721886</v>
      </c>
      <c r="W228" s="37">
        <f t="shared" si="78"/>
        <v>0.025718026462232587</v>
      </c>
      <c r="X228" s="37">
        <f t="shared" si="79"/>
        <v>0.03604969748937601</v>
      </c>
      <c r="Y228" s="37">
        <f t="shared" si="80"/>
        <v>0.19680986053636143</v>
      </c>
      <c r="Z228" s="37">
        <f t="shared" si="81"/>
        <v>0.2761088406239154</v>
      </c>
      <c r="AA228" s="37">
        <f t="shared" si="82"/>
        <v>0.2805665473352407</v>
      </c>
      <c r="AB228" s="37">
        <f t="shared" si="83"/>
        <v>0.1461377178922388</v>
      </c>
      <c r="AC228" s="37">
        <f t="shared" si="84"/>
        <v>0.035876236401962774</v>
      </c>
      <c r="AD228">
        <f t="shared" si="62"/>
        <v>7.331689242564962E-06</v>
      </c>
      <c r="AE228">
        <f t="shared" si="62"/>
        <v>0.00020298236536808178</v>
      </c>
      <c r="AF228">
        <f t="shared" si="62"/>
        <v>9.885401652510783E-05</v>
      </c>
      <c r="AG228">
        <f t="shared" si="62"/>
        <v>-0.00031910631024599897</v>
      </c>
      <c r="AH228">
        <f t="shared" si="62"/>
        <v>-0.0005431258383604805</v>
      </c>
      <c r="AI228">
        <f t="shared" si="61"/>
        <v>0.001598143085720339</v>
      </c>
      <c r="AJ228">
        <f t="shared" si="61"/>
        <v>0.0018674720640905942</v>
      </c>
      <c r="AK228">
        <f t="shared" si="61"/>
        <v>0.000433916139166181</v>
      </c>
      <c r="AL228">
        <f t="shared" si="74"/>
        <v>0.0033464672115063893</v>
      </c>
    </row>
    <row r="229" spans="1:38" ht="12.75">
      <c r="A229">
        <f t="shared" si="73"/>
        <v>2003.75</v>
      </c>
      <c r="B229" s="18">
        <v>247.227</v>
      </c>
      <c r="C229" s="18">
        <v>2.732</v>
      </c>
      <c r="D229" s="18">
        <f t="shared" si="72"/>
        <v>249.959</v>
      </c>
      <c r="E229" s="36">
        <v>0.005965033546090126</v>
      </c>
      <c r="F229" s="36">
        <v>0.048654019832611084</v>
      </c>
      <c r="G229" s="36">
        <v>0.05813094973564148</v>
      </c>
      <c r="H229" s="36">
        <v>0.2272031456232071</v>
      </c>
      <c r="I229" s="36">
        <v>0.26382994651794434</v>
      </c>
      <c r="J229" s="36">
        <v>0.24608254432678223</v>
      </c>
      <c r="K229" s="36">
        <v>0.12343046069145203</v>
      </c>
      <c r="L229" s="36">
        <v>0.026457682251930237</v>
      </c>
      <c r="M229" s="37">
        <f t="shared" si="76"/>
        <v>8.691721</v>
      </c>
      <c r="N229" s="37">
        <f t="shared" si="75"/>
        <v>10.07965</v>
      </c>
      <c r="O229" s="37">
        <f t="shared" si="75"/>
        <v>11.76488</v>
      </c>
      <c r="P229" s="37">
        <f t="shared" si="75"/>
        <v>16.36156</v>
      </c>
      <c r="Q229" s="37">
        <f t="shared" si="75"/>
        <v>19.76048</v>
      </c>
      <c r="R229" s="37">
        <f t="shared" si="75"/>
        <v>21.69355</v>
      </c>
      <c r="S229" s="37">
        <f t="shared" si="75"/>
        <v>22.68687</v>
      </c>
      <c r="T229" s="37">
        <f t="shared" si="75"/>
        <v>25.96541</v>
      </c>
      <c r="U229" s="37">
        <f t="shared" si="71"/>
        <v>4744.874010445741</v>
      </c>
      <c r="V229" s="37">
        <f t="shared" si="77"/>
        <v>0.002731258217464388</v>
      </c>
      <c r="W229" s="37">
        <f t="shared" si="78"/>
        <v>0.025834988546892448</v>
      </c>
      <c r="X229" s="37">
        <f t="shared" si="79"/>
        <v>0.036027905389175836</v>
      </c>
      <c r="Y229" s="37">
        <f t="shared" si="80"/>
        <v>0.19583176696920312</v>
      </c>
      <c r="Z229" s="37">
        <f t="shared" si="81"/>
        <v>0.27464119023218575</v>
      </c>
      <c r="AA229" s="37">
        <f t="shared" si="82"/>
        <v>0.28122603832457793</v>
      </c>
      <c r="AB229" s="37">
        <f t="shared" si="83"/>
        <v>0.14751664472279014</v>
      </c>
      <c r="AC229" s="37">
        <f t="shared" si="84"/>
        <v>0.03619020759771056</v>
      </c>
      <c r="AD229">
        <f t="shared" si="62"/>
        <v>1.1595122074255649E-05</v>
      </c>
      <c r="AE229">
        <f t="shared" si="62"/>
        <v>0.0002434799308053813</v>
      </c>
      <c r="AF229">
        <f t="shared" si="62"/>
        <v>0.00015509548961473946</v>
      </c>
      <c r="AG229">
        <f t="shared" si="62"/>
        <v>-1.4503175505874526E-05</v>
      </c>
      <c r="AH229">
        <f t="shared" si="62"/>
        <v>-0.00011604335125450836</v>
      </c>
      <c r="AI229">
        <f t="shared" si="61"/>
        <v>0.002038201638590727</v>
      </c>
      <c r="AJ229">
        <f t="shared" si="61"/>
        <v>0.0020996020623560226</v>
      </c>
      <c r="AK229">
        <f t="shared" si="61"/>
        <v>0.0004908333874133688</v>
      </c>
      <c r="AL229">
        <f t="shared" si="74"/>
        <v>0.004908261104094112</v>
      </c>
    </row>
    <row r="230" spans="1:38" ht="12.75">
      <c r="A230">
        <f t="shared" si="73"/>
        <v>2004</v>
      </c>
      <c r="B230" s="18">
        <v>248.327</v>
      </c>
      <c r="C230" s="18">
        <v>2.75</v>
      </c>
      <c r="D230" s="18">
        <f t="shared" si="72"/>
        <v>251.077</v>
      </c>
      <c r="E230" s="36">
        <v>0.005964951124042273</v>
      </c>
      <c r="F230" s="36">
        <v>0.048905789852142334</v>
      </c>
      <c r="G230" s="36">
        <v>0.05813361704349518</v>
      </c>
      <c r="H230" s="36">
        <v>0.2262168526649475</v>
      </c>
      <c r="I230" s="36">
        <v>0.2625925540924072</v>
      </c>
      <c r="J230" s="36">
        <v>0.24681928753852844</v>
      </c>
      <c r="K230" s="36">
        <v>0.12466375529766083</v>
      </c>
      <c r="L230" s="36">
        <v>0.026704274117946625</v>
      </c>
      <c r="M230" s="37">
        <f t="shared" si="76"/>
        <v>8.691721</v>
      </c>
      <c r="N230" s="37">
        <f t="shared" si="75"/>
        <v>10.07965</v>
      </c>
      <c r="O230" s="37">
        <f t="shared" si="75"/>
        <v>11.76488</v>
      </c>
      <c r="P230" s="37">
        <f t="shared" si="75"/>
        <v>16.36156</v>
      </c>
      <c r="Q230" s="37">
        <f t="shared" si="75"/>
        <v>19.76048</v>
      </c>
      <c r="R230" s="37">
        <f t="shared" si="75"/>
        <v>21.69355</v>
      </c>
      <c r="S230" s="37">
        <f t="shared" si="75"/>
        <v>22.68687</v>
      </c>
      <c r="T230" s="37">
        <f t="shared" si="75"/>
        <v>25.96541</v>
      </c>
      <c r="U230" s="37">
        <f t="shared" si="71"/>
        <v>4769.196034538225</v>
      </c>
      <c r="V230" s="37">
        <f t="shared" si="77"/>
        <v>0.0027294454772009</v>
      </c>
      <c r="W230" s="37">
        <f t="shared" si="78"/>
        <v>0.025951800034844718</v>
      </c>
      <c r="X230" s="37">
        <f t="shared" si="79"/>
        <v>0.03600614315342805</v>
      </c>
      <c r="Y230" s="37">
        <f t="shared" si="80"/>
        <v>0.19485494052182528</v>
      </c>
      <c r="Z230" s="37">
        <f t="shared" si="81"/>
        <v>0.2731754415900716</v>
      </c>
      <c r="AA230" s="37">
        <f t="shared" si="82"/>
        <v>0.28188468315822934</v>
      </c>
      <c r="AB230" s="37">
        <f t="shared" si="83"/>
        <v>0.14889377613053964</v>
      </c>
      <c r="AC230" s="37">
        <f t="shared" si="84"/>
        <v>0.03650376993386032</v>
      </c>
      <c r="AD230">
        <f t="shared" si="62"/>
        <v>1.2147179612385148E-05</v>
      </c>
      <c r="AE230">
        <f t="shared" si="62"/>
        <v>0.0002492011111404662</v>
      </c>
      <c r="AF230">
        <f t="shared" si="62"/>
        <v>0.0001623879403829767</v>
      </c>
      <c r="AG230">
        <f t="shared" si="62"/>
        <v>2.193568086489021E-05</v>
      </c>
      <c r="AH230">
        <f t="shared" si="62"/>
        <v>-6.52959439236469E-05</v>
      </c>
      <c r="AI230">
        <f t="shared" si="61"/>
        <v>0.0020981996365443366</v>
      </c>
      <c r="AJ230">
        <f t="shared" si="61"/>
        <v>0.0021348945250928755</v>
      </c>
      <c r="AK230">
        <f t="shared" si="61"/>
        <v>0.0004994015215285809</v>
      </c>
      <c r="AL230">
        <f t="shared" si="74"/>
        <v>0.005112871651242864</v>
      </c>
    </row>
    <row r="231" spans="1:38" ht="12.75">
      <c r="A231">
        <f t="shared" si="73"/>
        <v>2004.25</v>
      </c>
      <c r="B231" s="18">
        <v>248.455</v>
      </c>
      <c r="C231" s="18">
        <v>2.737</v>
      </c>
      <c r="D231" s="18">
        <f t="shared" si="72"/>
        <v>251.192</v>
      </c>
      <c r="E231" s="36">
        <v>0.00596526637673378</v>
      </c>
      <c r="F231" s="36">
        <v>0.048393912613391876</v>
      </c>
      <c r="G231" s="36">
        <v>0.05837077274918556</v>
      </c>
      <c r="H231" s="36">
        <v>0.22546382248401642</v>
      </c>
      <c r="I231" s="36">
        <v>0.2618541419506073</v>
      </c>
      <c r="J231" s="36">
        <v>0.2470862865447998</v>
      </c>
      <c r="K231" s="36">
        <v>0.12566521763801575</v>
      </c>
      <c r="L231" s="36">
        <v>0.026706935837864876</v>
      </c>
      <c r="M231" s="37">
        <f t="shared" si="76"/>
        <v>8.691721</v>
      </c>
      <c r="N231" s="37">
        <f t="shared" si="76"/>
        <v>10.07965</v>
      </c>
      <c r="O231" s="37">
        <f t="shared" si="76"/>
        <v>11.76488</v>
      </c>
      <c r="P231" s="37">
        <f t="shared" si="76"/>
        <v>16.36156</v>
      </c>
      <c r="Q231" s="37">
        <f t="shared" si="76"/>
        <v>19.76048</v>
      </c>
      <c r="R231" s="37">
        <f t="shared" si="76"/>
        <v>21.69355</v>
      </c>
      <c r="S231" s="37">
        <f t="shared" si="76"/>
        <v>22.68687</v>
      </c>
      <c r="T231" s="37">
        <f t="shared" si="76"/>
        <v>25.96541</v>
      </c>
      <c r="U231" s="37">
        <f t="shared" si="71"/>
        <v>4771.205246085291</v>
      </c>
      <c r="V231" s="37">
        <f t="shared" si="77"/>
        <v>0.0027296899666588584</v>
      </c>
      <c r="W231" s="37">
        <f t="shared" si="78"/>
        <v>0.02568111600540473</v>
      </c>
      <c r="X231" s="37">
        <f t="shared" si="79"/>
        <v>0.03615435758712746</v>
      </c>
      <c r="Y231" s="37">
        <f t="shared" si="80"/>
        <v>0.19421343944972638</v>
      </c>
      <c r="Z231" s="37">
        <f t="shared" si="81"/>
        <v>0.27241727362978313</v>
      </c>
      <c r="AA231" s="37">
        <f t="shared" si="82"/>
        <v>0.2821999770387772</v>
      </c>
      <c r="AB231" s="37">
        <f t="shared" si="83"/>
        <v>0.1500953972898282</v>
      </c>
      <c r="AC231" s="37">
        <f t="shared" si="84"/>
        <v>0.036508749032694104</v>
      </c>
      <c r="AD231">
        <f t="shared" si="62"/>
        <v>1.394185137614929E-06</v>
      </c>
      <c r="AE231">
        <f t="shared" si="62"/>
        <v>-0.0002598126005447816</v>
      </c>
      <c r="AF231">
        <f t="shared" si="62"/>
        <v>0.00016341166677988868</v>
      </c>
      <c r="AG231">
        <f t="shared" si="62"/>
        <v>-0.0005595637275241775</v>
      </c>
      <c r="AH231">
        <f t="shared" si="62"/>
        <v>-0.0006432664470855784</v>
      </c>
      <c r="AI231">
        <f t="shared" si="61"/>
        <v>0.000434090324163662</v>
      </c>
      <c r="AJ231">
        <f t="shared" si="61"/>
        <v>0.0012645948448904807</v>
      </c>
      <c r="AK231">
        <f t="shared" si="61"/>
        <v>2.0355558808095385E-05</v>
      </c>
      <c r="AL231">
        <f t="shared" si="74"/>
        <v>0.00042120380462520423</v>
      </c>
    </row>
    <row r="232" spans="1:38" ht="12.75">
      <c r="A232">
        <f t="shared" si="73"/>
        <v>2004.5</v>
      </c>
      <c r="B232" s="18">
        <v>249.854</v>
      </c>
      <c r="C232" s="18">
        <v>2.695</v>
      </c>
      <c r="D232" s="18">
        <f t="shared" si="72"/>
        <v>252.549</v>
      </c>
      <c r="E232" s="36">
        <v>0.0059655820950865746</v>
      </c>
      <c r="F232" s="36">
        <v>0.04788203537464142</v>
      </c>
      <c r="G232" s="36">
        <v>0.058607928454875946</v>
      </c>
      <c r="H232" s="36">
        <v>0.22471079230308533</v>
      </c>
      <c r="I232" s="36">
        <v>0.2611157298088074</v>
      </c>
      <c r="J232" s="36">
        <v>0.24735328555107117</v>
      </c>
      <c r="K232" s="36">
        <v>0.12666669487953186</v>
      </c>
      <c r="L232" s="36">
        <v>0.026709597557783127</v>
      </c>
      <c r="M232" s="37">
        <f t="shared" si="76"/>
        <v>8.691721</v>
      </c>
      <c r="N232" s="37">
        <f t="shared" si="76"/>
        <v>10.07965</v>
      </c>
      <c r="O232" s="37">
        <f t="shared" si="76"/>
        <v>11.76488</v>
      </c>
      <c r="P232" s="37">
        <f t="shared" si="76"/>
        <v>16.36156</v>
      </c>
      <c r="Q232" s="37">
        <f t="shared" si="76"/>
        <v>19.76048</v>
      </c>
      <c r="R232" s="37">
        <f t="shared" si="76"/>
        <v>21.69355</v>
      </c>
      <c r="S232" s="37">
        <f t="shared" si="76"/>
        <v>22.68687</v>
      </c>
      <c r="T232" s="37">
        <f t="shared" si="76"/>
        <v>25.96541</v>
      </c>
      <c r="U232" s="37">
        <f t="shared" si="71"/>
        <v>4796.804383712789</v>
      </c>
      <c r="V232" s="37">
        <f t="shared" si="77"/>
        <v>0.002729934637995916</v>
      </c>
      <c r="W232" s="37">
        <f t="shared" si="78"/>
        <v>0.025410411637435373</v>
      </c>
      <c r="X232" s="37">
        <f t="shared" si="79"/>
        <v>0.03630258225280965</v>
      </c>
      <c r="Y232" s="37">
        <f t="shared" si="80"/>
        <v>0.19357188777492876</v>
      </c>
      <c r="Z232" s="37">
        <f t="shared" si="81"/>
        <v>0.2716590450915106</v>
      </c>
      <c r="AA232" s="37">
        <f t="shared" si="82"/>
        <v>0.28251528898800476</v>
      </c>
      <c r="AB232" s="37">
        <f t="shared" si="83"/>
        <v>0.15129712177776658</v>
      </c>
      <c r="AC232" s="37">
        <f t="shared" si="84"/>
        <v>0.03651372783954833</v>
      </c>
      <c r="AD232">
        <f t="shared" si="62"/>
        <v>1.485189065885278E-05</v>
      </c>
      <c r="AE232">
        <f t="shared" si="62"/>
        <v>-0.00013401157801956297</v>
      </c>
      <c r="AF232">
        <f t="shared" si="62"/>
        <v>0.00034208333127326557</v>
      </c>
      <c r="AG232">
        <f t="shared" si="62"/>
        <v>0.000395966934821977</v>
      </c>
      <c r="AH232">
        <f t="shared" si="62"/>
        <v>0.0006974465329708684</v>
      </c>
      <c r="AI232">
        <f t="shared" si="61"/>
        <v>0.0018262070237700968</v>
      </c>
      <c r="AJ232">
        <f t="shared" si="61"/>
        <v>0.0020081061929052278</v>
      </c>
      <c r="AK232">
        <f t="shared" si="61"/>
        <v>0.00020035035936249662</v>
      </c>
      <c r="AL232">
        <f t="shared" si="74"/>
        <v>0.005351000687743222</v>
      </c>
    </row>
    <row r="233" spans="1:38" ht="12.75">
      <c r="A233">
        <f t="shared" si="73"/>
        <v>2004.75</v>
      </c>
      <c r="B233" s="18">
        <v>250.35899999999998</v>
      </c>
      <c r="C233" s="18">
        <v>2.668</v>
      </c>
      <c r="D233" s="18">
        <f t="shared" si="72"/>
        <v>253.027</v>
      </c>
      <c r="E233" s="36">
        <v>0.005965897813439369</v>
      </c>
      <c r="F233" s="36">
        <v>0.04737015813589096</v>
      </c>
      <c r="G233" s="36">
        <v>0.05884508043527603</v>
      </c>
      <c r="H233" s="36">
        <v>0.22395774722099304</v>
      </c>
      <c r="I233" s="36">
        <v>0.26037731766700745</v>
      </c>
      <c r="J233" s="36">
        <v>0.24762026965618134</v>
      </c>
      <c r="K233" s="36">
        <v>0.12766817212104797</v>
      </c>
      <c r="L233" s="36">
        <v>0.026712261140346527</v>
      </c>
      <c r="M233" s="37">
        <f t="shared" si="76"/>
        <v>8.691721</v>
      </c>
      <c r="N233" s="37">
        <f t="shared" si="76"/>
        <v>10.07965</v>
      </c>
      <c r="O233" s="37">
        <f t="shared" si="76"/>
        <v>11.76488</v>
      </c>
      <c r="P233" s="37">
        <f t="shared" si="76"/>
        <v>16.36156</v>
      </c>
      <c r="Q233" s="37">
        <f t="shared" si="76"/>
        <v>19.76048</v>
      </c>
      <c r="R233" s="37">
        <f t="shared" si="76"/>
        <v>21.69355</v>
      </c>
      <c r="S233" s="37">
        <f t="shared" si="76"/>
        <v>22.68687</v>
      </c>
      <c r="T233" s="37">
        <f t="shared" si="76"/>
        <v>25.96541</v>
      </c>
      <c r="U233" s="37">
        <f t="shared" si="71"/>
        <v>4805.706761166641</v>
      </c>
      <c r="V233" s="37">
        <f t="shared" si="77"/>
        <v>0.0027301794081572794</v>
      </c>
      <c r="W233" s="37">
        <f t="shared" si="78"/>
        <v>0.025139688140737266</v>
      </c>
      <c r="X233" s="37">
        <f t="shared" si="79"/>
        <v>0.036450816572174555</v>
      </c>
      <c r="Y233" s="37">
        <f t="shared" si="80"/>
        <v>0.1929302818791348</v>
      </c>
      <c r="Z233" s="37">
        <f t="shared" si="81"/>
        <v>0.27090076891265463</v>
      </c>
      <c r="AA233" s="37">
        <f t="shared" si="82"/>
        <v>0.28283061544215454</v>
      </c>
      <c r="AB233" s="37">
        <f t="shared" si="83"/>
        <v>0.1524989390050177</v>
      </c>
      <c r="AC233" s="37">
        <f t="shared" si="84"/>
        <v>0.03651871063996922</v>
      </c>
      <c r="AD233">
        <f t="shared" si="62"/>
        <v>5.306780439114162E-06</v>
      </c>
      <c r="AE233">
        <f t="shared" si="62"/>
        <v>-0.00022386165647689574</v>
      </c>
      <c r="AF233">
        <f t="shared" si="62"/>
        <v>0.00021568338168793027</v>
      </c>
      <c r="AG233">
        <f t="shared" si="62"/>
        <v>-0.000283284673821746</v>
      </c>
      <c r="AH233">
        <f t="shared" si="62"/>
        <v>-0.0002552755756082426</v>
      </c>
      <c r="AI233">
        <f t="shared" si="61"/>
        <v>0.000839452311772059</v>
      </c>
      <c r="AJ233">
        <f t="shared" si="61"/>
        <v>0.0014834694054347074</v>
      </c>
      <c r="AK233">
        <f t="shared" si="61"/>
        <v>7.269035214926439E-05</v>
      </c>
      <c r="AL233">
        <f t="shared" si="74"/>
        <v>0.001854180325576191</v>
      </c>
    </row>
    <row r="234" spans="1:38" ht="12.75">
      <c r="A234">
        <f t="shared" si="73"/>
        <v>2005</v>
      </c>
      <c r="B234" s="18">
        <v>251.52100000000002</v>
      </c>
      <c r="C234" s="18">
        <v>2.684</v>
      </c>
      <c r="D234" s="18">
        <f t="shared" si="72"/>
        <v>254.205</v>
      </c>
      <c r="E234" s="36">
        <v>0.0059662130661308765</v>
      </c>
      <c r="F234" s="36">
        <v>0.0468582808971405</v>
      </c>
      <c r="G234" s="36">
        <v>0.059082236140966415</v>
      </c>
      <c r="H234" s="36">
        <v>0.22320471704006195</v>
      </c>
      <c r="I234" s="36">
        <v>0.2596389055252075</v>
      </c>
      <c r="J234" s="36">
        <v>0.2478872686624527</v>
      </c>
      <c r="K234" s="36">
        <v>0.1286696344614029</v>
      </c>
      <c r="L234" s="36">
        <v>0.026714922860264778</v>
      </c>
      <c r="M234" s="37">
        <f t="shared" si="76"/>
        <v>8.691721</v>
      </c>
      <c r="N234" s="37">
        <f t="shared" si="76"/>
        <v>10.07965</v>
      </c>
      <c r="O234" s="37">
        <f t="shared" si="76"/>
        <v>11.76488</v>
      </c>
      <c r="P234" s="37">
        <f t="shared" si="76"/>
        <v>16.36156</v>
      </c>
      <c r="Q234" s="37">
        <f t="shared" si="76"/>
        <v>19.76048</v>
      </c>
      <c r="R234" s="37">
        <f t="shared" si="76"/>
        <v>21.69355</v>
      </c>
      <c r="S234" s="37">
        <f t="shared" si="76"/>
        <v>22.68687</v>
      </c>
      <c r="T234" s="37">
        <f t="shared" si="76"/>
        <v>25.96541</v>
      </c>
      <c r="U234" s="37">
        <f t="shared" si="71"/>
        <v>4827.903042250591</v>
      </c>
      <c r="V234" s="37">
        <f t="shared" si="77"/>
        <v>0.0027304239515054305</v>
      </c>
      <c r="W234" s="37">
        <f t="shared" si="78"/>
        <v>0.02486894446392805</v>
      </c>
      <c r="X234" s="37">
        <f t="shared" si="79"/>
        <v>0.03659906366600144</v>
      </c>
      <c r="Y234" s="37">
        <f t="shared" si="80"/>
        <v>0.19228863944669225</v>
      </c>
      <c r="Z234" s="37">
        <f t="shared" si="81"/>
        <v>0.27014243388400544</v>
      </c>
      <c r="AA234" s="37">
        <f t="shared" si="82"/>
        <v>0.283145978799507</v>
      </c>
      <c r="AB234" s="37">
        <f t="shared" si="83"/>
        <v>0.15370082495228862</v>
      </c>
      <c r="AC234" s="37">
        <f t="shared" si="84"/>
        <v>0.036523690836071675</v>
      </c>
      <c r="AD234">
        <f t="shared" si="62"/>
        <v>1.2826047479228762E-05</v>
      </c>
      <c r="AE234">
        <f t="shared" si="62"/>
        <v>-0.00015552392334234946</v>
      </c>
      <c r="AF234">
        <f t="shared" si="62"/>
        <v>0.0003165578867496635</v>
      </c>
      <c r="AG234">
        <f t="shared" si="62"/>
        <v>0.00024592069757303515</v>
      </c>
      <c r="AH234">
        <f t="shared" si="62"/>
        <v>0.0004882551612897431</v>
      </c>
      <c r="AI234">
        <f t="shared" si="61"/>
        <v>0.0016194018614624458</v>
      </c>
      <c r="AJ234">
        <f t="shared" si="61"/>
        <v>0.001907391739777485</v>
      </c>
      <c r="AK234">
        <f t="shared" si="61"/>
        <v>0.0001732735540733637</v>
      </c>
      <c r="AL234">
        <f t="shared" si="74"/>
        <v>0.004608103025062616</v>
      </c>
    </row>
    <row r="235" spans="1:38" ht="12.75">
      <c r="A235">
        <f t="shared" si="73"/>
        <v>2005.25</v>
      </c>
      <c r="B235" s="18">
        <v>252.895</v>
      </c>
      <c r="C235" s="18">
        <v>2.637</v>
      </c>
      <c r="D235" s="18">
        <f t="shared" si="72"/>
        <v>255.532</v>
      </c>
      <c r="E235" s="36">
        <v>0.0059665497392416</v>
      </c>
      <c r="F235" s="36">
        <v>0.04683978110551834</v>
      </c>
      <c r="G235" s="36">
        <v>0.059071462601423264</v>
      </c>
      <c r="H235" s="36">
        <v>0.2231927216053009</v>
      </c>
      <c r="I235" s="36">
        <v>0.25791025161743164</v>
      </c>
      <c r="J235" s="36">
        <v>0.24840323626995087</v>
      </c>
      <c r="K235" s="36">
        <v>0.12992021441459656</v>
      </c>
      <c r="L235" s="36">
        <v>0.026965226978063583</v>
      </c>
      <c r="M235" s="37">
        <f t="shared" si="76"/>
        <v>8.691721</v>
      </c>
      <c r="N235" s="37">
        <f t="shared" si="76"/>
        <v>10.07965</v>
      </c>
      <c r="O235" s="37">
        <f t="shared" si="76"/>
        <v>11.76488</v>
      </c>
      <c r="P235" s="37">
        <f t="shared" si="76"/>
        <v>16.36156</v>
      </c>
      <c r="Q235" s="37">
        <f t="shared" si="76"/>
        <v>19.76048</v>
      </c>
      <c r="R235" s="37">
        <f t="shared" si="76"/>
        <v>21.69355</v>
      </c>
      <c r="S235" s="37">
        <f t="shared" si="76"/>
        <v>22.68687</v>
      </c>
      <c r="T235" s="37">
        <f t="shared" si="76"/>
        <v>25.96541</v>
      </c>
      <c r="U235" s="37">
        <f t="shared" si="71"/>
        <v>4856.0183440994</v>
      </c>
      <c r="V235" s="37">
        <f t="shared" si="77"/>
        <v>0.002728940194498028</v>
      </c>
      <c r="W235" s="37">
        <f t="shared" si="78"/>
        <v>0.024844215315775</v>
      </c>
      <c r="X235" s="37">
        <f t="shared" si="79"/>
        <v>0.036570441321513485</v>
      </c>
      <c r="Y235" s="37">
        <f t="shared" si="80"/>
        <v>0.19216297457771664</v>
      </c>
      <c r="Z235" s="37">
        <f t="shared" si="81"/>
        <v>0.26818289239030524</v>
      </c>
      <c r="AA235" s="37">
        <f t="shared" si="82"/>
        <v>0.28356514803945343</v>
      </c>
      <c r="AB235" s="37">
        <f t="shared" si="83"/>
        <v>0.15510160307612184</v>
      </c>
      <c r="AC235" s="37">
        <f t="shared" si="84"/>
        <v>0.03684378508461627</v>
      </c>
      <c r="AD235">
        <f t="shared" si="62"/>
        <v>1.4366444131108104E-05</v>
      </c>
      <c r="AE235">
        <f t="shared" si="62"/>
        <v>0.0001196033329467537</v>
      </c>
      <c r="AF235">
        <f t="shared" si="62"/>
        <v>0.00018381106990685104</v>
      </c>
      <c r="AG235">
        <f t="shared" si="62"/>
        <v>0.0009905155573447144</v>
      </c>
      <c r="AH235">
        <f t="shared" si="62"/>
        <v>-0.00039662734448987134</v>
      </c>
      <c r="AI235">
        <f t="shared" si="61"/>
        <v>0.0020645047672396446</v>
      </c>
      <c r="AJ235">
        <f t="shared" si="61"/>
        <v>0.002297335475566976</v>
      </c>
      <c r="AK235">
        <f t="shared" si="61"/>
        <v>0.0005331044654714145</v>
      </c>
      <c r="AL235">
        <f t="shared" si="74"/>
        <v>0.005806613768117591</v>
      </c>
    </row>
    <row r="236" spans="1:38" ht="12.75">
      <c r="A236">
        <f t="shared" si="73"/>
        <v>2005.5</v>
      </c>
      <c r="B236" s="18">
        <v>253.765</v>
      </c>
      <c r="C236" s="18">
        <v>2.625</v>
      </c>
      <c r="D236" s="18">
        <f t="shared" si="72"/>
        <v>256.39</v>
      </c>
      <c r="E236" s="36">
        <v>0.005966885946691036</v>
      </c>
      <c r="F236" s="36">
        <v>0.04682128131389618</v>
      </c>
      <c r="G236" s="36">
        <v>0.05906068533658981</v>
      </c>
      <c r="H236" s="36">
        <v>0.22318072617053986</v>
      </c>
      <c r="I236" s="36">
        <v>0.25618159770965576</v>
      </c>
      <c r="J236" s="36">
        <v>0.24891918897628784</v>
      </c>
      <c r="K236" s="36">
        <v>0.13117077946662903</v>
      </c>
      <c r="L236" s="36">
        <v>0.02721552923321724</v>
      </c>
      <c r="M236" s="37">
        <f t="shared" si="76"/>
        <v>8.691721</v>
      </c>
      <c r="N236" s="37">
        <f t="shared" si="76"/>
        <v>10.07965</v>
      </c>
      <c r="O236" s="37">
        <f t="shared" si="76"/>
        <v>11.76488</v>
      </c>
      <c r="P236" s="37">
        <f t="shared" si="76"/>
        <v>16.36156</v>
      </c>
      <c r="Q236" s="37">
        <f t="shared" si="76"/>
        <v>19.76048</v>
      </c>
      <c r="R236" s="37">
        <f t="shared" si="76"/>
        <v>21.69355</v>
      </c>
      <c r="S236" s="37">
        <f t="shared" si="76"/>
        <v>22.68687</v>
      </c>
      <c r="T236" s="37">
        <f t="shared" si="76"/>
        <v>25.96541</v>
      </c>
      <c r="U236" s="37">
        <f t="shared" si="71"/>
        <v>4875.245686767181</v>
      </c>
      <c r="V236" s="37">
        <f t="shared" si="77"/>
        <v>0.002727458112184513</v>
      </c>
      <c r="W236" s="37">
        <f t="shared" si="78"/>
        <v>0.024819516804354198</v>
      </c>
      <c r="X236" s="37">
        <f t="shared" si="79"/>
        <v>0.03654185244345263</v>
      </c>
      <c r="Y236" s="37">
        <f t="shared" si="80"/>
        <v>0.19203746801988278</v>
      </c>
      <c r="Z236" s="37">
        <f t="shared" si="81"/>
        <v>0.2662257108087054</v>
      </c>
      <c r="AA236" s="37">
        <f t="shared" si="82"/>
        <v>0.28398380904868636</v>
      </c>
      <c r="AB236" s="37">
        <f t="shared" si="83"/>
        <v>0.15650069025530794</v>
      </c>
      <c r="AC236" s="37">
        <f t="shared" si="84"/>
        <v>0.03716349450742643</v>
      </c>
      <c r="AD236">
        <f t="shared" si="62"/>
        <v>9.29885794355708E-06</v>
      </c>
      <c r="AE236">
        <f t="shared" si="62"/>
        <v>7.34288043535404E-05</v>
      </c>
      <c r="AF236">
        <f t="shared" si="62"/>
        <v>0.00011586891654087517</v>
      </c>
      <c r="AG236">
        <f t="shared" si="62"/>
        <v>0.000633609946354741</v>
      </c>
      <c r="AH236">
        <f t="shared" si="62"/>
        <v>-0.0009012873499380014</v>
      </c>
      <c r="AI236">
        <f t="shared" si="61"/>
        <v>0.001540043923466227</v>
      </c>
      <c r="AJ236">
        <f t="shared" si="61"/>
        <v>0.002014771158175282</v>
      </c>
      <c r="AK236">
        <f t="shared" si="61"/>
        <v>0.00046593755163344664</v>
      </c>
      <c r="AL236">
        <f t="shared" si="74"/>
        <v>0.003951671808529668</v>
      </c>
    </row>
    <row r="237" spans="1:38" ht="12.75">
      <c r="A237">
        <f t="shared" si="73"/>
        <v>2005.75</v>
      </c>
      <c r="B237" s="18">
        <v>254.269</v>
      </c>
      <c r="C237" s="18">
        <v>2.596</v>
      </c>
      <c r="D237" s="18">
        <f t="shared" si="72"/>
        <v>256.865</v>
      </c>
      <c r="E237" s="36">
        <v>0.005967222154140472</v>
      </c>
      <c r="F237" s="36">
        <v>0.04680278152227402</v>
      </c>
      <c r="G237" s="36">
        <v>0.05904991179704666</v>
      </c>
      <c r="H237" s="36">
        <v>0.2231687307357788</v>
      </c>
      <c r="I237" s="36">
        <v>0.2544529139995575</v>
      </c>
      <c r="J237" s="36">
        <v>0.249435156583786</v>
      </c>
      <c r="K237" s="36">
        <v>0.1324213445186615</v>
      </c>
      <c r="L237" s="36">
        <v>0.027465833351016045</v>
      </c>
      <c r="M237" s="37">
        <f t="shared" si="76"/>
        <v>8.691721</v>
      </c>
      <c r="N237" s="37">
        <f t="shared" si="76"/>
        <v>10.07965</v>
      </c>
      <c r="O237" s="37">
        <f t="shared" si="76"/>
        <v>11.76488</v>
      </c>
      <c r="P237" s="37">
        <f t="shared" si="76"/>
        <v>16.36156</v>
      </c>
      <c r="Q237" s="37">
        <f t="shared" si="76"/>
        <v>19.76048</v>
      </c>
      <c r="R237" s="37">
        <f t="shared" si="76"/>
        <v>21.69355</v>
      </c>
      <c r="S237" s="37">
        <f t="shared" si="76"/>
        <v>22.68687</v>
      </c>
      <c r="T237" s="37">
        <f t="shared" si="76"/>
        <v>25.96541</v>
      </c>
      <c r="U237" s="37">
        <f t="shared" si="71"/>
        <v>4887.205448350432</v>
      </c>
      <c r="V237" s="37">
        <f t="shared" si="77"/>
        <v>0.0027259778304175135</v>
      </c>
      <c r="W237" s="37">
        <f t="shared" si="78"/>
        <v>0.02479484811046382</v>
      </c>
      <c r="X237" s="37">
        <f t="shared" si="79"/>
        <v>0.0365133004543547</v>
      </c>
      <c r="Y237" s="37">
        <f t="shared" si="80"/>
        <v>0.191912113582059</v>
      </c>
      <c r="Z237" s="37">
        <f t="shared" si="81"/>
        <v>0.264270845599033</v>
      </c>
      <c r="AA237" s="37">
        <f t="shared" si="82"/>
        <v>0.28440198803968764</v>
      </c>
      <c r="AB237" s="37">
        <f t="shared" si="83"/>
        <v>0.15789810261647635</v>
      </c>
      <c r="AC237" s="37">
        <f t="shared" si="84"/>
        <v>0.037482823767507896</v>
      </c>
      <c r="AD237">
        <f aca="true" t="shared" si="85" ref="AD237:AD245">0.5*(V236+V237)*(LN($D237*E237)-LN($D236*E236))</f>
        <v>5.200604524166783E-06</v>
      </c>
      <c r="AE237">
        <f aca="true" t="shared" si="86" ref="AE237:AE245">0.5*(W236+W237)*(LN($D237*F237)-LN($D236*F236))</f>
        <v>3.6112788575147126E-05</v>
      </c>
      <c r="AF237">
        <f aca="true" t="shared" si="87" ref="AF237:AF245">0.5*(X236+X237)*(LN($D237*G237)-LN($D236*G236))</f>
        <v>6.094629590241374E-05</v>
      </c>
      <c r="AG237">
        <f aca="true" t="shared" si="88" ref="AG237:AG245">0.5*(Y236+Y237)*(LN($D237*H237)-LN($D236*H236))</f>
        <v>0.0003450138791218798</v>
      </c>
      <c r="AH237">
        <f aca="true" t="shared" si="89" ref="AH237:AH245">0.5*(Z236+Z237)*(LN($D237*I237)-LN($D236*I236))</f>
        <v>-0.0013049742100704753</v>
      </c>
      <c r="AI237">
        <f t="shared" si="61"/>
        <v>0.0011144962031172977</v>
      </c>
      <c r="AJ237">
        <f t="shared" si="61"/>
        <v>0.0017825847190894284</v>
      </c>
      <c r="AK237">
        <f t="shared" si="61"/>
        <v>0.00041077879676923446</v>
      </c>
      <c r="AL237">
        <f t="shared" si="74"/>
        <v>0.0024501590770290927</v>
      </c>
    </row>
    <row r="238" spans="1:38" ht="12.75">
      <c r="A238">
        <f t="shared" si="73"/>
        <v>2006</v>
      </c>
      <c r="B238" s="18">
        <v>256.303</v>
      </c>
      <c r="C238" s="18">
        <v>2.625</v>
      </c>
      <c r="D238" s="18">
        <f t="shared" si="72"/>
        <v>258.928</v>
      </c>
      <c r="E238" s="36">
        <v>0.005967558827251196</v>
      </c>
      <c r="F238" s="36">
        <v>0.046784281730651855</v>
      </c>
      <c r="G238" s="36">
        <v>0.05903913825750351</v>
      </c>
      <c r="H238" s="36">
        <v>0.22315673530101776</v>
      </c>
      <c r="I238" s="36">
        <v>0.2527242600917816</v>
      </c>
      <c r="J238" s="36">
        <v>0.24995112419128418</v>
      </c>
      <c r="K238" s="36">
        <v>0.13367192447185516</v>
      </c>
      <c r="L238" s="36">
        <v>0.02771613746881485</v>
      </c>
      <c r="M238" s="37">
        <f t="shared" si="76"/>
        <v>8.691721</v>
      </c>
      <c r="N238" s="37">
        <f t="shared" si="76"/>
        <v>10.07965</v>
      </c>
      <c r="O238" s="37">
        <f t="shared" si="76"/>
        <v>11.76488</v>
      </c>
      <c r="P238" s="37">
        <f t="shared" si="76"/>
        <v>16.36156</v>
      </c>
      <c r="Q238" s="37">
        <f t="shared" si="76"/>
        <v>19.76048</v>
      </c>
      <c r="R238" s="37">
        <f t="shared" si="76"/>
        <v>21.69355</v>
      </c>
      <c r="S238" s="37">
        <f t="shared" si="76"/>
        <v>22.68687</v>
      </c>
      <c r="T238" s="37">
        <f t="shared" si="76"/>
        <v>25.96541</v>
      </c>
      <c r="U238" s="37">
        <f t="shared" si="71"/>
        <v>4929.4082347244575</v>
      </c>
      <c r="V238" s="37">
        <f t="shared" si="77"/>
        <v>0.002724499400459611</v>
      </c>
      <c r="W238" s="37">
        <f t="shared" si="78"/>
        <v>0.024770207742834435</v>
      </c>
      <c r="X238" s="37">
        <f t="shared" si="79"/>
        <v>0.03648478086838288</v>
      </c>
      <c r="Y238" s="37">
        <f t="shared" si="80"/>
        <v>0.19178689986110486</v>
      </c>
      <c r="Z238" s="37">
        <f t="shared" si="81"/>
        <v>0.2623183391965405</v>
      </c>
      <c r="AA238" s="37">
        <f t="shared" si="82"/>
        <v>0.2848196523859425</v>
      </c>
      <c r="AB238" s="37">
        <f t="shared" si="83"/>
        <v>0.15929385172186095</v>
      </c>
      <c r="AC238" s="37">
        <f t="shared" si="84"/>
        <v>0.037801768822874254</v>
      </c>
      <c r="AD238">
        <f t="shared" si="85"/>
        <v>2.195396235566944E-05</v>
      </c>
      <c r="AE238">
        <f t="shared" si="86"/>
        <v>0.00018844699616189174</v>
      </c>
      <c r="AF238">
        <f t="shared" si="87"/>
        <v>0.00028530975446466005</v>
      </c>
      <c r="AG238">
        <f t="shared" si="88"/>
        <v>0.0015243639989714662</v>
      </c>
      <c r="AH238">
        <f t="shared" si="89"/>
        <v>0.0003113679506873185</v>
      </c>
      <c r="AI238">
        <f t="shared" si="61"/>
        <v>0.002864830833887254</v>
      </c>
      <c r="AJ238">
        <f t="shared" si="61"/>
        <v>0.0027594123427626964</v>
      </c>
      <c r="AK238">
        <f t="shared" si="61"/>
        <v>0.0006426063490895491</v>
      </c>
      <c r="AL238">
        <f t="shared" si="74"/>
        <v>0.008598292188380506</v>
      </c>
    </row>
    <row r="239" spans="1:38" ht="12.75">
      <c r="A239">
        <f t="shared" si="73"/>
        <v>2006.25</v>
      </c>
      <c r="B239" s="18">
        <v>256.987</v>
      </c>
      <c r="C239" s="18">
        <v>2.611</v>
      </c>
      <c r="D239" s="18">
        <f t="shared" si="72"/>
        <v>259.598</v>
      </c>
      <c r="E239" s="36">
        <v>0.005967759992927313</v>
      </c>
      <c r="F239" s="36">
        <v>0.04677322506904602</v>
      </c>
      <c r="G239" s="36">
        <v>0.05903270095586777</v>
      </c>
      <c r="H239" s="36">
        <v>0.22339710593223572</v>
      </c>
      <c r="I239" s="36">
        <v>0.2514883279800415</v>
      </c>
      <c r="J239" s="36">
        <v>0.24946875870227814</v>
      </c>
      <c r="K239" s="36">
        <v>0.13442273437976837</v>
      </c>
      <c r="L239" s="36">
        <v>0.028460480272769928</v>
      </c>
      <c r="M239" s="37">
        <f t="shared" si="76"/>
        <v>8.691721</v>
      </c>
      <c r="N239" s="37">
        <f t="shared" si="76"/>
        <v>10.07965</v>
      </c>
      <c r="O239" s="37">
        <f t="shared" si="76"/>
        <v>11.76488</v>
      </c>
      <c r="P239" s="37">
        <f t="shared" si="76"/>
        <v>16.36156</v>
      </c>
      <c r="Q239" s="37">
        <f t="shared" si="76"/>
        <v>19.76048</v>
      </c>
      <c r="R239" s="37">
        <f t="shared" si="76"/>
        <v>21.69355</v>
      </c>
      <c r="S239" s="37">
        <f t="shared" si="76"/>
        <v>22.68687</v>
      </c>
      <c r="T239" s="37">
        <f t="shared" si="76"/>
        <v>25.96541</v>
      </c>
      <c r="U239" s="37">
        <f t="shared" si="71"/>
        <v>4943.5189620626015</v>
      </c>
      <c r="V239" s="37">
        <f t="shared" si="77"/>
        <v>0.002723844205532712</v>
      </c>
      <c r="W239" s="37">
        <f t="shared" si="78"/>
        <v>0.024757563756912654</v>
      </c>
      <c r="X239" s="37">
        <f t="shared" si="79"/>
        <v>0.0364708003417863</v>
      </c>
      <c r="Y239" s="37">
        <f t="shared" si="80"/>
        <v>0.1919408394364299</v>
      </c>
      <c r="Z239" s="37">
        <f t="shared" si="81"/>
        <v>0.26096391626766713</v>
      </c>
      <c r="AA239" s="37">
        <f t="shared" si="82"/>
        <v>0.284192054151971</v>
      </c>
      <c r="AB239" s="37">
        <f t="shared" si="83"/>
        <v>0.16014465411219655</v>
      </c>
      <c r="AC239" s="37">
        <f t="shared" si="84"/>
        <v>0.03880632772750359</v>
      </c>
      <c r="AD239">
        <f t="shared" si="85"/>
        <v>7.131770565008595E-06</v>
      </c>
      <c r="AE239">
        <f t="shared" si="86"/>
        <v>5.814285758699906E-05</v>
      </c>
      <c r="AF239">
        <f t="shared" si="87"/>
        <v>9.029017174904994E-05</v>
      </c>
      <c r="AG239">
        <f t="shared" si="88"/>
        <v>0.0007023768484654745</v>
      </c>
      <c r="AH239">
        <f t="shared" si="89"/>
        <v>-0.0006065324353648442</v>
      </c>
      <c r="AI239">
        <f t="shared" si="61"/>
        <v>0.00018565317947482636</v>
      </c>
      <c r="AJ239">
        <f t="shared" si="61"/>
        <v>0.001307357219431376</v>
      </c>
      <c r="AK239">
        <f t="shared" si="61"/>
        <v>0.0011141074911454872</v>
      </c>
      <c r="AL239">
        <f t="shared" si="74"/>
        <v>0.002858527103053377</v>
      </c>
    </row>
    <row r="240" spans="1:38" ht="12.75">
      <c r="A240">
        <f t="shared" si="73"/>
        <v>2006.5</v>
      </c>
      <c r="B240" s="18">
        <v>258.355</v>
      </c>
      <c r="C240" s="18">
        <v>2.612</v>
      </c>
      <c r="D240" s="18">
        <f t="shared" si="72"/>
        <v>260.96700000000004</v>
      </c>
      <c r="E240" s="36">
        <v>0.0059679606929421425</v>
      </c>
      <c r="F240" s="36">
        <v>0.046762168407440186</v>
      </c>
      <c r="G240" s="36">
        <v>0.059026263654232025</v>
      </c>
      <c r="H240" s="36">
        <v>0.22363746166229248</v>
      </c>
      <c r="I240" s="36">
        <v>0.2502523958683014</v>
      </c>
      <c r="J240" s="36">
        <v>0.2489863932132721</v>
      </c>
      <c r="K240" s="36">
        <v>0.13517355918884277</v>
      </c>
      <c r="L240" s="36">
        <v>0.029204824939370155</v>
      </c>
      <c r="M240" s="37">
        <f t="shared" si="76"/>
        <v>8.691721</v>
      </c>
      <c r="N240" s="37">
        <f t="shared" si="76"/>
        <v>10.07965</v>
      </c>
      <c r="O240" s="37">
        <f t="shared" si="76"/>
        <v>11.76488</v>
      </c>
      <c r="P240" s="37">
        <f t="shared" si="76"/>
        <v>16.36156</v>
      </c>
      <c r="Q240" s="37">
        <f t="shared" si="76"/>
        <v>19.76048</v>
      </c>
      <c r="R240" s="37">
        <f t="shared" si="76"/>
        <v>21.69355</v>
      </c>
      <c r="S240" s="37">
        <f t="shared" si="76"/>
        <v>22.68687</v>
      </c>
      <c r="T240" s="37">
        <f t="shared" si="76"/>
        <v>25.96541</v>
      </c>
      <c r="U240" s="37">
        <f t="shared" si="71"/>
        <v>4970.951413238611</v>
      </c>
      <c r="V240" s="37">
        <f t="shared" si="77"/>
        <v>0.0027231891375018497</v>
      </c>
      <c r="W240" s="37">
        <f t="shared" si="78"/>
        <v>0.02474492652261653</v>
      </c>
      <c r="X240" s="37">
        <f t="shared" si="79"/>
        <v>0.03645682721432734</v>
      </c>
      <c r="Y240" s="37">
        <f t="shared" si="80"/>
        <v>0.19209468042268274</v>
      </c>
      <c r="Z240" s="37">
        <f t="shared" si="81"/>
        <v>0.259610233966947</v>
      </c>
      <c r="AA240" s="37">
        <f t="shared" si="82"/>
        <v>0.28356479791472594</v>
      </c>
      <c r="AB240" s="37">
        <f t="shared" si="83"/>
        <v>0.16099500665521668</v>
      </c>
      <c r="AC240" s="37">
        <f t="shared" si="84"/>
        <v>0.039810338165981965</v>
      </c>
      <c r="AD240">
        <f t="shared" si="85"/>
        <v>1.441642362471778E-05</v>
      </c>
      <c r="AE240">
        <f t="shared" si="86"/>
        <v>0.0001243320700672169</v>
      </c>
      <c r="AF240">
        <f t="shared" si="87"/>
        <v>0.00018781159832715707</v>
      </c>
      <c r="AG240">
        <f t="shared" si="88"/>
        <v>0.0012164355794072863</v>
      </c>
      <c r="AH240">
        <f t="shared" si="89"/>
        <v>8.670035330862634E-05</v>
      </c>
      <c r="AI240">
        <f t="shared" si="61"/>
        <v>0.0009436798542232524</v>
      </c>
      <c r="AJ240">
        <f t="shared" si="61"/>
        <v>0.001738921464721355</v>
      </c>
      <c r="AK240">
        <f t="shared" si="61"/>
        <v>0.0012215908531331488</v>
      </c>
      <c r="AL240">
        <f t="shared" si="74"/>
        <v>0.005533888196812761</v>
      </c>
    </row>
    <row r="241" spans="1:38" ht="12.75">
      <c r="A241">
        <f t="shared" si="73"/>
        <v>2006.75</v>
      </c>
      <c r="B241" s="18">
        <v>259.454</v>
      </c>
      <c r="C241" s="18">
        <v>2.629</v>
      </c>
      <c r="D241" s="18">
        <f t="shared" si="72"/>
        <v>262.083</v>
      </c>
      <c r="E241" s="36">
        <v>0.005968161858618259</v>
      </c>
      <c r="F241" s="36">
        <v>0.04675111174583435</v>
      </c>
      <c r="G241" s="36">
        <v>0.059019822627305984</v>
      </c>
      <c r="H241" s="36">
        <v>0.22387781739234924</v>
      </c>
      <c r="I241" s="36">
        <v>0.24901644885540009</v>
      </c>
      <c r="J241" s="36">
        <v>0.24850404262542725</v>
      </c>
      <c r="K241" s="36">
        <v>0.13592436909675598</v>
      </c>
      <c r="L241" s="36">
        <v>0.029949169605970383</v>
      </c>
      <c r="M241" s="37">
        <f t="shared" si="76"/>
        <v>8.691721</v>
      </c>
      <c r="N241" s="37">
        <f t="shared" si="76"/>
        <v>10.07965</v>
      </c>
      <c r="O241" s="37">
        <f t="shared" si="76"/>
        <v>11.76488</v>
      </c>
      <c r="P241" s="37">
        <f t="shared" si="76"/>
        <v>16.36156</v>
      </c>
      <c r="Q241" s="37">
        <f t="shared" si="76"/>
        <v>19.76048</v>
      </c>
      <c r="R241" s="37">
        <f t="shared" si="76"/>
        <v>21.69355</v>
      </c>
      <c r="S241" s="37">
        <f t="shared" si="76"/>
        <v>22.68687</v>
      </c>
      <c r="T241" s="37">
        <f t="shared" si="76"/>
        <v>25.96541</v>
      </c>
      <c r="U241" s="37">
        <f t="shared" si="71"/>
        <v>4993.577553720891</v>
      </c>
      <c r="V241" s="37">
        <f t="shared" si="77"/>
        <v>0.0027225346907983655</v>
      </c>
      <c r="W241" s="37">
        <f t="shared" si="78"/>
        <v>0.024732296667609913</v>
      </c>
      <c r="X241" s="37">
        <f t="shared" si="79"/>
        <v>0.03644286011261055</v>
      </c>
      <c r="Y241" s="37">
        <f t="shared" si="80"/>
        <v>0.19224844061343238</v>
      </c>
      <c r="Z241" s="37">
        <f t="shared" si="81"/>
        <v>0.2582572828701106</v>
      </c>
      <c r="AA241" s="37">
        <f t="shared" si="82"/>
        <v>0.2829379076134952</v>
      </c>
      <c r="AB241" s="37">
        <f t="shared" si="83"/>
        <v>0.16184487835849898</v>
      </c>
      <c r="AC241" s="37">
        <f t="shared" si="84"/>
        <v>0.04081379907344407</v>
      </c>
      <c r="AD241">
        <f t="shared" si="85"/>
        <v>1.171100724910082E-05</v>
      </c>
      <c r="AE241">
        <f t="shared" si="86"/>
        <v>9.971670222110782E-05</v>
      </c>
      <c r="AF241">
        <f t="shared" si="87"/>
        <v>0.00015156419486007412</v>
      </c>
      <c r="AG241">
        <f t="shared" si="88"/>
        <v>0.0010264774567903328</v>
      </c>
      <c r="AH241">
        <f t="shared" si="89"/>
        <v>-0.0001770467774511947</v>
      </c>
      <c r="AI241">
        <f aca="true" t="shared" si="90" ref="AI241:AK245">0.5*(AA240+AA241)*(LN($D241*J241)-LN($D240*J240))</f>
        <v>0.0006594514135493976</v>
      </c>
      <c r="AJ241">
        <f t="shared" si="90"/>
        <v>0.0015829372332590728</v>
      </c>
      <c r="AK241">
        <f t="shared" si="90"/>
        <v>0.0011865837173959622</v>
      </c>
      <c r="AL241">
        <f t="shared" si="74"/>
        <v>0.004541394947873853</v>
      </c>
    </row>
    <row r="242" spans="1:38" ht="12.75">
      <c r="A242">
        <f t="shared" si="73"/>
        <v>2007</v>
      </c>
      <c r="B242" s="18">
        <v>258.978</v>
      </c>
      <c r="C242" s="18">
        <v>2.586</v>
      </c>
      <c r="D242" s="18">
        <f t="shared" si="72"/>
        <v>261.564</v>
      </c>
      <c r="E242" s="36">
        <v>0.005968363024294376</v>
      </c>
      <c r="F242" s="36">
        <v>0.046740055084228516</v>
      </c>
      <c r="G242" s="36">
        <v>0.05901338532567024</v>
      </c>
      <c r="H242" s="36">
        <v>0.2241181880235672</v>
      </c>
      <c r="I242" s="36">
        <v>0.24778051674365997</v>
      </c>
      <c r="J242" s="36">
        <v>0.2480216771364212</v>
      </c>
      <c r="K242" s="36">
        <v>0.1366751790046692</v>
      </c>
      <c r="L242" s="36">
        <v>0.03069351240992546</v>
      </c>
      <c r="M242" s="37">
        <f t="shared" si="76"/>
        <v>8.691721</v>
      </c>
      <c r="N242" s="37">
        <f t="shared" si="76"/>
        <v>10.07965</v>
      </c>
      <c r="O242" s="37">
        <f t="shared" si="76"/>
        <v>11.76488</v>
      </c>
      <c r="P242" s="37">
        <f t="shared" si="76"/>
        <v>16.36156</v>
      </c>
      <c r="Q242" s="37">
        <f t="shared" si="76"/>
        <v>19.76048</v>
      </c>
      <c r="R242" s="37">
        <f t="shared" si="76"/>
        <v>21.69355</v>
      </c>
      <c r="S242" s="37">
        <f t="shared" si="76"/>
        <v>22.68687</v>
      </c>
      <c r="T242" s="37">
        <f t="shared" si="76"/>
        <v>25.96541</v>
      </c>
      <c r="U242" s="37">
        <f t="shared" si="71"/>
        <v>4985.0545240255615</v>
      </c>
      <c r="V242" s="37">
        <f t="shared" si="77"/>
        <v>0.002721880572604502</v>
      </c>
      <c r="W242" s="37">
        <f t="shared" si="78"/>
        <v>0.024719673459444168</v>
      </c>
      <c r="X242" s="37">
        <f t="shared" si="79"/>
        <v>0.03642890256071687</v>
      </c>
      <c r="Y242" s="37">
        <f t="shared" si="80"/>
        <v>0.1924021272276452</v>
      </c>
      <c r="Z242" s="37">
        <f t="shared" si="81"/>
        <v>0.2569050856597846</v>
      </c>
      <c r="AA242" s="37">
        <f t="shared" si="82"/>
        <v>0.2823113407027677</v>
      </c>
      <c r="AB242" s="37">
        <f t="shared" si="83"/>
        <v>0.16269428262565236</v>
      </c>
      <c r="AC242" s="37">
        <f t="shared" si="84"/>
        <v>0.041816707191384694</v>
      </c>
      <c r="AD242">
        <f t="shared" si="85"/>
        <v>-5.304347194967295E-06</v>
      </c>
      <c r="AE242">
        <f t="shared" si="86"/>
        <v>-5.486153420406141E-05</v>
      </c>
      <c r="AF242">
        <f t="shared" si="87"/>
        <v>-7.619938475364007E-05</v>
      </c>
      <c r="AG242">
        <f t="shared" si="88"/>
        <v>-0.00017485430222929568</v>
      </c>
      <c r="AH242">
        <f t="shared" si="89"/>
        <v>-0.0017922150590346654</v>
      </c>
      <c r="AI242">
        <f t="shared" si="90"/>
        <v>-0.0011093625307537506</v>
      </c>
      <c r="AJ242">
        <f t="shared" si="90"/>
        <v>0.0005722081340652494</v>
      </c>
      <c r="AK242">
        <f t="shared" si="90"/>
        <v>0.0009323803179883799</v>
      </c>
      <c r="AL242">
        <f t="shared" si="74"/>
        <v>-0.0017082087061167507</v>
      </c>
    </row>
    <row r="243" spans="1:38" ht="12.75">
      <c r="A243">
        <f t="shared" si="73"/>
        <v>2007.25</v>
      </c>
      <c r="B243" s="18">
        <v>259.89799999999997</v>
      </c>
      <c r="C243" s="18">
        <v>2.61</v>
      </c>
      <c r="D243" s="18">
        <f t="shared" si="72"/>
        <v>262.508</v>
      </c>
      <c r="E243" s="36">
        <v>0.005968564189970493</v>
      </c>
      <c r="F243" s="36">
        <v>0.04672899842262268</v>
      </c>
      <c r="G243" s="36">
        <v>0.0590069480240345</v>
      </c>
      <c r="H243" s="36">
        <v>0.22435855865478516</v>
      </c>
      <c r="I243" s="36">
        <v>0.24654458463191986</v>
      </c>
      <c r="J243" s="36">
        <v>0.24753931164741516</v>
      </c>
      <c r="K243" s="36">
        <v>0.1374259889125824</v>
      </c>
      <c r="L243" s="36">
        <v>0.03143785521388054</v>
      </c>
      <c r="M243" s="37">
        <f t="shared" si="76"/>
        <v>8.691721</v>
      </c>
      <c r="N243" s="37">
        <f t="shared" si="76"/>
        <v>10.07965</v>
      </c>
      <c r="O243" s="37">
        <f t="shared" si="76"/>
        <v>11.76488</v>
      </c>
      <c r="P243" s="37">
        <f t="shared" si="76"/>
        <v>16.36156</v>
      </c>
      <c r="Q243" s="37">
        <f t="shared" si="76"/>
        <v>19.76048</v>
      </c>
      <c r="R243" s="37">
        <f t="shared" si="76"/>
        <v>21.69355</v>
      </c>
      <c r="S243" s="37">
        <f t="shared" si="76"/>
        <v>22.68687</v>
      </c>
      <c r="T243" s="37">
        <f t="shared" si="76"/>
        <v>25.96541</v>
      </c>
      <c r="U243" s="37">
        <f t="shared" si="71"/>
        <v>5004.416505987847</v>
      </c>
      <c r="V243" s="37">
        <f t="shared" si="77"/>
        <v>0.0027212268127142698</v>
      </c>
      <c r="W243" s="37">
        <f t="shared" si="78"/>
        <v>0.024707057165841224</v>
      </c>
      <c r="X243" s="37">
        <f t="shared" si="79"/>
        <v>0.03641495265429396</v>
      </c>
      <c r="Y243" s="37">
        <f t="shared" si="80"/>
        <v>0.19255572965757373</v>
      </c>
      <c r="Z243" s="37">
        <f t="shared" si="81"/>
        <v>0.25555362913696045</v>
      </c>
      <c r="AA243" s="37">
        <f t="shared" si="82"/>
        <v>0.28168511700401866</v>
      </c>
      <c r="AB243" s="37">
        <f t="shared" si="83"/>
        <v>0.16354322161812537</v>
      </c>
      <c r="AC243" s="37">
        <f t="shared" si="84"/>
        <v>0.04281906595047228</v>
      </c>
      <c r="AD243">
        <f t="shared" si="85"/>
        <v>9.896296127758841E-06</v>
      </c>
      <c r="AE243">
        <f t="shared" si="86"/>
        <v>8.318464116335478E-05</v>
      </c>
      <c r="AF243">
        <f t="shared" si="87"/>
        <v>0.00012723906854723304</v>
      </c>
      <c r="AG243">
        <f t="shared" si="88"/>
        <v>0.0008997436894671345</v>
      </c>
      <c r="AH243">
        <f t="shared" si="89"/>
        <v>-0.0003581909645123685</v>
      </c>
      <c r="AI243">
        <f t="shared" si="90"/>
        <v>0.00046693732170494996</v>
      </c>
      <c r="AJ243">
        <f t="shared" si="90"/>
        <v>0.001481267942176493</v>
      </c>
      <c r="AK243">
        <f t="shared" si="90"/>
        <v>0.0011664501856697323</v>
      </c>
      <c r="AL243">
        <f t="shared" si="74"/>
        <v>0.003876528180344288</v>
      </c>
    </row>
    <row r="244" spans="1:38" ht="12.75">
      <c r="A244">
        <f t="shared" si="73"/>
        <v>2007.5</v>
      </c>
      <c r="B244" s="18">
        <v>259.669</v>
      </c>
      <c r="C244" s="18">
        <v>2.607</v>
      </c>
      <c r="D244" s="18">
        <f t="shared" si="72"/>
        <v>262.276</v>
      </c>
      <c r="E244" s="36">
        <v>0.00596876535564661</v>
      </c>
      <c r="F244" s="36">
        <v>0.046717941761016846</v>
      </c>
      <c r="G244" s="36">
        <v>0.05900050699710846</v>
      </c>
      <c r="H244" s="36">
        <v>0.22459891438484192</v>
      </c>
      <c r="I244" s="36">
        <v>0.24530863761901855</v>
      </c>
      <c r="J244" s="36">
        <v>0.2470569610595703</v>
      </c>
      <c r="K244" s="36">
        <v>0.1381767988204956</v>
      </c>
      <c r="L244" s="36">
        <v>0.032182201743125916</v>
      </c>
      <c r="M244" s="37">
        <f t="shared" si="76"/>
        <v>8.691721</v>
      </c>
      <c r="N244" s="37">
        <f t="shared" si="76"/>
        <v>10.07965</v>
      </c>
      <c r="O244" s="37">
        <f t="shared" si="76"/>
        <v>11.76488</v>
      </c>
      <c r="P244" s="37">
        <f t="shared" si="76"/>
        <v>16.36156</v>
      </c>
      <c r="Q244" s="37">
        <f t="shared" si="76"/>
        <v>19.76048</v>
      </c>
      <c r="R244" s="37">
        <f t="shared" si="76"/>
        <v>21.69355</v>
      </c>
      <c r="S244" s="37">
        <f t="shared" si="76"/>
        <v>22.68687</v>
      </c>
      <c r="T244" s="37">
        <f t="shared" si="76"/>
        <v>25.96541</v>
      </c>
      <c r="U244" s="37">
        <f t="shared" si="71"/>
        <v>5001.363060279169</v>
      </c>
      <c r="V244" s="37">
        <f t="shared" si="77"/>
        <v>0.002720573433960071</v>
      </c>
      <c r="W244" s="37">
        <f t="shared" si="78"/>
        <v>0.024694447991040862</v>
      </c>
      <c r="X244" s="37">
        <f t="shared" si="79"/>
        <v>0.03640100839813633</v>
      </c>
      <c r="Y244" s="37">
        <f t="shared" si="80"/>
        <v>0.19270923682510863</v>
      </c>
      <c r="Z244" s="37">
        <f t="shared" si="81"/>
        <v>0.2542028994126782</v>
      </c>
      <c r="AA244" s="37">
        <f t="shared" si="82"/>
        <v>0.2810592555765186</v>
      </c>
      <c r="AB244" s="37">
        <f t="shared" si="83"/>
        <v>0.16439169711554685</v>
      </c>
      <c r="AC244" s="37">
        <f t="shared" si="84"/>
        <v>0.04382088124701047</v>
      </c>
      <c r="AD244">
        <f t="shared" si="85"/>
        <v>-2.314043177982029E-06</v>
      </c>
      <c r="AE244">
        <f t="shared" si="86"/>
        <v>-2.7684943794362857E-05</v>
      </c>
      <c r="AF244">
        <f t="shared" si="87"/>
        <v>-3.6165372556791925E-05</v>
      </c>
      <c r="AG244">
        <f t="shared" si="88"/>
        <v>3.593655686382282E-05</v>
      </c>
      <c r="AH244">
        <f t="shared" si="89"/>
        <v>-0.0015062943710408634</v>
      </c>
      <c r="AI244">
        <f t="shared" si="90"/>
        <v>-0.0007975933763619546</v>
      </c>
      <c r="AJ244">
        <f t="shared" si="90"/>
        <v>0.0007484020797847564</v>
      </c>
      <c r="AK244">
        <f t="shared" si="90"/>
        <v>0.0009754201911797258</v>
      </c>
      <c r="AL244">
        <f t="shared" si="74"/>
        <v>-0.0006102932791036497</v>
      </c>
    </row>
    <row r="245" spans="1:38" ht="12.75">
      <c r="A245">
        <f t="shared" si="73"/>
        <v>2007.75</v>
      </c>
      <c r="B245" s="18">
        <v>259.822</v>
      </c>
      <c r="C245" s="18">
        <v>2.628</v>
      </c>
      <c r="D245" s="18">
        <f t="shared" si="72"/>
        <v>262.45</v>
      </c>
      <c r="E245" s="36">
        <v>0.00596896605566144</v>
      </c>
      <c r="F245" s="36">
        <v>0.04670688509941101</v>
      </c>
      <c r="G245" s="36">
        <v>0.05899406969547272</v>
      </c>
      <c r="H245" s="36">
        <v>0.22483927011489868</v>
      </c>
      <c r="I245" s="36">
        <v>0.24407270550727844</v>
      </c>
      <c r="J245" s="36">
        <v>0.24657459557056427</v>
      </c>
      <c r="K245" s="36">
        <v>0.13892762362957</v>
      </c>
      <c r="L245" s="36">
        <v>0.032926544547080994</v>
      </c>
      <c r="M245" s="37">
        <f t="shared" si="76"/>
        <v>8.691721</v>
      </c>
      <c r="N245" s="37">
        <f t="shared" si="76"/>
        <v>10.07965</v>
      </c>
      <c r="O245" s="37">
        <f t="shared" si="76"/>
        <v>11.76488</v>
      </c>
      <c r="P245" s="37">
        <f t="shared" si="76"/>
        <v>16.36156</v>
      </c>
      <c r="Q245" s="37">
        <f t="shared" si="76"/>
        <v>19.76048</v>
      </c>
      <c r="R245" s="37">
        <f t="shared" si="76"/>
        <v>21.69355</v>
      </c>
      <c r="S245" s="37">
        <f t="shared" si="76"/>
        <v>22.68687</v>
      </c>
      <c r="T245" s="37">
        <f t="shared" si="76"/>
        <v>25.96541</v>
      </c>
      <c r="U245" s="37">
        <f t="shared" si="71"/>
        <v>5006.051426045373</v>
      </c>
      <c r="V245" s="37">
        <f t="shared" si="77"/>
        <v>0.002719920164728307</v>
      </c>
      <c r="W245" s="37">
        <f t="shared" si="78"/>
        <v>0.024681845392639307</v>
      </c>
      <c r="X245" s="37">
        <f t="shared" si="79"/>
        <v>0.03638707359216394</v>
      </c>
      <c r="Y245" s="37">
        <f t="shared" si="80"/>
        <v>0.19286265740418637</v>
      </c>
      <c r="Z245" s="37">
        <f t="shared" si="81"/>
        <v>0.2528529212366282</v>
      </c>
      <c r="AA245" s="37">
        <f t="shared" si="82"/>
        <v>0.2804337161194177</v>
      </c>
      <c r="AB245" s="37">
        <f t="shared" si="83"/>
        <v>0.16523972365352524</v>
      </c>
      <c r="AC245" s="37">
        <f t="shared" si="84"/>
        <v>0.044822142436711</v>
      </c>
      <c r="AD245">
        <f t="shared" si="85"/>
        <v>1.8955435319015318E-06</v>
      </c>
      <c r="AE245">
        <f t="shared" si="86"/>
        <v>1.0529663990094726E-05</v>
      </c>
      <c r="AF245">
        <f t="shared" si="87"/>
        <v>2.016562781301836E-05</v>
      </c>
      <c r="AG245">
        <f t="shared" si="88"/>
        <v>0.0003340568748030008</v>
      </c>
      <c r="AH245">
        <f t="shared" si="89"/>
        <v>-0.0011124311645166992</v>
      </c>
      <c r="AI245">
        <f t="shared" si="90"/>
        <v>-0.0003624862945889105</v>
      </c>
      <c r="AJ245">
        <f t="shared" si="90"/>
        <v>0.001002457186043569</v>
      </c>
      <c r="AK245">
        <f t="shared" si="90"/>
        <v>0.001042832079222527</v>
      </c>
      <c r="AL245">
        <f t="shared" si="74"/>
        <v>0.0009370195162985019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45"/>
  <sheetViews>
    <sheetView workbookViewId="0" topLeftCell="T1">
      <selection activeCell="AA9" sqref="AA9"/>
    </sheetView>
  </sheetViews>
  <sheetFormatPr defaultColWidth="9.140625" defaultRowHeight="12.75"/>
  <cols>
    <col min="1" max="1" width="13.57421875" style="0" customWidth="1"/>
    <col min="2" max="4" width="13.57421875" style="18" customWidth="1"/>
    <col min="5" max="12" width="13.57421875" style="34" customWidth="1"/>
    <col min="13" max="28" width="12.8515625" style="3" customWidth="1"/>
    <col min="29" max="16384" width="13.57421875" style="0" customWidth="1"/>
  </cols>
  <sheetData>
    <row r="1" ht="12.75">
      <c r="A1" s="6" t="s">
        <v>138</v>
      </c>
    </row>
    <row r="2" spans="1:29" ht="12.75">
      <c r="A2" s="6" t="s">
        <v>139</v>
      </c>
      <c r="AC2" s="6" t="s">
        <v>125</v>
      </c>
    </row>
    <row r="3" spans="1:29" ht="12.75">
      <c r="A3" s="6"/>
      <c r="M3" s="7" t="s">
        <v>126</v>
      </c>
      <c r="U3" s="7" t="s">
        <v>127</v>
      </c>
      <c r="AC3" t="s">
        <v>128</v>
      </c>
    </row>
    <row r="4" spans="1:29" ht="12.75">
      <c r="A4" s="6"/>
      <c r="B4" s="22" t="s">
        <v>86</v>
      </c>
      <c r="C4" s="22" t="s">
        <v>86</v>
      </c>
      <c r="D4" s="22" t="s">
        <v>86</v>
      </c>
      <c r="E4" s="34" t="s">
        <v>87</v>
      </c>
      <c r="AC4" t="s">
        <v>129</v>
      </c>
    </row>
    <row r="5" spans="1:29" s="6" customFormat="1" ht="12.75">
      <c r="A5" s="6" t="s">
        <v>0</v>
      </c>
      <c r="B5" s="24" t="s">
        <v>88</v>
      </c>
      <c r="C5" s="24" t="s">
        <v>89</v>
      </c>
      <c r="D5" s="24" t="s">
        <v>90</v>
      </c>
      <c r="E5" s="35" t="s">
        <v>91</v>
      </c>
      <c r="F5" s="35" t="s">
        <v>92</v>
      </c>
      <c r="G5" s="35" t="s">
        <v>93</v>
      </c>
      <c r="H5" s="35" t="s">
        <v>94</v>
      </c>
      <c r="I5" s="35" t="s">
        <v>95</v>
      </c>
      <c r="J5" s="35" t="s">
        <v>96</v>
      </c>
      <c r="K5" s="35" t="s">
        <v>97</v>
      </c>
      <c r="L5" s="35" t="s">
        <v>98</v>
      </c>
      <c r="M5" s="10" t="s">
        <v>99</v>
      </c>
      <c r="N5" s="10" t="s">
        <v>100</v>
      </c>
      <c r="O5" s="10" t="s">
        <v>101</v>
      </c>
      <c r="P5" s="10" t="s">
        <v>102</v>
      </c>
      <c r="Q5" s="10" t="s">
        <v>103</v>
      </c>
      <c r="R5" s="10" t="s">
        <v>104</v>
      </c>
      <c r="S5" s="10" t="s">
        <v>105</v>
      </c>
      <c r="T5" s="10" t="s">
        <v>106</v>
      </c>
      <c r="U5" s="10" t="s">
        <v>130</v>
      </c>
      <c r="V5" s="10" t="s">
        <v>131</v>
      </c>
      <c r="W5" s="10" t="s">
        <v>132</v>
      </c>
      <c r="X5" s="10" t="s">
        <v>133</v>
      </c>
      <c r="Y5" s="10" t="s">
        <v>134</v>
      </c>
      <c r="Z5" s="10" t="s">
        <v>135</v>
      </c>
      <c r="AA5" s="10" t="s">
        <v>136</v>
      </c>
      <c r="AB5" s="10" t="s">
        <v>137</v>
      </c>
      <c r="AC5" s="6" t="s">
        <v>85</v>
      </c>
    </row>
    <row r="6" spans="1:29" ht="12.75">
      <c r="A6">
        <v>1948</v>
      </c>
      <c r="B6" s="18">
        <v>119.293</v>
      </c>
      <c r="C6" s="18">
        <v>2.58</v>
      </c>
      <c r="D6" s="18">
        <f aca="true" t="shared" si="0" ref="D6:D69">B6+C6</f>
        <v>121.873</v>
      </c>
      <c r="E6" s="36">
        <v>0.0172153078019619</v>
      </c>
      <c r="F6" s="36">
        <v>0.08903680741786957</v>
      </c>
      <c r="G6" s="36">
        <v>0.06983136385679245</v>
      </c>
      <c r="H6" s="36">
        <v>0.24440015852451324</v>
      </c>
      <c r="I6" s="36">
        <v>0.2320365011692047</v>
      </c>
      <c r="J6" s="36">
        <v>0.18443989753723145</v>
      </c>
      <c r="K6" s="36">
        <v>0.12064964324235916</v>
      </c>
      <c r="L6" s="36">
        <v>0.04239031672477722</v>
      </c>
      <c r="M6" s="37">
        <f aca="true" t="shared" si="1" ref="M6:T13">M7</f>
        <v>1.178633</v>
      </c>
      <c r="N6" s="37">
        <f t="shared" si="1"/>
        <v>1.011078</v>
      </c>
      <c r="O6" s="37">
        <f t="shared" si="1"/>
        <v>1.203073</v>
      </c>
      <c r="P6" s="37">
        <f t="shared" si="1"/>
        <v>1.423784</v>
      </c>
      <c r="Q6" s="37">
        <f t="shared" si="1"/>
        <v>1.534961</v>
      </c>
      <c r="R6" s="37">
        <f t="shared" si="1"/>
        <v>1.612282</v>
      </c>
      <c r="S6" s="37">
        <f t="shared" si="1"/>
        <v>1.55198</v>
      </c>
      <c r="T6" s="37">
        <f t="shared" si="1"/>
        <v>1.403575</v>
      </c>
      <c r="U6" s="37">
        <f aca="true" t="shared" si="2" ref="U6:U37">M6/$R6</f>
        <v>0.7310340250650941</v>
      </c>
      <c r="V6" s="37">
        <f aca="true" t="shared" si="3" ref="V6:AB21">N6/$R6</f>
        <v>0.6271098976481781</v>
      </c>
      <c r="W6" s="37">
        <f t="shared" si="3"/>
        <v>0.7461926635662992</v>
      </c>
      <c r="X6" s="37">
        <f t="shared" si="3"/>
        <v>0.8830862094844449</v>
      </c>
      <c r="Y6" s="37">
        <f t="shared" si="3"/>
        <v>0.9520425086926481</v>
      </c>
      <c r="Z6" s="37">
        <f t="shared" si="3"/>
        <v>1</v>
      </c>
      <c r="AA6" s="37">
        <f t="shared" si="3"/>
        <v>0.9625983543821738</v>
      </c>
      <c r="AB6" s="37">
        <f t="shared" si="3"/>
        <v>0.8705518017319551</v>
      </c>
      <c r="AC6" s="37">
        <f>D6*(E6*U6+F6*V6+G6*W6+H6*X6+I6*Y6+J6*Z6+K6*AA6+L6*AB6)</f>
        <v>109.04507759658307</v>
      </c>
    </row>
    <row r="7" spans="1:29" ht="12.75">
      <c r="A7">
        <f aca="true" t="shared" si="4" ref="A7:A70">A6+0.25</f>
        <v>1948.25</v>
      </c>
      <c r="B7" s="18">
        <v>119.507</v>
      </c>
      <c r="C7" s="18">
        <v>2.628</v>
      </c>
      <c r="D7" s="18">
        <f t="shared" si="0"/>
        <v>122.135</v>
      </c>
      <c r="E7" s="36">
        <v>0.017228558659553528</v>
      </c>
      <c r="F7" s="36">
        <v>0.0884183943271637</v>
      </c>
      <c r="G7" s="36">
        <v>0.06969954818487167</v>
      </c>
      <c r="H7" s="36">
        <v>0.24506527185440063</v>
      </c>
      <c r="I7" s="36">
        <v>0.231901615858078</v>
      </c>
      <c r="J7" s="36">
        <v>0.18472661077976227</v>
      </c>
      <c r="K7" s="36">
        <v>0.12021821737289429</v>
      </c>
      <c r="L7" s="36">
        <v>0.04274177923798561</v>
      </c>
      <c r="M7" s="37">
        <f t="shared" si="1"/>
        <v>1.178633</v>
      </c>
      <c r="N7" s="37">
        <f t="shared" si="1"/>
        <v>1.011078</v>
      </c>
      <c r="O7" s="37">
        <f t="shared" si="1"/>
        <v>1.203073</v>
      </c>
      <c r="P7" s="37">
        <f t="shared" si="1"/>
        <v>1.423784</v>
      </c>
      <c r="Q7" s="37">
        <f t="shared" si="1"/>
        <v>1.534961</v>
      </c>
      <c r="R7" s="37">
        <f t="shared" si="1"/>
        <v>1.612282</v>
      </c>
      <c r="S7" s="37">
        <f t="shared" si="1"/>
        <v>1.55198</v>
      </c>
      <c r="T7" s="37">
        <f t="shared" si="1"/>
        <v>1.403575</v>
      </c>
      <c r="U7" s="37">
        <f t="shared" si="2"/>
        <v>0.7310340250650941</v>
      </c>
      <c r="V7" s="37">
        <f t="shared" si="3"/>
        <v>0.6271098976481781</v>
      </c>
      <c r="W7" s="37">
        <f t="shared" si="3"/>
        <v>0.7461926635662992</v>
      </c>
      <c r="X7" s="37">
        <f t="shared" si="3"/>
        <v>0.8830862094844449</v>
      </c>
      <c r="Y7" s="37">
        <f t="shared" si="3"/>
        <v>0.9520425086926481</v>
      </c>
      <c r="Z7" s="37">
        <f t="shared" si="3"/>
        <v>1</v>
      </c>
      <c r="AA7" s="37">
        <f t="shared" si="3"/>
        <v>0.9625983543821738</v>
      </c>
      <c r="AB7" s="37">
        <f t="shared" si="3"/>
        <v>0.8705518017319551</v>
      </c>
      <c r="AC7" s="37">
        <f aca="true" t="shared" si="5" ref="AC7:AC70">D7*(E7*U7+F7*V7+G7*W7+H7*X7+I7*Y7+J7*Z7+K7*AA7+L7*AB7)</f>
        <v>109.29902240528199</v>
      </c>
    </row>
    <row r="8" spans="1:29" ht="12.75">
      <c r="A8">
        <f t="shared" si="4"/>
        <v>1948.5</v>
      </c>
      <c r="B8" s="18">
        <v>120.704</v>
      </c>
      <c r="C8" s="18">
        <v>2.787</v>
      </c>
      <c r="D8" s="18">
        <f t="shared" si="0"/>
        <v>123.491</v>
      </c>
      <c r="E8" s="36">
        <v>0.017241809517145157</v>
      </c>
      <c r="F8" s="36">
        <v>0.08779998123645782</v>
      </c>
      <c r="G8" s="36">
        <v>0.0695677325129509</v>
      </c>
      <c r="H8" s="36">
        <v>0.24573038518428802</v>
      </c>
      <c r="I8" s="36">
        <v>0.2317667305469513</v>
      </c>
      <c r="J8" s="36">
        <v>0.1850133240222931</v>
      </c>
      <c r="K8" s="36">
        <v>0.11978678405284882</v>
      </c>
      <c r="L8" s="36">
        <v>0.043093241751194</v>
      </c>
      <c r="M8" s="37">
        <f t="shared" si="1"/>
        <v>1.178633</v>
      </c>
      <c r="N8" s="37">
        <f t="shared" si="1"/>
        <v>1.011078</v>
      </c>
      <c r="O8" s="37">
        <f t="shared" si="1"/>
        <v>1.203073</v>
      </c>
      <c r="P8" s="37">
        <f t="shared" si="1"/>
        <v>1.423784</v>
      </c>
      <c r="Q8" s="37">
        <f t="shared" si="1"/>
        <v>1.534961</v>
      </c>
      <c r="R8" s="37">
        <f t="shared" si="1"/>
        <v>1.612282</v>
      </c>
      <c r="S8" s="37">
        <f t="shared" si="1"/>
        <v>1.55198</v>
      </c>
      <c r="T8" s="37">
        <f t="shared" si="1"/>
        <v>1.403575</v>
      </c>
      <c r="U8" s="37">
        <f t="shared" si="2"/>
        <v>0.7310340250650941</v>
      </c>
      <c r="V8" s="37">
        <f t="shared" si="3"/>
        <v>0.6271098976481781</v>
      </c>
      <c r="W8" s="37">
        <f t="shared" si="3"/>
        <v>0.7461926635662992</v>
      </c>
      <c r="X8" s="37">
        <f t="shared" si="3"/>
        <v>0.8830862094844449</v>
      </c>
      <c r="Y8" s="37">
        <f t="shared" si="3"/>
        <v>0.9520425086926481</v>
      </c>
      <c r="Z8" s="37">
        <f t="shared" si="3"/>
        <v>1</v>
      </c>
      <c r="AA8" s="37">
        <f t="shared" si="3"/>
        <v>0.9625983543821738</v>
      </c>
      <c r="AB8" s="37">
        <f t="shared" si="3"/>
        <v>0.8705518017319551</v>
      </c>
      <c r="AC8" s="37">
        <f t="shared" si="5"/>
        <v>110.5322492293315</v>
      </c>
    </row>
    <row r="9" spans="1:29" ht="12.75">
      <c r="A9">
        <f t="shared" si="4"/>
        <v>1948.75</v>
      </c>
      <c r="B9" s="18">
        <v>120.07300000000001</v>
      </c>
      <c r="C9" s="18">
        <v>2.954</v>
      </c>
      <c r="D9" s="18">
        <f t="shared" si="0"/>
        <v>123.027</v>
      </c>
      <c r="E9" s="36">
        <v>0.017255058512091637</v>
      </c>
      <c r="F9" s="36">
        <v>0.08718156069517136</v>
      </c>
      <c r="G9" s="36">
        <v>0.06943591684103012</v>
      </c>
      <c r="H9" s="36">
        <v>0.24639549851417542</v>
      </c>
      <c r="I9" s="36">
        <v>0.23163186013698578</v>
      </c>
      <c r="J9" s="36">
        <v>0.1853000521659851</v>
      </c>
      <c r="K9" s="36">
        <v>0.11935535073280334</v>
      </c>
      <c r="L9" s="36">
        <v>0.04344470426440239</v>
      </c>
      <c r="M9" s="37">
        <f t="shared" si="1"/>
        <v>1.178633</v>
      </c>
      <c r="N9" s="37">
        <f t="shared" si="1"/>
        <v>1.011078</v>
      </c>
      <c r="O9" s="37">
        <f t="shared" si="1"/>
        <v>1.203073</v>
      </c>
      <c r="P9" s="37">
        <f t="shared" si="1"/>
        <v>1.423784</v>
      </c>
      <c r="Q9" s="37">
        <f t="shared" si="1"/>
        <v>1.534961</v>
      </c>
      <c r="R9" s="37">
        <f t="shared" si="1"/>
        <v>1.612282</v>
      </c>
      <c r="S9" s="37">
        <f t="shared" si="1"/>
        <v>1.55198</v>
      </c>
      <c r="T9" s="37">
        <f t="shared" si="1"/>
        <v>1.403575</v>
      </c>
      <c r="U9" s="37">
        <f t="shared" si="2"/>
        <v>0.7310340250650941</v>
      </c>
      <c r="V9" s="37">
        <f t="shared" si="3"/>
        <v>0.6271098976481781</v>
      </c>
      <c r="W9" s="37">
        <f t="shared" si="3"/>
        <v>0.7461926635662992</v>
      </c>
      <c r="X9" s="37">
        <f t="shared" si="3"/>
        <v>0.8830862094844449</v>
      </c>
      <c r="Y9" s="37">
        <f t="shared" si="3"/>
        <v>0.9520425086926481</v>
      </c>
      <c r="Z9" s="37">
        <f t="shared" si="3"/>
        <v>1</v>
      </c>
      <c r="AA9" s="37">
        <f t="shared" si="3"/>
        <v>0.9625983543821738</v>
      </c>
      <c r="AB9" s="37">
        <f t="shared" si="3"/>
        <v>0.8705518017319551</v>
      </c>
      <c r="AC9" s="37">
        <f t="shared" si="5"/>
        <v>110.13660644202665</v>
      </c>
    </row>
    <row r="10" spans="1:29" ht="12.75">
      <c r="A10">
        <f t="shared" si="4"/>
        <v>1949</v>
      </c>
      <c r="B10" s="18">
        <v>118.547</v>
      </c>
      <c r="C10" s="18">
        <v>3.068</v>
      </c>
      <c r="D10" s="18">
        <f t="shared" si="0"/>
        <v>121.615</v>
      </c>
      <c r="E10" s="36">
        <v>0.017268309369683266</v>
      </c>
      <c r="F10" s="36">
        <v>0.08656314760446548</v>
      </c>
      <c r="G10" s="36">
        <v>0.06930410116910934</v>
      </c>
      <c r="H10" s="36">
        <v>0.2470606118440628</v>
      </c>
      <c r="I10" s="36">
        <v>0.23149697482585907</v>
      </c>
      <c r="J10" s="36">
        <v>0.18558676540851593</v>
      </c>
      <c r="K10" s="36">
        <v>0.11892392486333847</v>
      </c>
      <c r="L10" s="36">
        <v>0.04379616677761078</v>
      </c>
      <c r="M10" s="37">
        <f t="shared" si="1"/>
        <v>1.178633</v>
      </c>
      <c r="N10" s="37">
        <f t="shared" si="1"/>
        <v>1.011078</v>
      </c>
      <c r="O10" s="37">
        <f t="shared" si="1"/>
        <v>1.203073</v>
      </c>
      <c r="P10" s="37">
        <f t="shared" si="1"/>
        <v>1.423784</v>
      </c>
      <c r="Q10" s="37">
        <f t="shared" si="1"/>
        <v>1.534961</v>
      </c>
      <c r="R10" s="37">
        <f t="shared" si="1"/>
        <v>1.612282</v>
      </c>
      <c r="S10" s="37">
        <f t="shared" si="1"/>
        <v>1.55198</v>
      </c>
      <c r="T10" s="37">
        <f t="shared" si="1"/>
        <v>1.403575</v>
      </c>
      <c r="U10" s="37">
        <f t="shared" si="2"/>
        <v>0.7310340250650941</v>
      </c>
      <c r="V10" s="37">
        <f t="shared" si="3"/>
        <v>0.6271098976481781</v>
      </c>
      <c r="W10" s="37">
        <f t="shared" si="3"/>
        <v>0.7461926635662992</v>
      </c>
      <c r="X10" s="37">
        <f t="shared" si="3"/>
        <v>0.8830862094844449</v>
      </c>
      <c r="Y10" s="37">
        <f t="shared" si="3"/>
        <v>0.9520425086926481</v>
      </c>
      <c r="Z10" s="37">
        <f t="shared" si="3"/>
        <v>1</v>
      </c>
      <c r="AA10" s="37">
        <f t="shared" si="3"/>
        <v>0.9625983543821738</v>
      </c>
      <c r="AB10" s="37">
        <f t="shared" si="3"/>
        <v>0.8705518017319551</v>
      </c>
      <c r="AC10" s="37">
        <f t="shared" si="5"/>
        <v>108.89199038096226</v>
      </c>
    </row>
    <row r="11" spans="1:29" ht="12.75">
      <c r="A11">
        <f t="shared" si="4"/>
        <v>1949.25</v>
      </c>
      <c r="B11" s="18">
        <v>117.738</v>
      </c>
      <c r="C11" s="18">
        <v>3.041</v>
      </c>
      <c r="D11" s="18">
        <f t="shared" si="0"/>
        <v>120.779</v>
      </c>
      <c r="E11" s="36">
        <v>0.016574885696172714</v>
      </c>
      <c r="F11" s="36">
        <v>0.08594851940870285</v>
      </c>
      <c r="G11" s="36">
        <v>0.069075807929039</v>
      </c>
      <c r="H11" s="36">
        <v>0.2464183121919632</v>
      </c>
      <c r="I11" s="36">
        <v>0.2318967580795288</v>
      </c>
      <c r="J11" s="36">
        <v>0.18631626665592194</v>
      </c>
      <c r="K11" s="36">
        <v>0.11931107938289642</v>
      </c>
      <c r="L11" s="36">
        <v>0.04445837065577507</v>
      </c>
      <c r="M11" s="37">
        <f t="shared" si="1"/>
        <v>1.178633</v>
      </c>
      <c r="N11" s="37">
        <f t="shared" si="1"/>
        <v>1.011078</v>
      </c>
      <c r="O11" s="37">
        <f t="shared" si="1"/>
        <v>1.203073</v>
      </c>
      <c r="P11" s="37">
        <f t="shared" si="1"/>
        <v>1.423784</v>
      </c>
      <c r="Q11" s="37">
        <f t="shared" si="1"/>
        <v>1.534961</v>
      </c>
      <c r="R11" s="37">
        <f t="shared" si="1"/>
        <v>1.612282</v>
      </c>
      <c r="S11" s="37">
        <f t="shared" si="1"/>
        <v>1.55198</v>
      </c>
      <c r="T11" s="37">
        <f t="shared" si="1"/>
        <v>1.403575</v>
      </c>
      <c r="U11" s="37">
        <f t="shared" si="2"/>
        <v>0.7310340250650941</v>
      </c>
      <c r="V11" s="37">
        <f t="shared" si="3"/>
        <v>0.6271098976481781</v>
      </c>
      <c r="W11" s="37">
        <f t="shared" si="3"/>
        <v>0.7461926635662992</v>
      </c>
      <c r="X11" s="37">
        <f t="shared" si="3"/>
        <v>0.8830862094844449</v>
      </c>
      <c r="Y11" s="37">
        <f t="shared" si="3"/>
        <v>0.9520425086926481</v>
      </c>
      <c r="Z11" s="37">
        <f t="shared" si="3"/>
        <v>1</v>
      </c>
      <c r="AA11" s="37">
        <f t="shared" si="3"/>
        <v>0.9625983543821738</v>
      </c>
      <c r="AB11" s="37">
        <f t="shared" si="3"/>
        <v>0.8705518017319551</v>
      </c>
      <c r="AC11" s="37">
        <f t="shared" si="5"/>
        <v>108.19530753841946</v>
      </c>
    </row>
    <row r="12" spans="1:29" ht="12.75">
      <c r="A12">
        <f t="shared" si="4"/>
        <v>1949.5</v>
      </c>
      <c r="B12" s="18">
        <v>116.062</v>
      </c>
      <c r="C12" s="18">
        <v>3.007</v>
      </c>
      <c r="D12" s="18">
        <f t="shared" si="0"/>
        <v>119.069</v>
      </c>
      <c r="E12" s="36">
        <v>0.015881460160017014</v>
      </c>
      <c r="F12" s="36">
        <v>0.08533389866352081</v>
      </c>
      <c r="G12" s="36">
        <v>0.06884752213954926</v>
      </c>
      <c r="H12" s="36">
        <v>0.2457760125398636</v>
      </c>
      <c r="I12" s="36">
        <v>0.23229652643203735</v>
      </c>
      <c r="J12" s="36">
        <v>0.18704575300216675</v>
      </c>
      <c r="K12" s="36">
        <v>0.11969824135303497</v>
      </c>
      <c r="L12" s="36">
        <v>0.04512057453393936</v>
      </c>
      <c r="M12" s="37">
        <f t="shared" si="1"/>
        <v>1.178633</v>
      </c>
      <c r="N12" s="37">
        <f t="shared" si="1"/>
        <v>1.011078</v>
      </c>
      <c r="O12" s="37">
        <f t="shared" si="1"/>
        <v>1.203073</v>
      </c>
      <c r="P12" s="37">
        <f t="shared" si="1"/>
        <v>1.423784</v>
      </c>
      <c r="Q12" s="37">
        <f t="shared" si="1"/>
        <v>1.534961</v>
      </c>
      <c r="R12" s="37">
        <f t="shared" si="1"/>
        <v>1.612282</v>
      </c>
      <c r="S12" s="37">
        <f t="shared" si="1"/>
        <v>1.55198</v>
      </c>
      <c r="T12" s="37">
        <f t="shared" si="1"/>
        <v>1.403575</v>
      </c>
      <c r="U12" s="37">
        <f t="shared" si="2"/>
        <v>0.7310340250650941</v>
      </c>
      <c r="V12" s="37">
        <f t="shared" si="3"/>
        <v>0.6271098976481781</v>
      </c>
      <c r="W12" s="37">
        <f t="shared" si="3"/>
        <v>0.7461926635662992</v>
      </c>
      <c r="X12" s="37">
        <f t="shared" si="3"/>
        <v>0.8830862094844449</v>
      </c>
      <c r="Y12" s="37">
        <f t="shared" si="3"/>
        <v>0.9520425086926481</v>
      </c>
      <c r="Z12" s="37">
        <f t="shared" si="3"/>
        <v>1</v>
      </c>
      <c r="AA12" s="37">
        <f t="shared" si="3"/>
        <v>0.9625983543821738</v>
      </c>
      <c r="AB12" s="37">
        <f t="shared" si="3"/>
        <v>0.8705518017319551</v>
      </c>
      <c r="AC12" s="37">
        <f t="shared" si="5"/>
        <v>106.71459009575517</v>
      </c>
    </row>
    <row r="13" spans="1:29" ht="12.75">
      <c r="A13">
        <f t="shared" si="4"/>
        <v>1949.75</v>
      </c>
      <c r="B13" s="18">
        <v>114.966</v>
      </c>
      <c r="C13" s="18">
        <v>2.953</v>
      </c>
      <c r="D13" s="18">
        <f t="shared" si="0"/>
        <v>117.919</v>
      </c>
      <c r="E13" s="36">
        <v>0.015188036486506462</v>
      </c>
      <c r="F13" s="36">
        <v>0.08471927046775818</v>
      </c>
      <c r="G13" s="36">
        <v>0.06861923635005951</v>
      </c>
      <c r="H13" s="36">
        <v>0.24513371288776398</v>
      </c>
      <c r="I13" s="36">
        <v>0.2326963096857071</v>
      </c>
      <c r="J13" s="36">
        <v>0.18777525424957275</v>
      </c>
      <c r="K13" s="36">
        <v>0.12008539587259293</v>
      </c>
      <c r="L13" s="36">
        <v>0.045782774686813354</v>
      </c>
      <c r="M13" s="37">
        <f t="shared" si="1"/>
        <v>1.178633</v>
      </c>
      <c r="N13" s="37">
        <f t="shared" si="1"/>
        <v>1.011078</v>
      </c>
      <c r="O13" s="37">
        <f t="shared" si="1"/>
        <v>1.203073</v>
      </c>
      <c r="P13" s="37">
        <f t="shared" si="1"/>
        <v>1.423784</v>
      </c>
      <c r="Q13" s="37">
        <f t="shared" si="1"/>
        <v>1.534961</v>
      </c>
      <c r="R13" s="37">
        <f t="shared" si="1"/>
        <v>1.612282</v>
      </c>
      <c r="S13" s="37">
        <f t="shared" si="1"/>
        <v>1.55198</v>
      </c>
      <c r="T13" s="37">
        <f t="shared" si="1"/>
        <v>1.403575</v>
      </c>
      <c r="U13" s="37">
        <f t="shared" si="2"/>
        <v>0.7310340250650941</v>
      </c>
      <c r="V13" s="37">
        <f t="shared" si="3"/>
        <v>0.6271098976481781</v>
      </c>
      <c r="W13" s="37">
        <f t="shared" si="3"/>
        <v>0.7461926635662992</v>
      </c>
      <c r="X13" s="37">
        <f t="shared" si="3"/>
        <v>0.8830862094844449</v>
      </c>
      <c r="Y13" s="37">
        <f t="shared" si="3"/>
        <v>0.9520425086926481</v>
      </c>
      <c r="Z13" s="37">
        <f t="shared" si="3"/>
        <v>1</v>
      </c>
      <c r="AA13" s="37">
        <f t="shared" si="3"/>
        <v>0.9625983543821738</v>
      </c>
      <c r="AB13" s="37">
        <f t="shared" si="3"/>
        <v>0.8705518017319551</v>
      </c>
      <c r="AC13" s="37">
        <f t="shared" si="5"/>
        <v>105.73454183355668</v>
      </c>
    </row>
    <row r="14" spans="1:29" ht="12.75">
      <c r="A14">
        <f t="shared" si="4"/>
        <v>1950</v>
      </c>
      <c r="B14" s="18">
        <v>115.437</v>
      </c>
      <c r="C14" s="18">
        <v>2.837</v>
      </c>
      <c r="D14" s="18">
        <f t="shared" si="0"/>
        <v>118.274</v>
      </c>
      <c r="E14" s="36">
        <v>0.01449461281299591</v>
      </c>
      <c r="F14" s="36">
        <v>0.08410464227199554</v>
      </c>
      <c r="G14" s="36">
        <v>0.06839094310998917</v>
      </c>
      <c r="H14" s="36">
        <v>0.24449141323566437</v>
      </c>
      <c r="I14" s="36">
        <v>0.23309609293937683</v>
      </c>
      <c r="J14" s="36">
        <v>0.18850475549697876</v>
      </c>
      <c r="K14" s="36">
        <v>0.12047255039215088</v>
      </c>
      <c r="L14" s="36">
        <v>0.046444978564977646</v>
      </c>
      <c r="M14" s="38">
        <v>1.178633</v>
      </c>
      <c r="N14" s="38">
        <v>1.011078</v>
      </c>
      <c r="O14" s="38">
        <v>1.203073</v>
      </c>
      <c r="P14" s="38">
        <v>1.423784</v>
      </c>
      <c r="Q14" s="38">
        <v>1.534961</v>
      </c>
      <c r="R14" s="38">
        <v>1.612282</v>
      </c>
      <c r="S14" s="38">
        <v>1.55198</v>
      </c>
      <c r="T14" s="38">
        <v>1.403575</v>
      </c>
      <c r="U14" s="37">
        <f t="shared" si="2"/>
        <v>0.7310340250650941</v>
      </c>
      <c r="V14" s="37">
        <f t="shared" si="3"/>
        <v>0.6271098976481781</v>
      </c>
      <c r="W14" s="37">
        <f t="shared" si="3"/>
        <v>0.7461926635662992</v>
      </c>
      <c r="X14" s="37">
        <f t="shared" si="3"/>
        <v>0.8830862094844449</v>
      </c>
      <c r="Y14" s="37">
        <f t="shared" si="3"/>
        <v>0.9520425086926481</v>
      </c>
      <c r="Z14" s="37">
        <f t="shared" si="3"/>
        <v>1</v>
      </c>
      <c r="AA14" s="37">
        <f t="shared" si="3"/>
        <v>0.9625983543821738</v>
      </c>
      <c r="AB14" s="37">
        <f t="shared" si="3"/>
        <v>0.8705518017319551</v>
      </c>
      <c r="AC14" s="37">
        <f t="shared" si="5"/>
        <v>106.10364173785246</v>
      </c>
    </row>
    <row r="15" spans="1:29" ht="12.75">
      <c r="A15">
        <f t="shared" si="4"/>
        <v>1950.25</v>
      </c>
      <c r="B15" s="18">
        <v>117.765</v>
      </c>
      <c r="C15" s="18">
        <v>2.727</v>
      </c>
      <c r="D15" s="18">
        <f t="shared" si="0"/>
        <v>120.492</v>
      </c>
      <c r="E15" s="36">
        <v>0.015014901757240295</v>
      </c>
      <c r="F15" s="36">
        <v>0.08443843573331833</v>
      </c>
      <c r="G15" s="36">
        <v>0.06807881593704224</v>
      </c>
      <c r="H15" s="36">
        <v>0.2447090893983841</v>
      </c>
      <c r="I15" s="36">
        <v>0.2329956293106079</v>
      </c>
      <c r="J15" s="36">
        <v>0.1881316900253296</v>
      </c>
      <c r="K15" s="36">
        <v>0.12098796665668488</v>
      </c>
      <c r="L15" s="36">
        <v>0.04564346745610237</v>
      </c>
      <c r="M15" s="37">
        <f aca="true" t="shared" si="6" ref="M15:T46">M14+(M$54-M$14)/40</f>
        <v>1.1939822500000001</v>
      </c>
      <c r="N15" s="37">
        <f t="shared" si="6"/>
        <v>1.02900245</v>
      </c>
      <c r="O15" s="37">
        <f t="shared" si="6"/>
        <v>1.2211431750000001</v>
      </c>
      <c r="P15" s="37">
        <f t="shared" si="6"/>
        <v>1.4464978499999999</v>
      </c>
      <c r="Q15" s="37">
        <f t="shared" si="6"/>
        <v>1.559769575</v>
      </c>
      <c r="R15" s="37">
        <f t="shared" si="6"/>
        <v>1.634785675</v>
      </c>
      <c r="S15" s="37">
        <f t="shared" si="6"/>
        <v>1.576403325</v>
      </c>
      <c r="T15" s="37">
        <f t="shared" si="6"/>
        <v>1.429125175</v>
      </c>
      <c r="U15" s="37">
        <f t="shared" si="2"/>
        <v>0.7303601128019427</v>
      </c>
      <c r="V15" s="37">
        <f t="shared" si="3"/>
        <v>0.6294418074100141</v>
      </c>
      <c r="W15" s="37">
        <f t="shared" si="3"/>
        <v>0.7469744772506648</v>
      </c>
      <c r="X15" s="37">
        <f t="shared" si="3"/>
        <v>0.8848241528663994</v>
      </c>
      <c r="Y15" s="37">
        <f t="shared" si="3"/>
        <v>0.9541125780907029</v>
      </c>
      <c r="Z15" s="37">
        <f t="shared" si="3"/>
        <v>1</v>
      </c>
      <c r="AA15" s="37">
        <f t="shared" si="3"/>
        <v>0.9642874592719929</v>
      </c>
      <c r="AB15" s="37">
        <f t="shared" si="3"/>
        <v>0.8741972705382313</v>
      </c>
      <c r="AC15" s="37">
        <f t="shared" si="5"/>
        <v>108.26174171354627</v>
      </c>
    </row>
    <row r="16" spans="1:29" ht="12.75">
      <c r="A16">
        <f t="shared" si="4"/>
        <v>1950.5</v>
      </c>
      <c r="B16" s="18">
        <v>120.962</v>
      </c>
      <c r="C16" s="18">
        <v>2.865</v>
      </c>
      <c r="D16" s="18">
        <f t="shared" si="0"/>
        <v>123.827</v>
      </c>
      <c r="E16" s="36">
        <v>0.01553519070148468</v>
      </c>
      <c r="F16" s="36">
        <v>0.08477222919464111</v>
      </c>
      <c r="G16" s="36">
        <v>0.06776668131351471</v>
      </c>
      <c r="H16" s="36">
        <v>0.24492678046226501</v>
      </c>
      <c r="I16" s="36">
        <v>0.2328951507806778</v>
      </c>
      <c r="J16" s="36">
        <v>0.18775862455368042</v>
      </c>
      <c r="K16" s="36">
        <v>0.12150339037179947</v>
      </c>
      <c r="L16" s="36">
        <v>0.044841960072517395</v>
      </c>
      <c r="M16" s="37">
        <f t="shared" si="6"/>
        <v>1.2093315000000002</v>
      </c>
      <c r="N16" s="37">
        <f t="shared" si="6"/>
        <v>1.0469268999999999</v>
      </c>
      <c r="O16" s="37">
        <f t="shared" si="6"/>
        <v>1.2392133500000002</v>
      </c>
      <c r="P16" s="37">
        <f t="shared" si="6"/>
        <v>1.4692116999999998</v>
      </c>
      <c r="Q16" s="37">
        <f t="shared" si="6"/>
        <v>1.58457815</v>
      </c>
      <c r="R16" s="37">
        <f t="shared" si="6"/>
        <v>1.65728935</v>
      </c>
      <c r="S16" s="37">
        <f t="shared" si="6"/>
        <v>1.6008266500000001</v>
      </c>
      <c r="T16" s="37">
        <f t="shared" si="6"/>
        <v>1.45467535</v>
      </c>
      <c r="U16" s="37">
        <f t="shared" si="2"/>
        <v>0.7297045021136473</v>
      </c>
      <c r="V16" s="37">
        <f t="shared" si="3"/>
        <v>0.6317103890156537</v>
      </c>
      <c r="W16" s="37">
        <f t="shared" si="3"/>
        <v>0.7477350590589387</v>
      </c>
      <c r="X16" s="37">
        <f t="shared" si="3"/>
        <v>0.8865148985601095</v>
      </c>
      <c r="Y16" s="37">
        <f t="shared" si="3"/>
        <v>0.9561264301855316</v>
      </c>
      <c r="Z16" s="37">
        <f t="shared" si="3"/>
        <v>1</v>
      </c>
      <c r="AA16" s="37">
        <f t="shared" si="3"/>
        <v>0.9659306927906102</v>
      </c>
      <c r="AB16" s="37">
        <f t="shared" si="3"/>
        <v>0.8777437385933844</v>
      </c>
      <c r="AC16" s="37">
        <f t="shared" si="5"/>
        <v>111.42570084580494</v>
      </c>
    </row>
    <row r="17" spans="1:29" ht="12.75">
      <c r="A17">
        <f t="shared" si="4"/>
        <v>1950.75</v>
      </c>
      <c r="B17" s="18">
        <v>121.56700000000001</v>
      </c>
      <c r="C17" s="18">
        <v>3.877</v>
      </c>
      <c r="D17" s="18">
        <f t="shared" si="0"/>
        <v>125.444</v>
      </c>
      <c r="E17" s="36">
        <v>0.016055479645729065</v>
      </c>
      <c r="F17" s="36">
        <v>0.0851060226559639</v>
      </c>
      <c r="G17" s="36">
        <v>0.06745454668998718</v>
      </c>
      <c r="H17" s="36">
        <v>0.24514445662498474</v>
      </c>
      <c r="I17" s="36">
        <v>0.23279467225074768</v>
      </c>
      <c r="J17" s="36">
        <v>0.18738555908203125</v>
      </c>
      <c r="K17" s="36">
        <v>0.12201881408691406</v>
      </c>
      <c r="L17" s="36">
        <v>0.04404044896364212</v>
      </c>
      <c r="M17" s="37">
        <f t="shared" si="6"/>
        <v>1.2246807500000003</v>
      </c>
      <c r="N17" s="37">
        <f t="shared" si="6"/>
        <v>1.0648513499999999</v>
      </c>
      <c r="O17" s="37">
        <f t="shared" si="6"/>
        <v>1.2572835250000003</v>
      </c>
      <c r="P17" s="37">
        <f t="shared" si="6"/>
        <v>1.4919255499999997</v>
      </c>
      <c r="Q17" s="37">
        <f t="shared" si="6"/>
        <v>1.609386725</v>
      </c>
      <c r="R17" s="37">
        <f t="shared" si="6"/>
        <v>1.6797930250000002</v>
      </c>
      <c r="S17" s="37">
        <f t="shared" si="6"/>
        <v>1.6252499750000002</v>
      </c>
      <c r="T17" s="37">
        <f t="shared" si="6"/>
        <v>1.480225525</v>
      </c>
      <c r="U17" s="37">
        <f t="shared" si="2"/>
        <v>0.7290664574583527</v>
      </c>
      <c r="V17" s="37">
        <f t="shared" si="3"/>
        <v>0.6339181876290978</v>
      </c>
      <c r="W17" s="37">
        <f t="shared" si="3"/>
        <v>0.7484752623020328</v>
      </c>
      <c r="X17" s="37">
        <f t="shared" si="3"/>
        <v>0.8881603434446929</v>
      </c>
      <c r="Y17" s="37">
        <f t="shared" si="3"/>
        <v>0.9580863243553472</v>
      </c>
      <c r="Z17" s="37">
        <f t="shared" si="3"/>
        <v>1</v>
      </c>
      <c r="AA17" s="37">
        <f t="shared" si="3"/>
        <v>0.967529898512348</v>
      </c>
      <c r="AB17" s="37">
        <f t="shared" si="3"/>
        <v>0.8811951847460492</v>
      </c>
      <c r="AC17" s="37">
        <f t="shared" si="5"/>
        <v>113.04504541137204</v>
      </c>
    </row>
    <row r="18" spans="1:29" ht="12.75">
      <c r="A18">
        <f t="shared" si="4"/>
        <v>1951</v>
      </c>
      <c r="B18" s="18">
        <v>123.131</v>
      </c>
      <c r="C18" s="18">
        <v>4.953</v>
      </c>
      <c r="D18" s="18">
        <f t="shared" si="0"/>
        <v>128.084</v>
      </c>
      <c r="E18" s="36">
        <v>0.01657576858997345</v>
      </c>
      <c r="F18" s="36">
        <v>0.08543981611728668</v>
      </c>
      <c r="G18" s="36">
        <v>0.06714241951704025</v>
      </c>
      <c r="H18" s="36">
        <v>0.24536213278770447</v>
      </c>
      <c r="I18" s="36">
        <v>0.23269420862197876</v>
      </c>
      <c r="J18" s="36">
        <v>0.18701249361038208</v>
      </c>
      <c r="K18" s="36">
        <v>0.12253423035144806</v>
      </c>
      <c r="L18" s="36">
        <v>0.043238937854766846</v>
      </c>
      <c r="M18" s="37">
        <f t="shared" si="6"/>
        <v>1.2400300000000004</v>
      </c>
      <c r="N18" s="37">
        <f t="shared" si="6"/>
        <v>1.0827757999999998</v>
      </c>
      <c r="O18" s="37">
        <f t="shared" si="6"/>
        <v>1.2753537000000004</v>
      </c>
      <c r="P18" s="37">
        <f t="shared" si="6"/>
        <v>1.5146393999999996</v>
      </c>
      <c r="Q18" s="37">
        <f t="shared" si="6"/>
        <v>1.6341953</v>
      </c>
      <c r="R18" s="37">
        <f t="shared" si="6"/>
        <v>1.7022967000000002</v>
      </c>
      <c r="S18" s="37">
        <f t="shared" si="6"/>
        <v>1.6496733000000003</v>
      </c>
      <c r="T18" s="37">
        <f t="shared" si="6"/>
        <v>1.5057757</v>
      </c>
      <c r="U18" s="37">
        <f t="shared" si="2"/>
        <v>0.7284452821884694</v>
      </c>
      <c r="V18" s="37">
        <f t="shared" si="3"/>
        <v>0.6360676138301858</v>
      </c>
      <c r="W18" s="37">
        <f t="shared" si="3"/>
        <v>0.749195895169156</v>
      </c>
      <c r="X18" s="37">
        <f t="shared" si="3"/>
        <v>0.8897622840953633</v>
      </c>
      <c r="Y18" s="37">
        <f t="shared" si="3"/>
        <v>0.9599944005060926</v>
      </c>
      <c r="Z18" s="37">
        <f t="shared" si="3"/>
        <v>1</v>
      </c>
      <c r="AA18" s="37">
        <f t="shared" si="3"/>
        <v>0.9690868225262964</v>
      </c>
      <c r="AB18" s="37">
        <f t="shared" si="3"/>
        <v>0.8845553774497712</v>
      </c>
      <c r="AC18" s="37">
        <f t="shared" si="5"/>
        <v>115.5865893660134</v>
      </c>
    </row>
    <row r="19" spans="1:29" ht="12.75">
      <c r="A19">
        <f t="shared" si="4"/>
        <v>1951.25</v>
      </c>
      <c r="B19" s="18">
        <v>123.71800000000002</v>
      </c>
      <c r="C19" s="18">
        <v>5.779</v>
      </c>
      <c r="D19" s="18">
        <f t="shared" si="0"/>
        <v>129.497</v>
      </c>
      <c r="E19" s="36">
        <v>0.01654217578470707</v>
      </c>
      <c r="F19" s="36">
        <v>0.08424689620733261</v>
      </c>
      <c r="G19" s="36">
        <v>0.06520383059978485</v>
      </c>
      <c r="H19" s="36">
        <v>0.24712902307510376</v>
      </c>
      <c r="I19" s="36">
        <v>0.23371562361717224</v>
      </c>
      <c r="J19" s="36">
        <v>0.1885141134262085</v>
      </c>
      <c r="K19" s="36">
        <v>0.12225402146577835</v>
      </c>
      <c r="L19" s="36">
        <v>0.04239431023597717</v>
      </c>
      <c r="M19" s="37">
        <f t="shared" si="6"/>
        <v>1.2553792500000005</v>
      </c>
      <c r="N19" s="37">
        <f t="shared" si="6"/>
        <v>1.1007002499999998</v>
      </c>
      <c r="O19" s="37">
        <f t="shared" si="6"/>
        <v>1.2934238750000004</v>
      </c>
      <c r="P19" s="37">
        <f t="shared" si="6"/>
        <v>1.5373532499999996</v>
      </c>
      <c r="Q19" s="37">
        <f t="shared" si="6"/>
        <v>1.659003875</v>
      </c>
      <c r="R19" s="37">
        <f t="shared" si="6"/>
        <v>1.7248003750000003</v>
      </c>
      <c r="S19" s="37">
        <f t="shared" si="6"/>
        <v>1.6740966250000004</v>
      </c>
      <c r="T19" s="37">
        <f t="shared" si="6"/>
        <v>1.531325875</v>
      </c>
      <c r="U19" s="37">
        <f t="shared" si="2"/>
        <v>0.7278403160133823</v>
      </c>
      <c r="V19" s="37">
        <f t="shared" si="3"/>
        <v>0.6381609523942733</v>
      </c>
      <c r="W19" s="37">
        <f t="shared" si="3"/>
        <v>0.7498977236713554</v>
      </c>
      <c r="X19" s="37">
        <f t="shared" si="3"/>
        <v>0.891322423326815</v>
      </c>
      <c r="Y19" s="37">
        <f t="shared" si="3"/>
        <v>0.9618526868652842</v>
      </c>
      <c r="Z19" s="37">
        <f t="shared" si="3"/>
        <v>1</v>
      </c>
      <c r="AA19" s="37">
        <f t="shared" si="3"/>
        <v>0.9706031197958199</v>
      </c>
      <c r="AB19" s="37">
        <f t="shared" si="3"/>
        <v>0.8878278884882547</v>
      </c>
      <c r="AC19" s="37">
        <f t="shared" si="5"/>
        <v>117.14092530465051</v>
      </c>
    </row>
    <row r="20" spans="1:29" ht="12.75">
      <c r="A20">
        <f t="shared" si="4"/>
        <v>1951.5</v>
      </c>
      <c r="B20" s="18">
        <v>122.65100000000001</v>
      </c>
      <c r="C20" s="18">
        <v>6.274</v>
      </c>
      <c r="D20" s="18">
        <f t="shared" si="0"/>
        <v>128.925</v>
      </c>
      <c r="E20" s="36">
        <v>0.01650858297944069</v>
      </c>
      <c r="F20" s="36">
        <v>0.08305397629737854</v>
      </c>
      <c r="G20" s="36">
        <v>0.06326524913311005</v>
      </c>
      <c r="H20" s="36">
        <v>0.24889592826366425</v>
      </c>
      <c r="I20" s="36">
        <v>0.23473703861236572</v>
      </c>
      <c r="J20" s="36">
        <v>0.1900157481431961</v>
      </c>
      <c r="K20" s="36">
        <v>0.12197381258010864</v>
      </c>
      <c r="L20" s="36">
        <v>0.0415496826171875</v>
      </c>
      <c r="M20" s="37">
        <f t="shared" si="6"/>
        <v>1.2707285000000006</v>
      </c>
      <c r="N20" s="37">
        <f t="shared" si="6"/>
        <v>1.1186246999999998</v>
      </c>
      <c r="O20" s="37">
        <f t="shared" si="6"/>
        <v>1.3114940500000005</v>
      </c>
      <c r="P20" s="37">
        <f t="shared" si="6"/>
        <v>1.5600670999999995</v>
      </c>
      <c r="Q20" s="37">
        <f t="shared" si="6"/>
        <v>1.68381245</v>
      </c>
      <c r="R20" s="37">
        <f t="shared" si="6"/>
        <v>1.7473040500000003</v>
      </c>
      <c r="S20" s="37">
        <f t="shared" si="6"/>
        <v>1.6985199500000006</v>
      </c>
      <c r="T20" s="37">
        <f t="shared" si="6"/>
        <v>1.55687605</v>
      </c>
      <c r="U20" s="37">
        <f t="shared" si="2"/>
        <v>0.7272509326582287</v>
      </c>
      <c r="V20" s="37">
        <f t="shared" si="3"/>
        <v>0.6402003703934639</v>
      </c>
      <c r="W20" s="37">
        <f t="shared" si="3"/>
        <v>0.7505814743575969</v>
      </c>
      <c r="X20" s="37">
        <f t="shared" si="3"/>
        <v>0.8928423762309708</v>
      </c>
      <c r="Y20" s="37">
        <f t="shared" si="3"/>
        <v>0.963663107173591</v>
      </c>
      <c r="Z20" s="37">
        <f t="shared" si="3"/>
        <v>1</v>
      </c>
      <c r="AA20" s="37">
        <f t="shared" si="3"/>
        <v>0.9720803600266366</v>
      </c>
      <c r="AB20" s="37">
        <f t="shared" si="3"/>
        <v>0.89101610564</v>
      </c>
      <c r="AC20" s="37">
        <f t="shared" si="5"/>
        <v>116.89637239716387</v>
      </c>
    </row>
    <row r="21" spans="1:29" ht="12.75">
      <c r="A21">
        <f t="shared" si="4"/>
        <v>1951.75</v>
      </c>
      <c r="B21" s="18">
        <v>122.85300000000001</v>
      </c>
      <c r="C21" s="18">
        <v>6.386</v>
      </c>
      <c r="D21" s="18">
        <f t="shared" si="0"/>
        <v>129.239</v>
      </c>
      <c r="E21" s="36">
        <v>0.01647499017417431</v>
      </c>
      <c r="F21" s="36">
        <v>0.08186105638742447</v>
      </c>
      <c r="G21" s="36">
        <v>0.061326660215854645</v>
      </c>
      <c r="H21" s="36">
        <v>0.25066283345222473</v>
      </c>
      <c r="I21" s="36">
        <v>0.2357584536075592</v>
      </c>
      <c r="J21" s="36">
        <v>0.19151738286018372</v>
      </c>
      <c r="K21" s="36">
        <v>0.12169359624385834</v>
      </c>
      <c r="L21" s="36">
        <v>0.04070505127310753</v>
      </c>
      <c r="M21" s="37">
        <f t="shared" si="6"/>
        <v>1.2860777500000007</v>
      </c>
      <c r="N21" s="37">
        <f t="shared" si="6"/>
        <v>1.1365491499999998</v>
      </c>
      <c r="O21" s="37">
        <f t="shared" si="6"/>
        <v>1.3295642250000006</v>
      </c>
      <c r="P21" s="37">
        <f t="shared" si="6"/>
        <v>1.5827809499999994</v>
      </c>
      <c r="Q21" s="37">
        <f t="shared" si="6"/>
        <v>1.708621025</v>
      </c>
      <c r="R21" s="37">
        <f t="shared" si="6"/>
        <v>1.7698077250000004</v>
      </c>
      <c r="S21" s="37">
        <f t="shared" si="6"/>
        <v>1.7229432750000007</v>
      </c>
      <c r="T21" s="37">
        <f t="shared" si="6"/>
        <v>1.582426225</v>
      </c>
      <c r="U21" s="37">
        <f t="shared" si="2"/>
        <v>0.726676537701292</v>
      </c>
      <c r="V21" s="37">
        <f t="shared" si="3"/>
        <v>0.6421879246797838</v>
      </c>
      <c r="W21" s="37">
        <f t="shared" si="3"/>
        <v>0.7512478368236303</v>
      </c>
      <c r="X21" s="37">
        <f t="shared" si="3"/>
        <v>0.8943236757540987</v>
      </c>
      <c r="Y21" s="37">
        <f t="shared" si="3"/>
        <v>0.9654274873277545</v>
      </c>
      <c r="Z21" s="37">
        <f t="shared" si="3"/>
        <v>1</v>
      </c>
      <c r="AA21" s="37">
        <f t="shared" si="3"/>
        <v>0.9735200330872102</v>
      </c>
      <c r="AB21" s="37">
        <f t="shared" si="3"/>
        <v>0.8941232443767301</v>
      </c>
      <c r="AC21" s="37">
        <f t="shared" si="5"/>
        <v>117.44968386128205</v>
      </c>
    </row>
    <row r="22" spans="1:29" ht="12.75">
      <c r="A22">
        <f t="shared" si="4"/>
        <v>1952</v>
      </c>
      <c r="B22" s="18">
        <v>123.095</v>
      </c>
      <c r="C22" s="18">
        <v>6.637</v>
      </c>
      <c r="D22" s="18">
        <f t="shared" si="0"/>
        <v>129.732</v>
      </c>
      <c r="E22" s="36">
        <v>0.01644139736890793</v>
      </c>
      <c r="F22" s="36">
        <v>0.0806681364774704</v>
      </c>
      <c r="G22" s="36">
        <v>0.05938807129859924</v>
      </c>
      <c r="H22" s="36">
        <v>0.252429723739624</v>
      </c>
      <c r="I22" s="36">
        <v>0.23677986860275269</v>
      </c>
      <c r="J22" s="36">
        <v>0.19301900267601013</v>
      </c>
      <c r="K22" s="36">
        <v>0.12141338735818863</v>
      </c>
      <c r="L22" s="36">
        <v>0.039860423654317856</v>
      </c>
      <c r="M22" s="37">
        <f t="shared" si="6"/>
        <v>1.3014270000000008</v>
      </c>
      <c r="N22" s="37">
        <f t="shared" si="6"/>
        <v>1.1544735999999998</v>
      </c>
      <c r="O22" s="37">
        <f t="shared" si="6"/>
        <v>1.3476344000000007</v>
      </c>
      <c r="P22" s="37">
        <f t="shared" si="6"/>
        <v>1.6054947999999993</v>
      </c>
      <c r="Q22" s="37">
        <f t="shared" si="6"/>
        <v>1.7334296</v>
      </c>
      <c r="R22" s="37">
        <f t="shared" si="6"/>
        <v>1.7923114000000004</v>
      </c>
      <c r="S22" s="37">
        <f t="shared" si="6"/>
        <v>1.7473666000000008</v>
      </c>
      <c r="T22" s="37">
        <f t="shared" si="6"/>
        <v>1.6079764</v>
      </c>
      <c r="U22" s="37">
        <f t="shared" si="2"/>
        <v>0.7261165665743132</v>
      </c>
      <c r="V22" s="37">
        <f aca="true" t="shared" si="7" ref="V22:V53">N22/$R22</f>
        <v>0.644125568804617</v>
      </c>
      <c r="W22" s="37">
        <f aca="true" t="shared" si="8" ref="W22:W53">O22/$R22</f>
        <v>0.7518974660318516</v>
      </c>
      <c r="X22" s="37">
        <f aca="true" t="shared" si="9" ref="X22:X53">P22/$R22</f>
        <v>0.8957677778537808</v>
      </c>
      <c r="Y22" s="37">
        <f aca="true" t="shared" si="10" ref="Y22:Y53">Q22/$R22</f>
        <v>0.9671475615230699</v>
      </c>
      <c r="Z22" s="37">
        <f aca="true" t="shared" si="11" ref="Z22:Z53">R22/$R22</f>
        <v>1</v>
      </c>
      <c r="AA22" s="37">
        <f aca="true" t="shared" si="12" ref="AA22:AA53">S22/$R22</f>
        <v>0.9749235540208026</v>
      </c>
      <c r="AB22" s="37">
        <f aca="true" t="shared" si="13" ref="AB22:AB53">T22/$R22</f>
        <v>0.8971523586805282</v>
      </c>
      <c r="AC22" s="37">
        <f t="shared" si="5"/>
        <v>118.16258492151454</v>
      </c>
    </row>
    <row r="23" spans="1:29" ht="12.75">
      <c r="A23">
        <f t="shared" si="4"/>
        <v>1952.25</v>
      </c>
      <c r="B23" s="18">
        <v>122.37</v>
      </c>
      <c r="C23" s="18">
        <v>6.861</v>
      </c>
      <c r="D23" s="18">
        <f t="shared" si="0"/>
        <v>129.231</v>
      </c>
      <c r="E23" s="36">
        <v>0.016566526144742966</v>
      </c>
      <c r="F23" s="36">
        <v>0.07964279502630234</v>
      </c>
      <c r="G23" s="36">
        <v>0.05834225192666054</v>
      </c>
      <c r="H23" s="36">
        <v>0.25107359886169434</v>
      </c>
      <c r="I23" s="36">
        <v>0.23877498507499695</v>
      </c>
      <c r="J23" s="36">
        <v>0.19286277890205383</v>
      </c>
      <c r="K23" s="36">
        <v>0.12152606248855591</v>
      </c>
      <c r="L23" s="36">
        <v>0.04121099412441254</v>
      </c>
      <c r="M23" s="37">
        <f t="shared" si="6"/>
        <v>1.3167762500000009</v>
      </c>
      <c r="N23" s="37">
        <f t="shared" si="6"/>
        <v>1.1723980499999997</v>
      </c>
      <c r="O23" s="37">
        <f t="shared" si="6"/>
        <v>1.3657045750000008</v>
      </c>
      <c r="P23" s="37">
        <f t="shared" si="6"/>
        <v>1.6282086499999993</v>
      </c>
      <c r="Q23" s="37">
        <f t="shared" si="6"/>
        <v>1.758238175</v>
      </c>
      <c r="R23" s="37">
        <f t="shared" si="6"/>
        <v>1.8148150750000005</v>
      </c>
      <c r="S23" s="37">
        <f t="shared" si="6"/>
        <v>1.7717899250000009</v>
      </c>
      <c r="T23" s="37">
        <f t="shared" si="6"/>
        <v>1.633526575</v>
      </c>
      <c r="U23" s="37">
        <f t="shared" si="2"/>
        <v>0.725570482711579</v>
      </c>
      <c r="V23" s="37">
        <f t="shared" si="7"/>
        <v>0.6460151594233365</v>
      </c>
      <c r="W23" s="37">
        <f t="shared" si="8"/>
        <v>0.7525309844585683</v>
      </c>
      <c r="X23" s="37">
        <f t="shared" si="9"/>
        <v>0.8971760662722061</v>
      </c>
      <c r="Y23" s="37">
        <f t="shared" si="10"/>
        <v>0.9688249779388677</v>
      </c>
      <c r="Z23" s="37">
        <f t="shared" si="11"/>
        <v>1</v>
      </c>
      <c r="AA23" s="37">
        <f t="shared" si="12"/>
        <v>0.9762922676846292</v>
      </c>
      <c r="AB23" s="37">
        <f t="shared" si="13"/>
        <v>0.9001063510561811</v>
      </c>
      <c r="AC23" s="37">
        <f t="shared" si="5"/>
        <v>117.93173824735874</v>
      </c>
    </row>
    <row r="24" spans="1:29" ht="12.75">
      <c r="A24">
        <f t="shared" si="4"/>
        <v>1952.5</v>
      </c>
      <c r="B24" s="18">
        <v>122.99300000000001</v>
      </c>
      <c r="C24" s="18">
        <v>6.771</v>
      </c>
      <c r="D24" s="18">
        <f t="shared" si="0"/>
        <v>129.764</v>
      </c>
      <c r="E24" s="36">
        <v>0.016691656783223152</v>
      </c>
      <c r="F24" s="36">
        <v>0.07861745357513428</v>
      </c>
      <c r="G24" s="36">
        <v>0.05729643255472183</v>
      </c>
      <c r="H24" s="36">
        <v>0.24971750378608704</v>
      </c>
      <c r="I24" s="36">
        <v>0.2407701015472412</v>
      </c>
      <c r="J24" s="36">
        <v>0.19270655512809753</v>
      </c>
      <c r="K24" s="36">
        <v>0.12163874506950378</v>
      </c>
      <c r="L24" s="36">
        <v>0.04256156086921692</v>
      </c>
      <c r="M24" s="37">
        <f t="shared" si="6"/>
        <v>1.332125500000001</v>
      </c>
      <c r="N24" s="37">
        <f t="shared" si="6"/>
        <v>1.1903224999999997</v>
      </c>
      <c r="O24" s="37">
        <f t="shared" si="6"/>
        <v>1.3837747500000008</v>
      </c>
      <c r="P24" s="37">
        <f t="shared" si="6"/>
        <v>1.6509224999999992</v>
      </c>
      <c r="Q24" s="37">
        <f t="shared" si="6"/>
        <v>1.78304675</v>
      </c>
      <c r="R24" s="37">
        <f t="shared" si="6"/>
        <v>1.8373187500000006</v>
      </c>
      <c r="S24" s="37">
        <f t="shared" si="6"/>
        <v>1.796213250000001</v>
      </c>
      <c r="T24" s="37">
        <f t="shared" si="6"/>
        <v>1.65907675</v>
      </c>
      <c r="U24" s="37">
        <f t="shared" si="2"/>
        <v>0.7250377758350317</v>
      </c>
      <c r="V24" s="37">
        <f t="shared" si="7"/>
        <v>0.6478584622292671</v>
      </c>
      <c r="W24" s="37">
        <f t="shared" si="8"/>
        <v>0.7531489840834642</v>
      </c>
      <c r="X24" s="37">
        <f t="shared" si="9"/>
        <v>0.8985498569586788</v>
      </c>
      <c r="Y24" s="37">
        <f t="shared" si="10"/>
        <v>0.9704613040061771</v>
      </c>
      <c r="Z24" s="37">
        <f t="shared" si="11"/>
        <v>1</v>
      </c>
      <c r="AA24" s="37">
        <f t="shared" si="12"/>
        <v>0.9776274530480901</v>
      </c>
      <c r="AB24" s="37">
        <f t="shared" si="13"/>
        <v>0.9029879818077291</v>
      </c>
      <c r="AC24" s="37">
        <f t="shared" si="5"/>
        <v>118.64141082566202</v>
      </c>
    </row>
    <row r="25" spans="1:29" ht="12.75">
      <c r="A25">
        <f t="shared" si="4"/>
        <v>1952.75</v>
      </c>
      <c r="B25" s="18">
        <v>125.56</v>
      </c>
      <c r="C25" s="18">
        <v>6.612</v>
      </c>
      <c r="D25" s="18">
        <f t="shared" si="0"/>
        <v>132.172</v>
      </c>
      <c r="E25" s="36">
        <v>0.01681678742170334</v>
      </c>
      <c r="F25" s="36">
        <v>0.07759210467338562</v>
      </c>
      <c r="G25" s="36">
        <v>0.056250616908073425</v>
      </c>
      <c r="H25" s="36">
        <v>0.24836137890815735</v>
      </c>
      <c r="I25" s="36">
        <v>0.24276521801948547</v>
      </c>
      <c r="J25" s="36">
        <v>0.19255034625530243</v>
      </c>
      <c r="K25" s="36">
        <v>0.12175142019987106</v>
      </c>
      <c r="L25" s="36">
        <v>0.0439121313393116</v>
      </c>
      <c r="M25" s="37">
        <f t="shared" si="6"/>
        <v>1.347474750000001</v>
      </c>
      <c r="N25" s="37">
        <f t="shared" si="6"/>
        <v>1.2082469499999997</v>
      </c>
      <c r="O25" s="37">
        <f t="shared" si="6"/>
        <v>1.401844925000001</v>
      </c>
      <c r="P25" s="37">
        <f t="shared" si="6"/>
        <v>1.673636349999999</v>
      </c>
      <c r="Q25" s="37">
        <f t="shared" si="6"/>
        <v>1.807855325</v>
      </c>
      <c r="R25" s="37">
        <f t="shared" si="6"/>
        <v>1.8598224250000006</v>
      </c>
      <c r="S25" s="37">
        <f t="shared" si="6"/>
        <v>1.820636575000001</v>
      </c>
      <c r="T25" s="37">
        <f t="shared" si="6"/>
        <v>1.684626925</v>
      </c>
      <c r="U25" s="37">
        <f t="shared" si="2"/>
        <v>0.7245179603638775</v>
      </c>
      <c r="V25" s="37">
        <f t="shared" si="7"/>
        <v>0.6496571574568466</v>
      </c>
      <c r="W25" s="37">
        <f t="shared" si="8"/>
        <v>0.7537520282346313</v>
      </c>
      <c r="X25" s="37">
        <f t="shared" si="9"/>
        <v>0.899890402171056</v>
      </c>
      <c r="Y25" s="37">
        <f t="shared" si="10"/>
        <v>0.9720580312929603</v>
      </c>
      <c r="Z25" s="37">
        <f t="shared" si="11"/>
        <v>1</v>
      </c>
      <c r="AA25" s="37">
        <f t="shared" si="12"/>
        <v>0.9789303271789512</v>
      </c>
      <c r="AB25" s="37">
        <f t="shared" si="13"/>
        <v>0.9057998776415439</v>
      </c>
      <c r="AC25" s="37">
        <f t="shared" si="5"/>
        <v>121.06735204646588</v>
      </c>
    </row>
    <row r="26" spans="1:29" ht="12.75">
      <c r="A26">
        <f t="shared" si="4"/>
        <v>1953</v>
      </c>
      <c r="B26" s="18">
        <v>126.00200000000001</v>
      </c>
      <c r="C26" s="18">
        <v>6.643</v>
      </c>
      <c r="D26" s="18">
        <f t="shared" si="0"/>
        <v>132.645</v>
      </c>
      <c r="E26" s="36">
        <v>0.016941916197538376</v>
      </c>
      <c r="F26" s="36">
        <v>0.07656676322221756</v>
      </c>
      <c r="G26" s="36">
        <v>0.05520479753613472</v>
      </c>
      <c r="H26" s="36">
        <v>0.24700526893138885</v>
      </c>
      <c r="I26" s="36">
        <v>0.24476033449172974</v>
      </c>
      <c r="J26" s="36">
        <v>0.19239412248134613</v>
      </c>
      <c r="K26" s="36">
        <v>0.12186409533023834</v>
      </c>
      <c r="L26" s="36">
        <v>0.04526270180940628</v>
      </c>
      <c r="M26" s="37">
        <f t="shared" si="6"/>
        <v>1.3628240000000011</v>
      </c>
      <c r="N26" s="37">
        <f t="shared" si="6"/>
        <v>1.2261713999999997</v>
      </c>
      <c r="O26" s="37">
        <f t="shared" si="6"/>
        <v>1.419915100000001</v>
      </c>
      <c r="P26" s="37">
        <f t="shared" si="6"/>
        <v>1.696350199999999</v>
      </c>
      <c r="Q26" s="37">
        <f t="shared" si="6"/>
        <v>1.8326639</v>
      </c>
      <c r="R26" s="37">
        <f t="shared" si="6"/>
        <v>1.8823261000000007</v>
      </c>
      <c r="S26" s="37">
        <f t="shared" si="6"/>
        <v>1.8450599000000012</v>
      </c>
      <c r="T26" s="37">
        <f t="shared" si="6"/>
        <v>1.7101771000000001</v>
      </c>
      <c r="U26" s="37">
        <f t="shared" si="2"/>
        <v>0.7240105739382781</v>
      </c>
      <c r="V26" s="37">
        <f t="shared" si="7"/>
        <v>0.6514128449900362</v>
      </c>
      <c r="W26" s="37">
        <f t="shared" si="8"/>
        <v>0.7543406533012534</v>
      </c>
      <c r="X26" s="37">
        <f t="shared" si="9"/>
        <v>0.9011988942829823</v>
      </c>
      <c r="Y26" s="37">
        <f t="shared" si="10"/>
        <v>0.9736165800389206</v>
      </c>
      <c r="Z26" s="37">
        <f t="shared" si="11"/>
        <v>1</v>
      </c>
      <c r="AA26" s="37">
        <f t="shared" si="12"/>
        <v>0.980202048943592</v>
      </c>
      <c r="AB26" s="37">
        <f t="shared" si="13"/>
        <v>0.9085445396522949</v>
      </c>
      <c r="AC26" s="37">
        <f t="shared" si="5"/>
        <v>121.72277944756074</v>
      </c>
    </row>
    <row r="27" spans="1:29" ht="12.75">
      <c r="A27">
        <f t="shared" si="4"/>
        <v>1953.25</v>
      </c>
      <c r="B27" s="18">
        <v>125.909</v>
      </c>
      <c r="C27" s="18">
        <v>6.586</v>
      </c>
      <c r="D27" s="18">
        <f t="shared" si="0"/>
        <v>132.495</v>
      </c>
      <c r="E27" s="36">
        <v>0.016377190127968788</v>
      </c>
      <c r="F27" s="36">
        <v>0.07606631517410278</v>
      </c>
      <c r="G27" s="36">
        <v>0.054702602326869965</v>
      </c>
      <c r="H27" s="36">
        <v>0.24757538735866547</v>
      </c>
      <c r="I27" s="36">
        <v>0.24515822529792786</v>
      </c>
      <c r="J27" s="36">
        <v>0.19293427467346191</v>
      </c>
      <c r="K27" s="36">
        <v>0.12227269262075424</v>
      </c>
      <c r="L27" s="36">
        <v>0.04491332173347473</v>
      </c>
      <c r="M27" s="37">
        <f t="shared" si="6"/>
        <v>1.3781732500000012</v>
      </c>
      <c r="N27" s="37">
        <f t="shared" si="6"/>
        <v>1.2440958499999997</v>
      </c>
      <c r="O27" s="37">
        <f t="shared" si="6"/>
        <v>1.437985275000001</v>
      </c>
      <c r="P27" s="37">
        <f t="shared" si="6"/>
        <v>1.719064049999999</v>
      </c>
      <c r="Q27" s="37">
        <f t="shared" si="6"/>
        <v>1.857472475</v>
      </c>
      <c r="R27" s="37">
        <f t="shared" si="6"/>
        <v>1.9048297750000007</v>
      </c>
      <c r="S27" s="37">
        <f t="shared" si="6"/>
        <v>1.8694832250000013</v>
      </c>
      <c r="T27" s="37">
        <f t="shared" si="6"/>
        <v>1.7357272750000001</v>
      </c>
      <c r="U27" s="37">
        <f t="shared" si="2"/>
        <v>0.7235151760476869</v>
      </c>
      <c r="V27" s="37">
        <f t="shared" si="7"/>
        <v>0.6531270491086266</v>
      </c>
      <c r="W27" s="37">
        <f t="shared" si="8"/>
        <v>0.7549153703248893</v>
      </c>
      <c r="X27" s="37">
        <f t="shared" si="9"/>
        <v>0.9024764693212538</v>
      </c>
      <c r="Y27" s="37">
        <f t="shared" si="10"/>
        <v>0.9751383033688663</v>
      </c>
      <c r="Z27" s="37">
        <f t="shared" si="11"/>
        <v>1</v>
      </c>
      <c r="AA27" s="37">
        <f t="shared" si="12"/>
        <v>0.9814437224449626</v>
      </c>
      <c r="AB27" s="37">
        <f t="shared" si="13"/>
        <v>0.9112243507428371</v>
      </c>
      <c r="AC27" s="37">
        <f t="shared" si="5"/>
        <v>121.78731586756756</v>
      </c>
    </row>
    <row r="28" spans="1:29" ht="12.75">
      <c r="A28">
        <f t="shared" si="4"/>
        <v>1953.5</v>
      </c>
      <c r="B28" s="18">
        <v>125.008</v>
      </c>
      <c r="C28" s="18">
        <v>6.616</v>
      </c>
      <c r="D28" s="18">
        <f t="shared" si="0"/>
        <v>131.624</v>
      </c>
      <c r="E28" s="36">
        <v>0.0158124640583992</v>
      </c>
      <c r="F28" s="36">
        <v>0.0755658745765686</v>
      </c>
      <c r="G28" s="36">
        <v>0.05420040339231491</v>
      </c>
      <c r="H28" s="36">
        <v>0.24814549088478088</v>
      </c>
      <c r="I28" s="36">
        <v>0.24555611610412598</v>
      </c>
      <c r="J28" s="36">
        <v>0.1934744119644165</v>
      </c>
      <c r="K28" s="36">
        <v>0.12268128991127014</v>
      </c>
      <c r="L28" s="36">
        <v>0.04456394165754318</v>
      </c>
      <c r="M28" s="37">
        <f t="shared" si="6"/>
        <v>1.3935225000000013</v>
      </c>
      <c r="N28" s="37">
        <f t="shared" si="6"/>
        <v>1.2620202999999997</v>
      </c>
      <c r="O28" s="37">
        <f t="shared" si="6"/>
        <v>1.4560554500000011</v>
      </c>
      <c r="P28" s="37">
        <f t="shared" si="6"/>
        <v>1.7417778999999989</v>
      </c>
      <c r="Q28" s="37">
        <f t="shared" si="6"/>
        <v>1.88228105</v>
      </c>
      <c r="R28" s="37">
        <f t="shared" si="6"/>
        <v>1.9273334500000008</v>
      </c>
      <c r="S28" s="37">
        <f t="shared" si="6"/>
        <v>1.8939065500000014</v>
      </c>
      <c r="T28" s="37">
        <f t="shared" si="6"/>
        <v>1.7612774500000001</v>
      </c>
      <c r="U28" s="37">
        <f t="shared" si="2"/>
        <v>0.7230313467552804</v>
      </c>
      <c r="V28" s="37">
        <f t="shared" si="7"/>
        <v>0.6548012229020356</v>
      </c>
      <c r="W28" s="37">
        <f t="shared" si="8"/>
        <v>0.755476666479275</v>
      </c>
      <c r="X28" s="37">
        <f t="shared" si="9"/>
        <v>0.9037242102553651</v>
      </c>
      <c r="Y28" s="37">
        <f t="shared" si="10"/>
        <v>0.9766244912109003</v>
      </c>
      <c r="Z28" s="37">
        <f t="shared" si="11"/>
        <v>1</v>
      </c>
      <c r="AA28" s="37">
        <f t="shared" si="12"/>
        <v>0.9826564002196925</v>
      </c>
      <c r="AB28" s="37">
        <f t="shared" si="13"/>
        <v>0.9138415825242899</v>
      </c>
      <c r="AC28" s="37">
        <f t="shared" si="5"/>
        <v>121.18414092179144</v>
      </c>
    </row>
    <row r="29" spans="1:29" ht="12.75">
      <c r="A29">
        <f t="shared" si="4"/>
        <v>1953.75</v>
      </c>
      <c r="B29" s="18">
        <v>123.37</v>
      </c>
      <c r="C29" s="18">
        <v>6.644</v>
      </c>
      <c r="D29" s="18">
        <f t="shared" si="0"/>
        <v>130.014</v>
      </c>
      <c r="E29" s="36">
        <v>0.015247736126184464</v>
      </c>
      <c r="F29" s="36">
        <v>0.07506542652845383</v>
      </c>
      <c r="G29" s="36">
        <v>0.053698208183050156</v>
      </c>
      <c r="H29" s="36">
        <v>0.2487156093120575</v>
      </c>
      <c r="I29" s="36">
        <v>0.2459539920091629</v>
      </c>
      <c r="J29" s="36">
        <v>0.1940145492553711</v>
      </c>
      <c r="K29" s="36">
        <v>0.12308989465236664</v>
      </c>
      <c r="L29" s="36">
        <v>0.044214557856321335</v>
      </c>
      <c r="M29" s="37">
        <f t="shared" si="6"/>
        <v>1.4088717500000014</v>
      </c>
      <c r="N29" s="37">
        <f t="shared" si="6"/>
        <v>1.2799447499999996</v>
      </c>
      <c r="O29" s="37">
        <f t="shared" si="6"/>
        <v>1.4741256250000012</v>
      </c>
      <c r="P29" s="37">
        <f t="shared" si="6"/>
        <v>1.7644917499999988</v>
      </c>
      <c r="Q29" s="37">
        <f t="shared" si="6"/>
        <v>1.907089625</v>
      </c>
      <c r="R29" s="37">
        <f t="shared" si="6"/>
        <v>1.9498371250000008</v>
      </c>
      <c r="S29" s="37">
        <f t="shared" si="6"/>
        <v>1.9183298750000015</v>
      </c>
      <c r="T29" s="37">
        <f t="shared" si="6"/>
        <v>1.7868276250000001</v>
      </c>
      <c r="U29" s="37">
        <f t="shared" si="2"/>
        <v>0.7225586855107197</v>
      </c>
      <c r="V29" s="37">
        <f t="shared" si="7"/>
        <v>0.6564367523774577</v>
      </c>
      <c r="W29" s="37">
        <f t="shared" si="8"/>
        <v>0.7560250064476542</v>
      </c>
      <c r="X29" s="37">
        <f t="shared" si="9"/>
        <v>0.9049431500592635</v>
      </c>
      <c r="Y29" s="37">
        <f t="shared" si="10"/>
        <v>0.9780763739432847</v>
      </c>
      <c r="Z29" s="37">
        <f t="shared" si="11"/>
        <v>1</v>
      </c>
      <c r="AA29" s="37">
        <f t="shared" si="12"/>
        <v>0.983841086213804</v>
      </c>
      <c r="AB29" s="37">
        <f t="shared" si="13"/>
        <v>0.9163984017382987</v>
      </c>
      <c r="AC29" s="37">
        <f t="shared" si="5"/>
        <v>119.89359944889387</v>
      </c>
    </row>
    <row r="30" spans="1:29" ht="12.75">
      <c r="A30">
        <f t="shared" si="4"/>
        <v>1954</v>
      </c>
      <c r="B30" s="18">
        <v>122.52099999999999</v>
      </c>
      <c r="C30" s="18">
        <v>6.4</v>
      </c>
      <c r="D30" s="18">
        <f t="shared" si="0"/>
        <v>128.921</v>
      </c>
      <c r="E30" s="36">
        <v>0.014683010056614876</v>
      </c>
      <c r="F30" s="36">
        <v>0.07456497848033905</v>
      </c>
      <c r="G30" s="36">
        <v>0.0531960129737854</v>
      </c>
      <c r="H30" s="36">
        <v>0.2492857277393341</v>
      </c>
      <c r="I30" s="36">
        <v>0.24635188281536102</v>
      </c>
      <c r="J30" s="36">
        <v>0.19455470144748688</v>
      </c>
      <c r="K30" s="36">
        <v>0.12349849194288254</v>
      </c>
      <c r="L30" s="36">
        <v>0.043865177780389786</v>
      </c>
      <c r="M30" s="37">
        <f t="shared" si="6"/>
        <v>1.4242210000000015</v>
      </c>
      <c r="N30" s="37">
        <f t="shared" si="6"/>
        <v>1.2978691999999996</v>
      </c>
      <c r="O30" s="37">
        <f t="shared" si="6"/>
        <v>1.4921958000000013</v>
      </c>
      <c r="P30" s="37">
        <f t="shared" si="6"/>
        <v>1.7872055999999987</v>
      </c>
      <c r="Q30" s="37">
        <f t="shared" si="6"/>
        <v>1.9318982</v>
      </c>
      <c r="R30" s="37">
        <f t="shared" si="6"/>
        <v>1.972340800000001</v>
      </c>
      <c r="S30" s="37">
        <f t="shared" si="6"/>
        <v>1.9427532000000016</v>
      </c>
      <c r="T30" s="37">
        <f t="shared" si="6"/>
        <v>1.8123778000000001</v>
      </c>
      <c r="U30" s="37">
        <f t="shared" si="2"/>
        <v>0.7220968100441876</v>
      </c>
      <c r="V30" s="37">
        <f t="shared" si="7"/>
        <v>0.6580349602867815</v>
      </c>
      <c r="W30" s="37">
        <f t="shared" si="8"/>
        <v>0.7565608337058183</v>
      </c>
      <c r="X30" s="37">
        <f t="shared" si="9"/>
        <v>0.9061342745635024</v>
      </c>
      <c r="Y30" s="37">
        <f t="shared" si="10"/>
        <v>0.9794951257916478</v>
      </c>
      <c r="Z30" s="37">
        <f t="shared" si="11"/>
        <v>1</v>
      </c>
      <c r="AA30" s="37">
        <f t="shared" si="12"/>
        <v>0.9849987385547166</v>
      </c>
      <c r="AB30" s="37">
        <f t="shared" si="13"/>
        <v>0.9188968762396434</v>
      </c>
      <c r="AC30" s="37">
        <f t="shared" si="5"/>
        <v>119.07270971028076</v>
      </c>
    </row>
    <row r="31" spans="1:29" ht="12.75">
      <c r="A31">
        <f t="shared" si="4"/>
        <v>1954.25</v>
      </c>
      <c r="B31" s="18">
        <v>121.119</v>
      </c>
      <c r="C31" s="18">
        <v>6.241</v>
      </c>
      <c r="D31" s="18">
        <f t="shared" si="0"/>
        <v>127.36</v>
      </c>
      <c r="E31" s="36">
        <v>0.014275597408413887</v>
      </c>
      <c r="F31" s="36">
        <v>0.07383153587579727</v>
      </c>
      <c r="G31" s="36">
        <v>0.05343610420823097</v>
      </c>
      <c r="H31" s="36">
        <v>0.24854978919029236</v>
      </c>
      <c r="I31" s="36">
        <v>0.2458505779504776</v>
      </c>
      <c r="J31" s="36">
        <v>0.19613569974899292</v>
      </c>
      <c r="K31" s="36">
        <v>0.12408231198787689</v>
      </c>
      <c r="L31" s="36">
        <v>0.04383836314082146</v>
      </c>
      <c r="M31" s="37">
        <f t="shared" si="6"/>
        <v>1.4395702500000016</v>
      </c>
      <c r="N31" s="37">
        <f t="shared" si="6"/>
        <v>1.3157936499999996</v>
      </c>
      <c r="O31" s="37">
        <f t="shared" si="6"/>
        <v>1.5102659750000014</v>
      </c>
      <c r="P31" s="37">
        <f t="shared" si="6"/>
        <v>1.8099194499999987</v>
      </c>
      <c r="Q31" s="37">
        <f t="shared" si="6"/>
        <v>1.956706775</v>
      </c>
      <c r="R31" s="37">
        <f t="shared" si="6"/>
        <v>1.994844475000001</v>
      </c>
      <c r="S31" s="37">
        <f t="shared" si="6"/>
        <v>1.9671765250000017</v>
      </c>
      <c r="T31" s="37">
        <f t="shared" si="6"/>
        <v>1.8379279750000002</v>
      </c>
      <c r="U31" s="37">
        <f t="shared" si="2"/>
        <v>0.721645355335283</v>
      </c>
      <c r="V31" s="37">
        <f t="shared" si="7"/>
        <v>0.6595971096944783</v>
      </c>
      <c r="W31" s="37">
        <f t="shared" si="8"/>
        <v>0.7570845717183043</v>
      </c>
      <c r="X31" s="37">
        <f t="shared" si="9"/>
        <v>0.907298525114344</v>
      </c>
      <c r="Y31" s="37">
        <f t="shared" si="10"/>
        <v>0.9808818679962502</v>
      </c>
      <c r="Z31" s="37">
        <f t="shared" si="11"/>
        <v>1</v>
      </c>
      <c r="AA31" s="37">
        <f t="shared" si="12"/>
        <v>0.9861302721356264</v>
      </c>
      <c r="AB31" s="37">
        <f t="shared" si="13"/>
        <v>0.9213389805739113</v>
      </c>
      <c r="AC31" s="37">
        <f t="shared" si="5"/>
        <v>117.808367337067</v>
      </c>
    </row>
    <row r="32" spans="1:29" ht="12.75">
      <c r="A32">
        <f t="shared" si="4"/>
        <v>1954.5</v>
      </c>
      <c r="B32" s="18">
        <v>120.798</v>
      </c>
      <c r="C32" s="18">
        <v>6.138</v>
      </c>
      <c r="D32" s="18">
        <f t="shared" si="0"/>
        <v>126.936</v>
      </c>
      <c r="E32" s="36">
        <v>0.013868183828890324</v>
      </c>
      <c r="F32" s="36">
        <v>0.0730980932712555</v>
      </c>
      <c r="G32" s="36">
        <v>0.053676195442676544</v>
      </c>
      <c r="H32" s="36">
        <v>0.2478138655424118</v>
      </c>
      <c r="I32" s="36">
        <v>0.24534925818443298</v>
      </c>
      <c r="J32" s="36">
        <v>0.19771668314933777</v>
      </c>
      <c r="K32" s="36">
        <v>0.12466613948345184</v>
      </c>
      <c r="L32" s="36">
        <v>0.04381154850125313</v>
      </c>
      <c r="M32" s="37">
        <f t="shared" si="6"/>
        <v>1.4549195000000017</v>
      </c>
      <c r="N32" s="37">
        <f t="shared" si="6"/>
        <v>1.3337180999999996</v>
      </c>
      <c r="O32" s="37">
        <f t="shared" si="6"/>
        <v>1.5283361500000014</v>
      </c>
      <c r="P32" s="37">
        <f t="shared" si="6"/>
        <v>1.8326332999999986</v>
      </c>
      <c r="Q32" s="37">
        <f t="shared" si="6"/>
        <v>1.98151535</v>
      </c>
      <c r="R32" s="37">
        <f t="shared" si="6"/>
        <v>2.017348150000001</v>
      </c>
      <c r="S32" s="37">
        <f t="shared" si="6"/>
        <v>1.9915998500000018</v>
      </c>
      <c r="T32" s="37">
        <f t="shared" si="6"/>
        <v>1.8634781500000002</v>
      </c>
      <c r="U32" s="37">
        <f t="shared" si="2"/>
        <v>0.7212039726509284</v>
      </c>
      <c r="V32" s="37">
        <f t="shared" si="7"/>
        <v>0.6611244073066906</v>
      </c>
      <c r="W32" s="37">
        <f t="shared" si="8"/>
        <v>0.7575966250545305</v>
      </c>
      <c r="X32" s="37">
        <f t="shared" si="9"/>
        <v>0.9084368010548887</v>
      </c>
      <c r="Y32" s="37">
        <f t="shared" si="10"/>
        <v>0.9822376717672648</v>
      </c>
      <c r="Z32" s="37">
        <f t="shared" si="11"/>
        <v>1</v>
      </c>
      <c r="AA32" s="37">
        <f t="shared" si="12"/>
        <v>0.9872365610269109</v>
      </c>
      <c r="AB32" s="37">
        <f t="shared" si="13"/>
        <v>0.9237266011818531</v>
      </c>
      <c r="AC32" s="37">
        <f t="shared" si="5"/>
        <v>117.58966341812116</v>
      </c>
    </row>
    <row r="33" spans="1:29" ht="12.75">
      <c r="A33">
        <f t="shared" si="4"/>
        <v>1954.75</v>
      </c>
      <c r="B33" s="18">
        <v>121.99699999999999</v>
      </c>
      <c r="C33" s="18">
        <v>6.137</v>
      </c>
      <c r="D33" s="18">
        <f t="shared" si="0"/>
        <v>128.134</v>
      </c>
      <c r="E33" s="36">
        <v>0.01346077024936676</v>
      </c>
      <c r="F33" s="36">
        <v>0.07236465066671371</v>
      </c>
      <c r="G33" s="36">
        <v>0.053916290402412415</v>
      </c>
      <c r="H33" s="36">
        <v>0.24707794189453125</v>
      </c>
      <c r="I33" s="36">
        <v>0.24484795331954956</v>
      </c>
      <c r="J33" s="36">
        <v>0.1992976814508438</v>
      </c>
      <c r="K33" s="36">
        <v>0.1252499520778656</v>
      </c>
      <c r="L33" s="36">
        <v>0.0437847338616848</v>
      </c>
      <c r="M33" s="37">
        <f t="shared" si="6"/>
        <v>1.4702687500000018</v>
      </c>
      <c r="N33" s="37">
        <f t="shared" si="6"/>
        <v>1.3516425499999996</v>
      </c>
      <c r="O33" s="37">
        <f t="shared" si="6"/>
        <v>1.5464063250000015</v>
      </c>
      <c r="P33" s="37">
        <f t="shared" si="6"/>
        <v>1.8553471499999985</v>
      </c>
      <c r="Q33" s="37">
        <f t="shared" si="6"/>
        <v>2.0063239250000002</v>
      </c>
      <c r="R33" s="37">
        <f t="shared" si="6"/>
        <v>2.039851825000001</v>
      </c>
      <c r="S33" s="37">
        <f t="shared" si="6"/>
        <v>2.0160231750000017</v>
      </c>
      <c r="T33" s="37">
        <f t="shared" si="6"/>
        <v>1.8890283250000002</v>
      </c>
      <c r="U33" s="37">
        <f t="shared" si="2"/>
        <v>0.7207723286469601</v>
      </c>
      <c r="V33" s="37">
        <f t="shared" si="7"/>
        <v>0.6626180065799627</v>
      </c>
      <c r="W33" s="37">
        <f t="shared" si="8"/>
        <v>0.7580973804310521</v>
      </c>
      <c r="X33" s="37">
        <f t="shared" si="9"/>
        <v>0.9095499620419722</v>
      </c>
      <c r="Y33" s="37">
        <f t="shared" si="10"/>
        <v>0.9835635610444398</v>
      </c>
      <c r="Z33" s="37">
        <f t="shared" si="11"/>
        <v>1</v>
      </c>
      <c r="AA33" s="37">
        <f t="shared" si="12"/>
        <v>0.9883184407279195</v>
      </c>
      <c r="AB33" s="37">
        <f t="shared" si="13"/>
        <v>0.9260615412592527</v>
      </c>
      <c r="AC33" s="37">
        <f t="shared" si="5"/>
        <v>118.87134744825799</v>
      </c>
    </row>
    <row r="34" spans="1:29" ht="12.75">
      <c r="A34">
        <f t="shared" si="4"/>
        <v>1955</v>
      </c>
      <c r="B34" s="18">
        <v>124.03899999999999</v>
      </c>
      <c r="C34" s="18">
        <v>5.976</v>
      </c>
      <c r="D34" s="18">
        <f t="shared" si="0"/>
        <v>130.015</v>
      </c>
      <c r="E34" s="36">
        <v>0.013053357601165771</v>
      </c>
      <c r="F34" s="36">
        <v>0.07163120806217194</v>
      </c>
      <c r="G34" s="36">
        <v>0.054156381636857986</v>
      </c>
      <c r="H34" s="36">
        <v>0.2463420033454895</v>
      </c>
      <c r="I34" s="36">
        <v>0.24434664845466614</v>
      </c>
      <c r="J34" s="36">
        <v>0.20087867975234985</v>
      </c>
      <c r="K34" s="36">
        <v>0.12583377957344055</v>
      </c>
      <c r="L34" s="36">
        <v>0.04375791922211647</v>
      </c>
      <c r="M34" s="37">
        <f t="shared" si="6"/>
        <v>1.4856180000000019</v>
      </c>
      <c r="N34" s="37">
        <f t="shared" si="6"/>
        <v>1.3695669999999995</v>
      </c>
      <c r="O34" s="37">
        <f t="shared" si="6"/>
        <v>1.5644765000000016</v>
      </c>
      <c r="P34" s="37">
        <f t="shared" si="6"/>
        <v>1.8780609999999984</v>
      </c>
      <c r="Q34" s="37">
        <f t="shared" si="6"/>
        <v>2.0311325</v>
      </c>
      <c r="R34" s="37">
        <f t="shared" si="6"/>
        <v>2.0623555000000007</v>
      </c>
      <c r="S34" s="37">
        <f t="shared" si="6"/>
        <v>2.0404465000000016</v>
      </c>
      <c r="T34" s="37">
        <f t="shared" si="6"/>
        <v>1.9145785000000002</v>
      </c>
      <c r="U34" s="37">
        <f t="shared" si="2"/>
        <v>0.7203501045285361</v>
      </c>
      <c r="V34" s="37">
        <f t="shared" si="7"/>
        <v>0.664079010626441</v>
      </c>
      <c r="W34" s="37">
        <f t="shared" si="8"/>
        <v>0.7585872076855814</v>
      </c>
      <c r="X34" s="37">
        <f t="shared" si="9"/>
        <v>0.9106388302113761</v>
      </c>
      <c r="Y34" s="37">
        <f t="shared" si="10"/>
        <v>0.9848605150760862</v>
      </c>
      <c r="Z34" s="37">
        <f t="shared" si="11"/>
        <v>1</v>
      </c>
      <c r="AA34" s="37">
        <f t="shared" si="12"/>
        <v>0.9893767102713382</v>
      </c>
      <c r="AB34" s="37">
        <f t="shared" si="13"/>
        <v>0.9283455252986207</v>
      </c>
      <c r="AC34" s="37">
        <f t="shared" si="5"/>
        <v>120.78760487661594</v>
      </c>
    </row>
    <row r="35" spans="1:29" ht="12.75">
      <c r="A35">
        <f t="shared" si="4"/>
        <v>1955.25</v>
      </c>
      <c r="B35" s="18">
        <v>125.305</v>
      </c>
      <c r="C35" s="18">
        <v>5.726</v>
      </c>
      <c r="D35" s="18">
        <f t="shared" si="0"/>
        <v>131.031</v>
      </c>
      <c r="E35" s="36">
        <v>0.013161287643015385</v>
      </c>
      <c r="F35" s="36">
        <v>0.07135371118783951</v>
      </c>
      <c r="G35" s="36">
        <v>0.05435428023338318</v>
      </c>
      <c r="H35" s="36">
        <v>0.2444167137145996</v>
      </c>
      <c r="I35" s="36">
        <v>0.2445686310529709</v>
      </c>
      <c r="J35" s="36">
        <v>0.20118096470832825</v>
      </c>
      <c r="K35" s="36">
        <v>0.12687942385673523</v>
      </c>
      <c r="L35" s="36">
        <v>0.044084981083869934</v>
      </c>
      <c r="M35" s="37">
        <f t="shared" si="6"/>
        <v>1.500967250000002</v>
      </c>
      <c r="N35" s="37">
        <f t="shared" si="6"/>
        <v>1.3874914499999995</v>
      </c>
      <c r="O35" s="37">
        <f t="shared" si="6"/>
        <v>1.5825466750000017</v>
      </c>
      <c r="P35" s="37">
        <f t="shared" si="6"/>
        <v>1.9007748499999984</v>
      </c>
      <c r="Q35" s="37">
        <f t="shared" si="6"/>
        <v>2.055941075</v>
      </c>
      <c r="R35" s="37">
        <f t="shared" si="6"/>
        <v>2.0848591750000005</v>
      </c>
      <c r="S35" s="37">
        <f t="shared" si="6"/>
        <v>2.0648698250000015</v>
      </c>
      <c r="T35" s="37">
        <f t="shared" si="6"/>
        <v>1.9401286750000002</v>
      </c>
      <c r="U35" s="37">
        <f t="shared" si="2"/>
        <v>0.7199369952649207</v>
      </c>
      <c r="V35" s="37">
        <f t="shared" si="7"/>
        <v>0.6655084749309262</v>
      </c>
      <c r="W35" s="37">
        <f t="shared" si="8"/>
        <v>0.7590664606879269</v>
      </c>
      <c r="X35" s="37">
        <f t="shared" si="9"/>
        <v>0.9117041922028128</v>
      </c>
      <c r="Y35" s="37">
        <f t="shared" si="10"/>
        <v>0.9861294708310451</v>
      </c>
      <c r="Z35" s="37">
        <f t="shared" si="11"/>
        <v>1</v>
      </c>
      <c r="AA35" s="37">
        <f t="shared" si="12"/>
        <v>0.9904121341912703</v>
      </c>
      <c r="AB35" s="37">
        <f t="shared" si="13"/>
        <v>0.9305802033367552</v>
      </c>
      <c r="AC35" s="37">
        <f t="shared" si="5"/>
        <v>121.87204868366892</v>
      </c>
    </row>
    <row r="36" spans="1:29" ht="12.75">
      <c r="A36">
        <f t="shared" si="4"/>
        <v>1955.5</v>
      </c>
      <c r="B36" s="18">
        <v>127.285</v>
      </c>
      <c r="C36" s="18">
        <v>5.555</v>
      </c>
      <c r="D36" s="18">
        <f t="shared" si="0"/>
        <v>132.84</v>
      </c>
      <c r="E36" s="36">
        <v>0.013269217684864998</v>
      </c>
      <c r="F36" s="36">
        <v>0.07107621431350708</v>
      </c>
      <c r="G36" s="36">
        <v>0.05455217510461807</v>
      </c>
      <c r="H36" s="36">
        <v>0.24249140918254852</v>
      </c>
      <c r="I36" s="36">
        <v>0.24479061365127563</v>
      </c>
      <c r="J36" s="36">
        <v>0.20148324966430664</v>
      </c>
      <c r="K36" s="36">
        <v>0.1279250532388687</v>
      </c>
      <c r="L36" s="36">
        <v>0.0444120429456234</v>
      </c>
      <c r="M36" s="37">
        <f t="shared" si="6"/>
        <v>1.516316500000002</v>
      </c>
      <c r="N36" s="37">
        <f t="shared" si="6"/>
        <v>1.4054158999999995</v>
      </c>
      <c r="O36" s="37">
        <f t="shared" si="6"/>
        <v>1.6006168500000018</v>
      </c>
      <c r="P36" s="37">
        <f t="shared" si="6"/>
        <v>1.9234886999999983</v>
      </c>
      <c r="Q36" s="37">
        <f t="shared" si="6"/>
        <v>2.0807496499999996</v>
      </c>
      <c r="R36" s="37">
        <f t="shared" si="6"/>
        <v>2.1073628500000003</v>
      </c>
      <c r="S36" s="37">
        <f t="shared" si="6"/>
        <v>2.0892931500000014</v>
      </c>
      <c r="T36" s="37">
        <f t="shared" si="6"/>
        <v>1.9656788500000002</v>
      </c>
      <c r="U36" s="37">
        <f t="shared" si="2"/>
        <v>0.7195327088545771</v>
      </c>
      <c r="V36" s="37">
        <f t="shared" si="7"/>
        <v>0.6669074098938392</v>
      </c>
      <c r="W36" s="37">
        <f t="shared" si="8"/>
        <v>0.7595354781925673</v>
      </c>
      <c r="X36" s="37">
        <f t="shared" si="9"/>
        <v>0.9127468010551661</v>
      </c>
      <c r="Y36" s="37">
        <f t="shared" si="10"/>
        <v>0.9873713252561129</v>
      </c>
      <c r="Z36" s="37">
        <f t="shared" si="11"/>
        <v>1</v>
      </c>
      <c r="AA36" s="37">
        <f t="shared" si="12"/>
        <v>0.9914254443652174</v>
      </c>
      <c r="AB36" s="37">
        <f t="shared" si="13"/>
        <v>0.9327671549301535</v>
      </c>
      <c r="AC36" s="37">
        <f t="shared" si="5"/>
        <v>123.69438982981283</v>
      </c>
    </row>
    <row r="37" spans="1:29" ht="12.75">
      <c r="A37">
        <f t="shared" si="4"/>
        <v>1955.75</v>
      </c>
      <c r="B37" s="18">
        <v>128.822</v>
      </c>
      <c r="C37" s="18">
        <v>5.515</v>
      </c>
      <c r="D37" s="18">
        <f t="shared" si="0"/>
        <v>134.337</v>
      </c>
      <c r="E37" s="36">
        <v>0.013377147726714611</v>
      </c>
      <c r="F37" s="36">
        <v>0.07079871743917465</v>
      </c>
      <c r="G37" s="36">
        <v>0.054750073701143265</v>
      </c>
      <c r="H37" s="36">
        <v>0.24056610465049744</v>
      </c>
      <c r="I37" s="36">
        <v>0.24501261115074158</v>
      </c>
      <c r="J37" s="36">
        <v>0.20178553462028503</v>
      </c>
      <c r="K37" s="36">
        <v>0.1289706826210022</v>
      </c>
      <c r="L37" s="36">
        <v>0.04473910480737686</v>
      </c>
      <c r="M37" s="37">
        <f t="shared" si="6"/>
        <v>1.5316657500000022</v>
      </c>
      <c r="N37" s="37">
        <f t="shared" si="6"/>
        <v>1.4233403499999995</v>
      </c>
      <c r="O37" s="37">
        <f t="shared" si="6"/>
        <v>1.6186870250000018</v>
      </c>
      <c r="P37" s="37">
        <f t="shared" si="6"/>
        <v>1.9462025499999982</v>
      </c>
      <c r="Q37" s="37">
        <f t="shared" si="6"/>
        <v>2.1055582249999993</v>
      </c>
      <c r="R37" s="37">
        <f t="shared" si="6"/>
        <v>2.129866525</v>
      </c>
      <c r="S37" s="37">
        <f t="shared" si="6"/>
        <v>2.1137164750000013</v>
      </c>
      <c r="T37" s="37">
        <f t="shared" si="6"/>
        <v>1.9912290250000002</v>
      </c>
      <c r="U37" s="37">
        <f t="shared" si="2"/>
        <v>0.7191369656368499</v>
      </c>
      <c r="V37" s="37">
        <f t="shared" si="7"/>
        <v>0.6682767832129759</v>
      </c>
      <c r="W37" s="37">
        <f t="shared" si="8"/>
        <v>0.7599945846371766</v>
      </c>
      <c r="X37" s="37">
        <f t="shared" si="9"/>
        <v>0.9137673779815841</v>
      </c>
      <c r="Y37" s="37">
        <f t="shared" si="10"/>
        <v>0.9885869373903603</v>
      </c>
      <c r="Z37" s="37">
        <f t="shared" si="11"/>
        <v>1</v>
      </c>
      <c r="AA37" s="37">
        <f t="shared" si="12"/>
        <v>0.992417341739291</v>
      </c>
      <c r="AB37" s="37">
        <f t="shared" si="13"/>
        <v>0.9349078928784047</v>
      </c>
      <c r="AC37" s="37">
        <f t="shared" si="5"/>
        <v>125.2270497903913</v>
      </c>
    </row>
    <row r="38" spans="1:29" ht="12.75">
      <c r="A38">
        <f t="shared" si="4"/>
        <v>1956</v>
      </c>
      <c r="B38" s="18">
        <v>128.66</v>
      </c>
      <c r="C38" s="18">
        <v>5.406</v>
      </c>
      <c r="D38" s="18">
        <f t="shared" si="0"/>
        <v>134.066</v>
      </c>
      <c r="E38" s="36">
        <v>0.013485077768564224</v>
      </c>
      <c r="F38" s="36">
        <v>0.07052122056484222</v>
      </c>
      <c r="G38" s="36">
        <v>0.05494797229766846</v>
      </c>
      <c r="H38" s="36">
        <v>0.23864081501960754</v>
      </c>
      <c r="I38" s="36">
        <v>0.24523459374904633</v>
      </c>
      <c r="J38" s="36">
        <v>0.20208781957626343</v>
      </c>
      <c r="K38" s="36">
        <v>0.13001632690429688</v>
      </c>
      <c r="L38" s="36">
        <v>0.045066166669130325</v>
      </c>
      <c r="M38" s="37">
        <f t="shared" si="6"/>
        <v>1.5470150000000022</v>
      </c>
      <c r="N38" s="37">
        <f t="shared" si="6"/>
        <v>1.4412647999999995</v>
      </c>
      <c r="O38" s="37">
        <f t="shared" si="6"/>
        <v>1.636757200000002</v>
      </c>
      <c r="P38" s="37">
        <f t="shared" si="6"/>
        <v>1.9689163999999981</v>
      </c>
      <c r="Q38" s="37">
        <f t="shared" si="6"/>
        <v>2.130366799999999</v>
      </c>
      <c r="R38" s="37">
        <f t="shared" si="6"/>
        <v>2.1523702</v>
      </c>
      <c r="S38" s="37">
        <f t="shared" si="6"/>
        <v>2.138139800000001</v>
      </c>
      <c r="T38" s="37">
        <f t="shared" si="6"/>
        <v>2.0167792</v>
      </c>
      <c r="U38" s="37">
        <f aca="true" t="shared" si="14" ref="U38:U69">M38/$R38</f>
        <v>0.7187494976468278</v>
      </c>
      <c r="V38" s="37">
        <f t="shared" si="7"/>
        <v>0.6696175221158513</v>
      </c>
      <c r="W38" s="37">
        <f t="shared" si="8"/>
        <v>0.7604440908910567</v>
      </c>
      <c r="X38" s="37">
        <f t="shared" si="9"/>
        <v>0.914766614033217</v>
      </c>
      <c r="Y38" s="37">
        <f t="shared" si="10"/>
        <v>0.9897771303468145</v>
      </c>
      <c r="Z38" s="37">
        <f t="shared" si="11"/>
        <v>1</v>
      </c>
      <c r="AA38" s="37">
        <f t="shared" si="12"/>
        <v>0.993388497945196</v>
      </c>
      <c r="AB38" s="37">
        <f t="shared" si="13"/>
        <v>0.9370038667140068</v>
      </c>
      <c r="AC38" s="37">
        <f t="shared" si="5"/>
        <v>125.1103184245035</v>
      </c>
    </row>
    <row r="39" spans="1:29" ht="12.75">
      <c r="A39">
        <f t="shared" si="4"/>
        <v>1956.25</v>
      </c>
      <c r="B39" s="18">
        <v>129.123</v>
      </c>
      <c r="C39" s="18">
        <v>5.327</v>
      </c>
      <c r="D39" s="18">
        <f t="shared" si="0"/>
        <v>134.45</v>
      </c>
      <c r="E39" s="36">
        <v>0.013428792357444763</v>
      </c>
      <c r="F39" s="36">
        <v>0.07043947279453278</v>
      </c>
      <c r="G39" s="36">
        <v>0.055298954248428345</v>
      </c>
      <c r="H39" s="36">
        <v>0.23754940927028656</v>
      </c>
      <c r="I39" s="36">
        <v>0.24535387754440308</v>
      </c>
      <c r="J39" s="36">
        <v>0.2034112513065338</v>
      </c>
      <c r="K39" s="36">
        <v>0.12988127768039703</v>
      </c>
      <c r="L39" s="36">
        <v>0.04463697224855423</v>
      </c>
      <c r="M39" s="37">
        <f t="shared" si="6"/>
        <v>1.5623642500000023</v>
      </c>
      <c r="N39" s="37">
        <f t="shared" si="6"/>
        <v>1.4591892499999994</v>
      </c>
      <c r="O39" s="37">
        <f t="shared" si="6"/>
        <v>1.654827375000002</v>
      </c>
      <c r="P39" s="37">
        <f t="shared" si="6"/>
        <v>1.991630249999998</v>
      </c>
      <c r="Q39" s="37">
        <f t="shared" si="6"/>
        <v>2.155175374999999</v>
      </c>
      <c r="R39" s="37">
        <f t="shared" si="6"/>
        <v>2.174873875</v>
      </c>
      <c r="S39" s="37">
        <f t="shared" si="6"/>
        <v>2.162563125000001</v>
      </c>
      <c r="T39" s="37">
        <f t="shared" si="6"/>
        <v>2.042329375</v>
      </c>
      <c r="U39" s="37">
        <f t="shared" si="14"/>
        <v>0.7183700480102564</v>
      </c>
      <c r="V39" s="37">
        <f t="shared" si="7"/>
        <v>0.6709305154534534</v>
      </c>
      <c r="W39" s="37">
        <f t="shared" si="8"/>
        <v>0.7608842949571051</v>
      </c>
      <c r="X39" s="37">
        <f t="shared" si="9"/>
        <v>0.9157451716596661</v>
      </c>
      <c r="Y39" s="37">
        <f t="shared" si="10"/>
        <v>0.990942693171115</v>
      </c>
      <c r="Z39" s="37">
        <f t="shared" si="11"/>
        <v>1</v>
      </c>
      <c r="AA39" s="37">
        <f t="shared" si="12"/>
        <v>0.9943395568168297</v>
      </c>
      <c r="AB39" s="37">
        <f t="shared" si="13"/>
        <v>0.939056465975527</v>
      </c>
      <c r="AC39" s="37">
        <f t="shared" si="5"/>
        <v>125.59287464446156</v>
      </c>
    </row>
    <row r="40" spans="1:29" ht="12.75">
      <c r="A40">
        <f t="shared" si="4"/>
        <v>1956.5</v>
      </c>
      <c r="B40" s="18">
        <v>128.974</v>
      </c>
      <c r="C40" s="18">
        <v>5.3</v>
      </c>
      <c r="D40" s="18">
        <f t="shared" si="0"/>
        <v>134.274</v>
      </c>
      <c r="E40" s="36">
        <v>0.013372506946325302</v>
      </c>
      <c r="F40" s="36">
        <v>0.07035772502422333</v>
      </c>
      <c r="G40" s="36">
        <v>0.05564993619918823</v>
      </c>
      <c r="H40" s="36">
        <v>0.23645800352096558</v>
      </c>
      <c r="I40" s="36">
        <v>0.24547314643859863</v>
      </c>
      <c r="J40" s="36">
        <v>0.2047346830368042</v>
      </c>
      <c r="K40" s="36">
        <v>0.1297462284564972</v>
      </c>
      <c r="L40" s="36">
        <v>0.044207774102687836</v>
      </c>
      <c r="M40" s="37">
        <f t="shared" si="6"/>
        <v>1.5777135000000024</v>
      </c>
      <c r="N40" s="37">
        <f t="shared" si="6"/>
        <v>1.4771136999999994</v>
      </c>
      <c r="O40" s="37">
        <f t="shared" si="6"/>
        <v>1.672897550000002</v>
      </c>
      <c r="P40" s="37">
        <f t="shared" si="6"/>
        <v>2.014344099999998</v>
      </c>
      <c r="Q40" s="37">
        <f t="shared" si="6"/>
        <v>2.1799839499999987</v>
      </c>
      <c r="R40" s="37">
        <f t="shared" si="6"/>
        <v>2.1973775499999997</v>
      </c>
      <c r="S40" s="37">
        <f t="shared" si="6"/>
        <v>2.186986450000001</v>
      </c>
      <c r="T40" s="37">
        <f t="shared" si="6"/>
        <v>2.06787955</v>
      </c>
      <c r="U40" s="37">
        <f t="shared" si="14"/>
        <v>0.7179983703756337</v>
      </c>
      <c r="V40" s="37">
        <f t="shared" si="7"/>
        <v>0.6722166156653414</v>
      </c>
      <c r="W40" s="37">
        <f t="shared" si="8"/>
        <v>0.7613154826306486</v>
      </c>
      <c r="X40" s="37">
        <f t="shared" si="9"/>
        <v>0.9167036861735474</v>
      </c>
      <c r="Y40" s="37">
        <f t="shared" si="10"/>
        <v>0.9920843825859598</v>
      </c>
      <c r="Z40" s="37">
        <f t="shared" si="11"/>
        <v>1</v>
      </c>
      <c r="AA40" s="37">
        <f t="shared" si="12"/>
        <v>0.995271135813689</v>
      </c>
      <c r="AB40" s="37">
        <f t="shared" si="13"/>
        <v>0.9410670232796362</v>
      </c>
      <c r="AC40" s="37">
        <f t="shared" si="5"/>
        <v>125.54968971654246</v>
      </c>
    </row>
    <row r="41" spans="1:29" ht="12.75">
      <c r="A41">
        <f t="shared" si="4"/>
        <v>1956.75</v>
      </c>
      <c r="B41" s="18">
        <v>128.908</v>
      </c>
      <c r="C41" s="18">
        <v>5.31</v>
      </c>
      <c r="D41" s="18">
        <f t="shared" si="0"/>
        <v>134.218</v>
      </c>
      <c r="E41" s="36">
        <v>0.013316222466528416</v>
      </c>
      <c r="F41" s="36">
        <v>0.07027596980333328</v>
      </c>
      <c r="G41" s="36">
        <v>0.05600091442465782</v>
      </c>
      <c r="H41" s="36">
        <v>0.2353665828704834</v>
      </c>
      <c r="I41" s="36">
        <v>0.24559243023395538</v>
      </c>
      <c r="J41" s="36">
        <v>0.20605811476707458</v>
      </c>
      <c r="K41" s="36">
        <v>0.12961116433143616</v>
      </c>
      <c r="L41" s="36">
        <v>0.04377857968211174</v>
      </c>
      <c r="M41" s="37">
        <f t="shared" si="6"/>
        <v>1.5930627500000025</v>
      </c>
      <c r="N41" s="37">
        <f t="shared" si="6"/>
        <v>1.4950381499999994</v>
      </c>
      <c r="O41" s="37">
        <f t="shared" si="6"/>
        <v>1.6909677250000021</v>
      </c>
      <c r="P41" s="37">
        <f t="shared" si="6"/>
        <v>2.037057949999998</v>
      </c>
      <c r="Q41" s="37">
        <f t="shared" si="6"/>
        <v>2.2047925249999984</v>
      </c>
      <c r="R41" s="37">
        <f t="shared" si="6"/>
        <v>2.2198812249999995</v>
      </c>
      <c r="S41" s="37">
        <f t="shared" si="6"/>
        <v>2.211409775000001</v>
      </c>
      <c r="T41" s="37">
        <f t="shared" si="6"/>
        <v>2.0934297249999996</v>
      </c>
      <c r="U41" s="37">
        <f t="shared" si="14"/>
        <v>0.7176342283808463</v>
      </c>
      <c r="V41" s="37">
        <f t="shared" si="7"/>
        <v>0.6734766406252207</v>
      </c>
      <c r="W41" s="37">
        <f t="shared" si="8"/>
        <v>0.7617379281182048</v>
      </c>
      <c r="X41" s="37">
        <f t="shared" si="9"/>
        <v>0.9176427671259747</v>
      </c>
      <c r="Y41" s="37">
        <f t="shared" si="10"/>
        <v>0.9932029246294467</v>
      </c>
      <c r="Z41" s="37">
        <f t="shared" si="11"/>
        <v>1</v>
      </c>
      <c r="AA41" s="37">
        <f t="shared" si="12"/>
        <v>0.9961838273577007</v>
      </c>
      <c r="AB41" s="37">
        <f t="shared" si="13"/>
        <v>0.94303681720629</v>
      </c>
      <c r="AC41" s="37">
        <f t="shared" si="5"/>
        <v>125.61576127556783</v>
      </c>
    </row>
    <row r="42" spans="1:29" ht="12.75">
      <c r="A42">
        <f t="shared" si="4"/>
        <v>1957</v>
      </c>
      <c r="B42" s="18">
        <v>128.733</v>
      </c>
      <c r="C42" s="18">
        <v>5.176</v>
      </c>
      <c r="D42" s="18">
        <f t="shared" si="0"/>
        <v>133.909</v>
      </c>
      <c r="E42" s="36">
        <v>0.013259937055408955</v>
      </c>
      <c r="F42" s="36">
        <v>0.07019422203302383</v>
      </c>
      <c r="G42" s="36">
        <v>0.05635189637541771</v>
      </c>
      <c r="H42" s="36">
        <v>0.23427517712116241</v>
      </c>
      <c r="I42" s="36">
        <v>0.24571171402931213</v>
      </c>
      <c r="J42" s="36">
        <v>0.20738154649734497</v>
      </c>
      <c r="K42" s="36">
        <v>0.12947611510753632</v>
      </c>
      <c r="L42" s="36">
        <v>0.043349385261535645</v>
      </c>
      <c r="M42" s="37">
        <f t="shared" si="6"/>
        <v>1.6084120000000026</v>
      </c>
      <c r="N42" s="37">
        <f t="shared" si="6"/>
        <v>1.5129625999999994</v>
      </c>
      <c r="O42" s="37">
        <f t="shared" si="6"/>
        <v>1.7090379000000022</v>
      </c>
      <c r="P42" s="37">
        <f t="shared" si="6"/>
        <v>2.0597717999999983</v>
      </c>
      <c r="Q42" s="37">
        <f t="shared" si="6"/>
        <v>2.2296010999999982</v>
      </c>
      <c r="R42" s="37">
        <f t="shared" si="6"/>
        <v>2.2423848999999993</v>
      </c>
      <c r="S42" s="37">
        <f t="shared" si="6"/>
        <v>2.2358331000000007</v>
      </c>
      <c r="T42" s="37">
        <f t="shared" si="6"/>
        <v>2.1189798999999994</v>
      </c>
      <c r="U42" s="37">
        <f t="shared" si="14"/>
        <v>0.717277395151922</v>
      </c>
      <c r="V42" s="37">
        <f t="shared" si="7"/>
        <v>0.6747113753753871</v>
      </c>
      <c r="W42" s="37">
        <f t="shared" si="8"/>
        <v>0.7621518946189848</v>
      </c>
      <c r="X42" s="37">
        <f t="shared" si="9"/>
        <v>0.9185629995992208</v>
      </c>
      <c r="Y42" s="37">
        <f t="shared" si="10"/>
        <v>0.994299016194766</v>
      </c>
      <c r="Z42" s="37">
        <f t="shared" si="11"/>
        <v>1</v>
      </c>
      <c r="AA42" s="37">
        <f t="shared" si="12"/>
        <v>0.997078200089557</v>
      </c>
      <c r="AB42" s="37">
        <f t="shared" si="13"/>
        <v>0.9449670750101822</v>
      </c>
      <c r="AC42" s="37">
        <f t="shared" si="5"/>
        <v>125.44208428872344</v>
      </c>
    </row>
    <row r="43" spans="1:29" ht="12.75">
      <c r="A43">
        <f t="shared" si="4"/>
        <v>1957.25</v>
      </c>
      <c r="B43" s="18">
        <v>128.242</v>
      </c>
      <c r="C43" s="18">
        <v>5.157</v>
      </c>
      <c r="D43" s="18">
        <f t="shared" si="0"/>
        <v>133.399</v>
      </c>
      <c r="E43" s="36">
        <v>0.012912219390273094</v>
      </c>
      <c r="F43" s="36">
        <v>0.06977317482233047</v>
      </c>
      <c r="G43" s="36">
        <v>0.05624911189079285</v>
      </c>
      <c r="H43" s="36">
        <v>0.2329268455505371</v>
      </c>
      <c r="I43" s="36">
        <v>0.2461441159248352</v>
      </c>
      <c r="J43" s="36">
        <v>0.20873995125293732</v>
      </c>
      <c r="K43" s="36">
        <v>0.13010090589523315</v>
      </c>
      <c r="L43" s="36">
        <v>0.04315366595983505</v>
      </c>
      <c r="M43" s="37">
        <f t="shared" si="6"/>
        <v>1.6237612500000027</v>
      </c>
      <c r="N43" s="37">
        <f t="shared" si="6"/>
        <v>1.5308870499999994</v>
      </c>
      <c r="O43" s="37">
        <f t="shared" si="6"/>
        <v>1.7271080750000023</v>
      </c>
      <c r="P43" s="37">
        <f t="shared" si="6"/>
        <v>2.0824856499999984</v>
      </c>
      <c r="Q43" s="37">
        <f t="shared" si="6"/>
        <v>2.254409674999998</v>
      </c>
      <c r="R43" s="37">
        <f t="shared" si="6"/>
        <v>2.264888574999999</v>
      </c>
      <c r="S43" s="37">
        <f t="shared" si="6"/>
        <v>2.2602564250000006</v>
      </c>
      <c r="T43" s="37">
        <f t="shared" si="6"/>
        <v>2.144530074999999</v>
      </c>
      <c r="U43" s="37">
        <f t="shared" si="14"/>
        <v>0.7169276528316645</v>
      </c>
      <c r="V43" s="37">
        <f t="shared" si="7"/>
        <v>0.6759215737577731</v>
      </c>
      <c r="W43" s="37">
        <f t="shared" si="8"/>
        <v>0.76255763487173</v>
      </c>
      <c r="X43" s="37">
        <f t="shared" si="9"/>
        <v>0.9194649454223147</v>
      </c>
      <c r="Y43" s="37">
        <f t="shared" si="10"/>
        <v>0.9953733264781023</v>
      </c>
      <c r="Z43" s="37">
        <f t="shared" si="11"/>
        <v>1</v>
      </c>
      <c r="AA43" s="37">
        <f t="shared" si="12"/>
        <v>0.9979548000501531</v>
      </c>
      <c r="AB43" s="37">
        <f t="shared" si="13"/>
        <v>0.9468589751705555</v>
      </c>
      <c r="AC43" s="37">
        <f t="shared" si="5"/>
        <v>125.11760055176173</v>
      </c>
    </row>
    <row r="44" spans="1:29" ht="12.75">
      <c r="A44">
        <f t="shared" si="4"/>
        <v>1957.5</v>
      </c>
      <c r="B44" s="18">
        <v>128.50799999999998</v>
      </c>
      <c r="C44" s="18">
        <v>5.235</v>
      </c>
      <c r="D44" s="18">
        <f t="shared" si="0"/>
        <v>133.743</v>
      </c>
      <c r="E44" s="36">
        <v>0.012564502656459808</v>
      </c>
      <c r="F44" s="36">
        <v>0.06935212016105652</v>
      </c>
      <c r="G44" s="36">
        <v>0.05614633113145828</v>
      </c>
      <c r="H44" s="36">
        <v>0.2315785139799118</v>
      </c>
      <c r="I44" s="36">
        <v>0.24657651782035828</v>
      </c>
      <c r="J44" s="36">
        <v>0.21009835600852966</v>
      </c>
      <c r="K44" s="36">
        <v>0.1307257115840912</v>
      </c>
      <c r="L44" s="36">
        <v>0.04295794665813446</v>
      </c>
      <c r="M44" s="37">
        <f t="shared" si="6"/>
        <v>1.6391105000000028</v>
      </c>
      <c r="N44" s="37">
        <f t="shared" si="6"/>
        <v>1.5488114999999993</v>
      </c>
      <c r="O44" s="37">
        <f t="shared" si="6"/>
        <v>1.7451782500000024</v>
      </c>
      <c r="P44" s="37">
        <f t="shared" si="6"/>
        <v>2.1051994999999986</v>
      </c>
      <c r="Q44" s="37">
        <f t="shared" si="6"/>
        <v>2.279218249999998</v>
      </c>
      <c r="R44" s="37">
        <f t="shared" si="6"/>
        <v>2.287392249999999</v>
      </c>
      <c r="S44" s="37">
        <f t="shared" si="6"/>
        <v>2.2846797500000005</v>
      </c>
      <c r="T44" s="37">
        <f t="shared" si="6"/>
        <v>2.170080249999999</v>
      </c>
      <c r="U44" s="37">
        <f t="shared" si="14"/>
        <v>0.716584792136112</v>
      </c>
      <c r="V44" s="37">
        <f t="shared" si="7"/>
        <v>0.6771079599487145</v>
      </c>
      <c r="W44" s="37">
        <f t="shared" si="8"/>
        <v>0.7629553916692702</v>
      </c>
      <c r="X44" s="37">
        <f t="shared" si="9"/>
        <v>0.920349144314885</v>
      </c>
      <c r="Y44" s="37">
        <f t="shared" si="10"/>
        <v>0.9964264983410689</v>
      </c>
      <c r="Z44" s="37">
        <f t="shared" si="11"/>
        <v>1</v>
      </c>
      <c r="AA44" s="37">
        <f t="shared" si="12"/>
        <v>0.9988141517922873</v>
      </c>
      <c r="AB44" s="37">
        <f t="shared" si="13"/>
        <v>0.9487136497904982</v>
      </c>
      <c r="AC44" s="37">
        <f t="shared" si="5"/>
        <v>125.59161166754386</v>
      </c>
    </row>
    <row r="45" spans="1:29" ht="12.75">
      <c r="A45">
        <f t="shared" si="4"/>
        <v>1957.75</v>
      </c>
      <c r="B45" s="18">
        <v>126.025</v>
      </c>
      <c r="C45" s="18">
        <v>5.072</v>
      </c>
      <c r="D45" s="18">
        <f t="shared" si="0"/>
        <v>131.097</v>
      </c>
      <c r="E45" s="36">
        <v>0.012216785922646523</v>
      </c>
      <c r="F45" s="36">
        <v>0.06893107295036316</v>
      </c>
      <c r="G45" s="36">
        <v>0.05604355037212372</v>
      </c>
      <c r="H45" s="36">
        <v>0.2302301824092865</v>
      </c>
      <c r="I45" s="36">
        <v>0.24700893461704254</v>
      </c>
      <c r="J45" s="36">
        <v>0.21145674586296082</v>
      </c>
      <c r="K45" s="36">
        <v>0.13135050237178802</v>
      </c>
      <c r="L45" s="36">
        <v>0.04276222363114357</v>
      </c>
      <c r="M45" s="37">
        <f t="shared" si="6"/>
        <v>1.654459750000003</v>
      </c>
      <c r="N45" s="37">
        <f t="shared" si="6"/>
        <v>1.5667359499999993</v>
      </c>
      <c r="O45" s="37">
        <f t="shared" si="6"/>
        <v>1.7632484250000025</v>
      </c>
      <c r="P45" s="37">
        <f t="shared" si="6"/>
        <v>2.1279133499999987</v>
      </c>
      <c r="Q45" s="37">
        <f t="shared" si="6"/>
        <v>2.3040268249999976</v>
      </c>
      <c r="R45" s="37">
        <f t="shared" si="6"/>
        <v>2.309895924999999</v>
      </c>
      <c r="S45" s="37">
        <f t="shared" si="6"/>
        <v>2.3091030750000003</v>
      </c>
      <c r="T45" s="37">
        <f t="shared" si="6"/>
        <v>2.1956304249999987</v>
      </c>
      <c r="U45" s="37">
        <f t="shared" si="14"/>
        <v>0.7162486119369226</v>
      </c>
      <c r="V45" s="37">
        <f t="shared" si="7"/>
        <v>0.6782712299040053</v>
      </c>
      <c r="W45" s="37">
        <f t="shared" si="8"/>
        <v>0.7633453983430025</v>
      </c>
      <c r="X45" s="37">
        <f t="shared" si="9"/>
        <v>0.9212161149641406</v>
      </c>
      <c r="Y45" s="37">
        <f t="shared" si="10"/>
        <v>0.9974591495935033</v>
      </c>
      <c r="Z45" s="37">
        <f t="shared" si="11"/>
        <v>1</v>
      </c>
      <c r="AA45" s="37">
        <f t="shared" si="12"/>
        <v>0.9996567594273762</v>
      </c>
      <c r="AB45" s="37">
        <f t="shared" si="13"/>
        <v>0.9505321868559943</v>
      </c>
      <c r="AC45" s="37">
        <f t="shared" si="5"/>
        <v>123.25306209235121</v>
      </c>
    </row>
    <row r="46" spans="1:29" ht="12.75">
      <c r="A46">
        <f t="shared" si="4"/>
        <v>1958</v>
      </c>
      <c r="B46" s="18">
        <v>123.14699999999999</v>
      </c>
      <c r="C46" s="18">
        <v>4.88</v>
      </c>
      <c r="D46" s="18">
        <f t="shared" si="0"/>
        <v>128.027</v>
      </c>
      <c r="E46" s="36">
        <v>0.011869068257510662</v>
      </c>
      <c r="F46" s="36">
        <v>0.0685100257396698</v>
      </c>
      <c r="G46" s="36">
        <v>0.055940765887498856</v>
      </c>
      <c r="H46" s="36">
        <v>0.2288818508386612</v>
      </c>
      <c r="I46" s="36">
        <v>0.2474413365125656</v>
      </c>
      <c r="J46" s="36">
        <v>0.21281515061855316</v>
      </c>
      <c r="K46" s="36">
        <v>0.13197529315948486</v>
      </c>
      <c r="L46" s="36">
        <v>0.04256650432944298</v>
      </c>
      <c r="M46" s="37">
        <f t="shared" si="6"/>
        <v>1.669809000000003</v>
      </c>
      <c r="N46" s="37">
        <f t="shared" si="6"/>
        <v>1.5846603999999993</v>
      </c>
      <c r="O46" s="37">
        <f t="shared" si="6"/>
        <v>1.7813186000000025</v>
      </c>
      <c r="P46" s="37">
        <f t="shared" si="6"/>
        <v>2.150627199999999</v>
      </c>
      <c r="Q46" s="37">
        <f t="shared" si="6"/>
        <v>2.3288353999999973</v>
      </c>
      <c r="R46" s="37">
        <f t="shared" si="6"/>
        <v>2.3323995999999987</v>
      </c>
      <c r="S46" s="37">
        <f t="shared" si="6"/>
        <v>2.3335264000000002</v>
      </c>
      <c r="T46" s="37">
        <f aca="true" t="shared" si="15" ref="T46:T53">T45+(T$54-T$14)/40</f>
        <v>2.2211805999999985</v>
      </c>
      <c r="U46" s="37">
        <f t="shared" si="14"/>
        <v>0.7159189188679349</v>
      </c>
      <c r="V46" s="37">
        <f t="shared" si="7"/>
        <v>0.6794120527202973</v>
      </c>
      <c r="W46" s="37">
        <f t="shared" si="8"/>
        <v>0.7637278792193257</v>
      </c>
      <c r="X46" s="37">
        <f t="shared" si="9"/>
        <v>0.9220663560395055</v>
      </c>
      <c r="Y46" s="37">
        <f t="shared" si="10"/>
        <v>0.9984718742020016</v>
      </c>
      <c r="Z46" s="37">
        <f t="shared" si="11"/>
        <v>1</v>
      </c>
      <c r="AA46" s="37">
        <f t="shared" si="12"/>
        <v>1.000483107611578</v>
      </c>
      <c r="AB46" s="37">
        <f t="shared" si="13"/>
        <v>0.9523156323641968</v>
      </c>
      <c r="AC46" s="37">
        <f t="shared" si="5"/>
        <v>120.50743260156935</v>
      </c>
    </row>
    <row r="47" spans="1:29" ht="12.75">
      <c r="A47">
        <f t="shared" si="4"/>
        <v>1958.25</v>
      </c>
      <c r="B47" s="18">
        <v>122.487</v>
      </c>
      <c r="C47" s="18">
        <v>4.849</v>
      </c>
      <c r="D47" s="18">
        <f t="shared" si="0"/>
        <v>127.336</v>
      </c>
      <c r="E47" s="36">
        <v>0.011857498437166214</v>
      </c>
      <c r="F47" s="36">
        <v>0.06862591952085495</v>
      </c>
      <c r="G47" s="36">
        <v>0.05624597519636154</v>
      </c>
      <c r="H47" s="36">
        <v>0.22801995277404785</v>
      </c>
      <c r="I47" s="36">
        <v>0.24773424863815308</v>
      </c>
      <c r="J47" s="36">
        <v>0.2137746810913086</v>
      </c>
      <c r="K47" s="36">
        <v>0.13196995854377747</v>
      </c>
      <c r="L47" s="36">
        <v>0.041771747171878815</v>
      </c>
      <c r="M47" s="37">
        <f aca="true" t="shared" si="16" ref="M47:S53">M46+(M$54-M$14)/40</f>
        <v>1.685158250000003</v>
      </c>
      <c r="N47" s="37">
        <f t="shared" si="16"/>
        <v>1.6025848499999993</v>
      </c>
      <c r="O47" s="37">
        <f t="shared" si="16"/>
        <v>1.7993887750000026</v>
      </c>
      <c r="P47" s="37">
        <f t="shared" si="16"/>
        <v>2.173341049999999</v>
      </c>
      <c r="Q47" s="37">
        <f t="shared" si="16"/>
        <v>2.353643974999997</v>
      </c>
      <c r="R47" s="37">
        <f t="shared" si="16"/>
        <v>2.3549032749999985</v>
      </c>
      <c r="S47" s="37">
        <f t="shared" si="16"/>
        <v>2.357949725</v>
      </c>
      <c r="T47" s="37">
        <f t="shared" si="15"/>
        <v>2.2467307749999983</v>
      </c>
      <c r="U47" s="37">
        <f t="shared" si="14"/>
        <v>0.7155955269542882</v>
      </c>
      <c r="V47" s="37">
        <f t="shared" si="7"/>
        <v>0.6805310719184423</v>
      </c>
      <c r="W47" s="37">
        <f t="shared" si="8"/>
        <v>0.7641030500499023</v>
      </c>
      <c r="X47" s="37">
        <f t="shared" si="9"/>
        <v>0.9229003471490779</v>
      </c>
      <c r="Y47" s="37">
        <f t="shared" si="10"/>
        <v>0.9994652434291589</v>
      </c>
      <c r="Z47" s="37">
        <f t="shared" si="11"/>
        <v>1</v>
      </c>
      <c r="AA47" s="37">
        <f t="shared" si="12"/>
        <v>1.0012936624753734</v>
      </c>
      <c r="AB47" s="37">
        <f t="shared" si="13"/>
        <v>0.9540649923296742</v>
      </c>
      <c r="AC47" s="37">
        <f t="shared" si="5"/>
        <v>119.94729742463447</v>
      </c>
    </row>
    <row r="48" spans="1:29" ht="12.75">
      <c r="A48">
        <f t="shared" si="4"/>
        <v>1958.5</v>
      </c>
      <c r="B48" s="18">
        <v>123.382</v>
      </c>
      <c r="C48" s="18">
        <v>4.808</v>
      </c>
      <c r="D48" s="18">
        <f t="shared" si="0"/>
        <v>128.19</v>
      </c>
      <c r="E48" s="36">
        <v>0.01184592954814434</v>
      </c>
      <c r="F48" s="36">
        <v>0.0687418133020401</v>
      </c>
      <c r="G48" s="36">
        <v>0.05655118450522423</v>
      </c>
      <c r="H48" s="36">
        <v>0.2271580547094345</v>
      </c>
      <c r="I48" s="36">
        <v>0.24802717566490173</v>
      </c>
      <c r="J48" s="36">
        <v>0.21473422646522522</v>
      </c>
      <c r="K48" s="36">
        <v>0.13196462392807007</v>
      </c>
      <c r="L48" s="36">
        <v>0.04097699373960495</v>
      </c>
      <c r="M48" s="37">
        <f t="shared" si="16"/>
        <v>1.7005075000000032</v>
      </c>
      <c r="N48" s="37">
        <f t="shared" si="16"/>
        <v>1.6205092999999993</v>
      </c>
      <c r="O48" s="37">
        <f t="shared" si="16"/>
        <v>1.8174589500000027</v>
      </c>
      <c r="P48" s="37">
        <f t="shared" si="16"/>
        <v>2.196054899999999</v>
      </c>
      <c r="Q48" s="37">
        <f t="shared" si="16"/>
        <v>2.378452549999997</v>
      </c>
      <c r="R48" s="37">
        <f t="shared" si="16"/>
        <v>2.3774069499999984</v>
      </c>
      <c r="S48" s="37">
        <f t="shared" si="16"/>
        <v>2.38237305</v>
      </c>
      <c r="T48" s="37">
        <f t="shared" si="15"/>
        <v>2.272280949999998</v>
      </c>
      <c r="U48" s="37">
        <f t="shared" si="14"/>
        <v>0.7152782572626046</v>
      </c>
      <c r="V48" s="37">
        <f t="shared" si="7"/>
        <v>0.6816289066539494</v>
      </c>
      <c r="W48" s="37">
        <f t="shared" si="8"/>
        <v>0.7644711184174858</v>
      </c>
      <c r="X48" s="37">
        <f t="shared" si="9"/>
        <v>0.9237185497417683</v>
      </c>
      <c r="Y48" s="37">
        <f t="shared" si="10"/>
        <v>1.00043980690811</v>
      </c>
      <c r="Z48" s="37">
        <f t="shared" si="11"/>
        <v>1</v>
      </c>
      <c r="AA48" s="37">
        <f t="shared" si="12"/>
        <v>1.0020888725003523</v>
      </c>
      <c r="AB48" s="37">
        <f t="shared" si="13"/>
        <v>0.9557812346767135</v>
      </c>
      <c r="AC48" s="37">
        <f t="shared" si="5"/>
        <v>120.84050940344318</v>
      </c>
    </row>
    <row r="49" spans="1:29" ht="12.75">
      <c r="A49">
        <f t="shared" si="4"/>
        <v>1958.75</v>
      </c>
      <c r="B49" s="18">
        <v>125.16799999999999</v>
      </c>
      <c r="C49" s="18">
        <v>4.831</v>
      </c>
      <c r="D49" s="18">
        <f t="shared" si="0"/>
        <v>129.999</v>
      </c>
      <c r="E49" s="36">
        <v>0.011834359727799892</v>
      </c>
      <c r="F49" s="36">
        <v>0.06885771453380585</v>
      </c>
      <c r="G49" s="36">
        <v>0.056856393814086914</v>
      </c>
      <c r="H49" s="36">
        <v>0.22629615664482117</v>
      </c>
      <c r="I49" s="36">
        <v>0.2483201026916504</v>
      </c>
      <c r="J49" s="36">
        <v>0.21569377183914185</v>
      </c>
      <c r="K49" s="36">
        <v>0.13195927441120148</v>
      </c>
      <c r="L49" s="36">
        <v>0.04018223658204079</v>
      </c>
      <c r="M49" s="37">
        <f t="shared" si="16"/>
        <v>1.7158567500000033</v>
      </c>
      <c r="N49" s="37">
        <f t="shared" si="16"/>
        <v>1.6384337499999992</v>
      </c>
      <c r="O49" s="37">
        <f t="shared" si="16"/>
        <v>1.8355291250000028</v>
      </c>
      <c r="P49" s="37">
        <f t="shared" si="16"/>
        <v>2.2187687499999993</v>
      </c>
      <c r="Q49" s="37">
        <f t="shared" si="16"/>
        <v>2.4032611249999967</v>
      </c>
      <c r="R49" s="37">
        <f t="shared" si="16"/>
        <v>2.399910624999998</v>
      </c>
      <c r="S49" s="37">
        <f t="shared" si="16"/>
        <v>2.406796375</v>
      </c>
      <c r="T49" s="37">
        <f t="shared" si="15"/>
        <v>2.297831124999998</v>
      </c>
      <c r="U49" s="37">
        <f t="shared" si="14"/>
        <v>0.7149669375708542</v>
      </c>
      <c r="V49" s="37">
        <f t="shared" si="7"/>
        <v>0.6827061528593384</v>
      </c>
      <c r="W49" s="37">
        <f t="shared" si="8"/>
        <v>0.7648322841189156</v>
      </c>
      <c r="X49" s="37">
        <f t="shared" si="9"/>
        <v>0.9245214079586822</v>
      </c>
      <c r="Y49" s="37">
        <f t="shared" si="10"/>
        <v>1.0013960936566122</v>
      </c>
      <c r="Z49" s="37">
        <f t="shared" si="11"/>
        <v>1</v>
      </c>
      <c r="AA49" s="37">
        <f t="shared" si="12"/>
        <v>1.0028691693466716</v>
      </c>
      <c r="AB49" s="37">
        <f t="shared" si="13"/>
        <v>0.9574652910251604</v>
      </c>
      <c r="AC49" s="37">
        <f t="shared" si="5"/>
        <v>122.63371758856826</v>
      </c>
    </row>
    <row r="50" spans="1:29" ht="12.75">
      <c r="A50">
        <f t="shared" si="4"/>
        <v>1959</v>
      </c>
      <c r="B50" s="18">
        <v>126.788</v>
      </c>
      <c r="C50" s="18">
        <v>4.746</v>
      </c>
      <c r="D50" s="18">
        <f t="shared" si="0"/>
        <v>131.534</v>
      </c>
      <c r="E50" s="36">
        <v>0.011822789907455444</v>
      </c>
      <c r="F50" s="36">
        <v>0.068973608314991</v>
      </c>
      <c r="G50" s="36">
        <v>0.0571616031229496</v>
      </c>
      <c r="H50" s="36">
        <v>0.22543425858020782</v>
      </c>
      <c r="I50" s="36">
        <v>0.24861301481723785</v>
      </c>
      <c r="J50" s="36">
        <v>0.21665330231189728</v>
      </c>
      <c r="K50" s="36">
        <v>0.13195393979549408</v>
      </c>
      <c r="L50" s="36">
        <v>0.039387479424476624</v>
      </c>
      <c r="M50" s="37">
        <f t="shared" si="16"/>
        <v>1.7312060000000034</v>
      </c>
      <c r="N50" s="37">
        <f t="shared" si="16"/>
        <v>1.6563581999999992</v>
      </c>
      <c r="O50" s="37">
        <f t="shared" si="16"/>
        <v>1.8535993000000028</v>
      </c>
      <c r="P50" s="37">
        <f t="shared" si="16"/>
        <v>2.2414825999999994</v>
      </c>
      <c r="Q50" s="37">
        <f t="shared" si="16"/>
        <v>2.4280696999999964</v>
      </c>
      <c r="R50" s="37">
        <f t="shared" si="16"/>
        <v>2.422414299999998</v>
      </c>
      <c r="S50" s="37">
        <f t="shared" si="16"/>
        <v>2.4312196999999998</v>
      </c>
      <c r="T50" s="37">
        <f t="shared" si="15"/>
        <v>2.3233812999999977</v>
      </c>
      <c r="U50" s="37">
        <f t="shared" si="14"/>
        <v>0.7146614020566197</v>
      </c>
      <c r="V50" s="37">
        <f t="shared" si="7"/>
        <v>0.6837633843228224</v>
      </c>
      <c r="W50" s="37">
        <f t="shared" si="8"/>
        <v>0.7651867395267623</v>
      </c>
      <c r="X50" s="37">
        <f t="shared" si="9"/>
        <v>0.9253093494370477</v>
      </c>
      <c r="Y50" s="37">
        <f t="shared" si="10"/>
        <v>1.002334613034607</v>
      </c>
      <c r="Z50" s="37">
        <f t="shared" si="11"/>
        <v>1</v>
      </c>
      <c r="AA50" s="37">
        <f t="shared" si="12"/>
        <v>1.0036349686343917</v>
      </c>
      <c r="AB50" s="37">
        <f t="shared" si="13"/>
        <v>0.9591180583767193</v>
      </c>
      <c r="AC50" s="37">
        <f t="shared" si="5"/>
        <v>124.16864984511531</v>
      </c>
    </row>
    <row r="51" spans="1:29" ht="12.75">
      <c r="A51">
        <f t="shared" si="4"/>
        <v>1959.25</v>
      </c>
      <c r="B51" s="18">
        <v>129.57600000000002</v>
      </c>
      <c r="C51" s="18">
        <v>4.7</v>
      </c>
      <c r="D51" s="18">
        <f t="shared" si="0"/>
        <v>134.276</v>
      </c>
      <c r="E51" s="36">
        <v>0.011776210740208626</v>
      </c>
      <c r="F51" s="36">
        <v>0.06927360594272614</v>
      </c>
      <c r="G51" s="36">
        <v>0.05779014527797699</v>
      </c>
      <c r="H51" s="36">
        <v>0.22421568632125854</v>
      </c>
      <c r="I51" s="36">
        <v>0.24854813516139984</v>
      </c>
      <c r="J51" s="36">
        <v>0.21732324361801147</v>
      </c>
      <c r="K51" s="36">
        <v>0.13188950717449188</v>
      </c>
      <c r="L51" s="36">
        <v>0.03918347507715225</v>
      </c>
      <c r="M51" s="37">
        <f t="shared" si="16"/>
        <v>1.7465552500000034</v>
      </c>
      <c r="N51" s="37">
        <f t="shared" si="16"/>
        <v>1.6742826499999992</v>
      </c>
      <c r="O51" s="37">
        <f t="shared" si="16"/>
        <v>1.871669475000003</v>
      </c>
      <c r="P51" s="37">
        <f t="shared" si="16"/>
        <v>2.2641964499999996</v>
      </c>
      <c r="Q51" s="37">
        <f t="shared" si="16"/>
        <v>2.4528782749999962</v>
      </c>
      <c r="R51" s="37">
        <f t="shared" si="16"/>
        <v>2.444917974999998</v>
      </c>
      <c r="S51" s="37">
        <f t="shared" si="16"/>
        <v>2.4556430249999996</v>
      </c>
      <c r="T51" s="37">
        <f t="shared" si="15"/>
        <v>2.3489314749999974</v>
      </c>
      <c r="U51" s="37">
        <f t="shared" si="14"/>
        <v>0.7143614910025785</v>
      </c>
      <c r="V51" s="37">
        <f t="shared" si="7"/>
        <v>0.6848011537074166</v>
      </c>
      <c r="W51" s="37">
        <f t="shared" si="8"/>
        <v>0.7655346699310044</v>
      </c>
      <c r="X51" s="37">
        <f t="shared" si="9"/>
        <v>0.926082786069746</v>
      </c>
      <c r="Y51" s="37">
        <f t="shared" si="10"/>
        <v>1.003255855648899</v>
      </c>
      <c r="Z51" s="37">
        <f t="shared" si="11"/>
        <v>1</v>
      </c>
      <c r="AA51" s="37">
        <f t="shared" si="12"/>
        <v>1.0043866706816624</v>
      </c>
      <c r="AB51" s="37">
        <f t="shared" si="13"/>
        <v>0.9607404007081258</v>
      </c>
      <c r="AC51" s="37">
        <f t="shared" si="5"/>
        <v>126.82738669877511</v>
      </c>
    </row>
    <row r="52" spans="1:29" ht="12.75">
      <c r="A52">
        <f t="shared" si="4"/>
        <v>1959.5</v>
      </c>
      <c r="B52" s="18">
        <v>128.51</v>
      </c>
      <c r="C52" s="18">
        <v>4.624</v>
      </c>
      <c r="D52" s="18">
        <f t="shared" si="0"/>
        <v>133.134</v>
      </c>
      <c r="E52" s="36">
        <v>0.011729631572961807</v>
      </c>
      <c r="F52" s="36">
        <v>0.06957361102104187</v>
      </c>
      <c r="G52" s="36">
        <v>0.05841869115829468</v>
      </c>
      <c r="H52" s="36">
        <v>0.22299709916114807</v>
      </c>
      <c r="I52" s="36">
        <v>0.24848324060440063</v>
      </c>
      <c r="J52" s="36">
        <v>0.21799317002296448</v>
      </c>
      <c r="K52" s="36">
        <v>0.13182507455348969</v>
      </c>
      <c r="L52" s="36">
        <v>0.03897947072982788</v>
      </c>
      <c r="M52" s="37">
        <f t="shared" si="16"/>
        <v>1.7619045000000035</v>
      </c>
      <c r="N52" s="37">
        <f t="shared" si="16"/>
        <v>1.6922070999999992</v>
      </c>
      <c r="O52" s="37">
        <f t="shared" si="16"/>
        <v>1.889739650000003</v>
      </c>
      <c r="P52" s="37">
        <f t="shared" si="16"/>
        <v>2.2869102999999997</v>
      </c>
      <c r="Q52" s="37">
        <f t="shared" si="16"/>
        <v>2.477686849999996</v>
      </c>
      <c r="R52" s="37">
        <f t="shared" si="16"/>
        <v>2.4674216499999977</v>
      </c>
      <c r="S52" s="37">
        <f t="shared" si="16"/>
        <v>2.4800663499999995</v>
      </c>
      <c r="T52" s="37">
        <f t="shared" si="15"/>
        <v>2.3744816499999972</v>
      </c>
      <c r="U52" s="37">
        <f t="shared" si="14"/>
        <v>0.7140670505181006</v>
      </c>
      <c r="V52" s="37">
        <f t="shared" si="7"/>
        <v>0.6858199935142827</v>
      </c>
      <c r="W52" s="37">
        <f t="shared" si="8"/>
        <v>0.765876253862004</v>
      </c>
      <c r="X52" s="37">
        <f t="shared" si="9"/>
        <v>0.9268421147232788</v>
      </c>
      <c r="Y52" s="37">
        <f t="shared" si="10"/>
        <v>1.004160294208328</v>
      </c>
      <c r="Z52" s="37">
        <f t="shared" si="11"/>
        <v>1</v>
      </c>
      <c r="AA52" s="37">
        <f t="shared" si="12"/>
        <v>1.0051246612025155</v>
      </c>
      <c r="AB52" s="37">
        <f t="shared" si="13"/>
        <v>0.9623331504771385</v>
      </c>
      <c r="AC52" s="37">
        <f t="shared" si="5"/>
        <v>125.81660288344192</v>
      </c>
    </row>
    <row r="53" spans="1:29" ht="12.75">
      <c r="A53">
        <f t="shared" si="4"/>
        <v>1959.75</v>
      </c>
      <c r="B53" s="18">
        <v>128.739</v>
      </c>
      <c r="C53" s="18">
        <v>4.609</v>
      </c>
      <c r="D53" s="18">
        <f t="shared" si="0"/>
        <v>133.348</v>
      </c>
      <c r="E53" s="36">
        <v>0.011683051474392414</v>
      </c>
      <c r="F53" s="36">
        <v>0.06987360864877701</v>
      </c>
      <c r="G53" s="36">
        <v>0.05904723331332207</v>
      </c>
      <c r="H53" s="36">
        <v>0.2217785120010376</v>
      </c>
      <c r="I53" s="36">
        <v>0.24841836094856262</v>
      </c>
      <c r="J53" s="36">
        <v>0.21866311132907867</v>
      </c>
      <c r="K53" s="36">
        <v>0.1317606419324875</v>
      </c>
      <c r="L53" s="36">
        <v>0.03877546265721321</v>
      </c>
      <c r="M53" s="37">
        <f t="shared" si="16"/>
        <v>1.7772537500000036</v>
      </c>
      <c r="N53" s="37">
        <f t="shared" si="16"/>
        <v>1.7101315499999992</v>
      </c>
      <c r="O53" s="37">
        <f t="shared" si="16"/>
        <v>1.907809825000003</v>
      </c>
      <c r="P53" s="37">
        <f t="shared" si="16"/>
        <v>2.30962415</v>
      </c>
      <c r="Q53" s="37">
        <f t="shared" si="16"/>
        <v>2.5024954249999958</v>
      </c>
      <c r="R53" s="37">
        <f t="shared" si="16"/>
        <v>2.4899253249999975</v>
      </c>
      <c r="S53" s="37">
        <f t="shared" si="16"/>
        <v>2.5044896749999994</v>
      </c>
      <c r="T53" s="37">
        <f t="shared" si="15"/>
        <v>2.400031824999997</v>
      </c>
      <c r="U53" s="37">
        <f t="shared" si="14"/>
        <v>0.713777932275943</v>
      </c>
      <c r="V53" s="37">
        <f t="shared" si="7"/>
        <v>0.6868204169938312</v>
      </c>
      <c r="W53" s="37">
        <f t="shared" si="8"/>
        <v>0.7662116633959715</v>
      </c>
      <c r="X53" s="37">
        <f t="shared" si="9"/>
        <v>0.9275877179168023</v>
      </c>
      <c r="Y53" s="37">
        <f t="shared" si="10"/>
        <v>1.0050483843325695</v>
      </c>
      <c r="Z53" s="37">
        <f t="shared" si="11"/>
        <v>1</v>
      </c>
      <c r="AA53" s="37">
        <f t="shared" si="12"/>
        <v>1.0058493119668164</v>
      </c>
      <c r="AB53" s="37">
        <f t="shared" si="13"/>
        <v>0.9638971100468643</v>
      </c>
      <c r="AC53" s="37">
        <f t="shared" si="5"/>
        <v>126.08505704496454</v>
      </c>
    </row>
    <row r="54" spans="1:29" ht="12.75">
      <c r="A54">
        <f t="shared" si="4"/>
        <v>1960</v>
      </c>
      <c r="B54" s="18">
        <v>128.636</v>
      </c>
      <c r="C54" s="18">
        <v>4.586</v>
      </c>
      <c r="D54" s="18">
        <f t="shared" si="0"/>
        <v>133.222</v>
      </c>
      <c r="E54" s="36">
        <v>0.011636472307145596</v>
      </c>
      <c r="F54" s="36">
        <v>0.07017360627651215</v>
      </c>
      <c r="G54" s="36">
        <v>0.05967577546834946</v>
      </c>
      <c r="H54" s="36">
        <v>0.22055993974208832</v>
      </c>
      <c r="I54" s="36">
        <v>0.2483534812927246</v>
      </c>
      <c r="J54" s="36">
        <v>0.21933305263519287</v>
      </c>
      <c r="K54" s="36">
        <v>0.1316962093114853</v>
      </c>
      <c r="L54" s="36">
        <v>0.03857145830988884</v>
      </c>
      <c r="M54" s="38">
        <v>1.792603</v>
      </c>
      <c r="N54" s="38">
        <v>1.728056</v>
      </c>
      <c r="O54" s="38">
        <v>1.92588</v>
      </c>
      <c r="P54" s="38">
        <v>2.332338</v>
      </c>
      <c r="Q54" s="38">
        <v>2.527304</v>
      </c>
      <c r="R54" s="38">
        <v>2.512429</v>
      </c>
      <c r="S54" s="38">
        <v>2.528913</v>
      </c>
      <c r="T54" s="38">
        <v>2.425582</v>
      </c>
      <c r="U54" s="37">
        <f t="shared" si="14"/>
        <v>0.7134939932630932</v>
      </c>
      <c r="V54" s="37">
        <f aca="true" t="shared" si="17" ref="V54:V82">N54/$R54</f>
        <v>0.6878029190078605</v>
      </c>
      <c r="W54" s="37">
        <f aca="true" t="shared" si="18" ref="W54:W82">O54/$R54</f>
        <v>0.7665410644440102</v>
      </c>
      <c r="X54" s="37">
        <f aca="true" t="shared" si="19" ref="X54:X82">P54/$R54</f>
        <v>0.9283199644646675</v>
      </c>
      <c r="Y54" s="37">
        <f aca="true" t="shared" si="20" ref="Y54:Y82">Q54/$R54</f>
        <v>1.0059205653174677</v>
      </c>
      <c r="Z54" s="37">
        <f aca="true" t="shared" si="21" ref="Z54:Z82">R54/$R54</f>
        <v>1</v>
      </c>
      <c r="AA54" s="37">
        <f aca="true" t="shared" si="22" ref="AA54:AA82">S54/$R54</f>
        <v>1.0065609814247487</v>
      </c>
      <c r="AB54" s="37">
        <f aca="true" t="shared" si="23" ref="AB54:AB82">T54/$R54</f>
        <v>0.9654330530335384</v>
      </c>
      <c r="AC54" s="37">
        <f t="shared" si="5"/>
        <v>126.0303627804233</v>
      </c>
    </row>
    <row r="55" spans="1:29" ht="12.75">
      <c r="A55">
        <f t="shared" si="4"/>
        <v>1960.25</v>
      </c>
      <c r="B55" s="18">
        <v>130.03</v>
      </c>
      <c r="C55" s="18">
        <v>4.549</v>
      </c>
      <c r="D55" s="18">
        <f t="shared" si="0"/>
        <v>134.579</v>
      </c>
      <c r="E55" s="36">
        <v>0.011494891718029976</v>
      </c>
      <c r="F55" s="36">
        <v>0.07080066204071045</v>
      </c>
      <c r="G55" s="36">
        <v>0.05973564833402634</v>
      </c>
      <c r="H55" s="36">
        <v>0.219688281416893</v>
      </c>
      <c r="I55" s="36">
        <v>0.24837075173854828</v>
      </c>
      <c r="J55" s="36">
        <v>0.21931573748588562</v>
      </c>
      <c r="K55" s="36">
        <v>0.13237708806991577</v>
      </c>
      <c r="L55" s="36">
        <v>0.038458190858364105</v>
      </c>
      <c r="M55" s="37">
        <f aca="true" t="shared" si="24" ref="M55:T86">M54+(M$94-M$54)/40</f>
        <v>1.820801425</v>
      </c>
      <c r="N55" s="37">
        <f t="shared" si="24"/>
        <v>1.755956475</v>
      </c>
      <c r="O55" s="37">
        <f t="shared" si="24"/>
        <v>1.956033775</v>
      </c>
      <c r="P55" s="37">
        <f t="shared" si="24"/>
        <v>2.36943285</v>
      </c>
      <c r="Q55" s="37">
        <f t="shared" si="24"/>
        <v>2.566145325</v>
      </c>
      <c r="R55" s="37">
        <f t="shared" si="24"/>
        <v>2.551194325</v>
      </c>
      <c r="S55" s="37">
        <f t="shared" si="24"/>
        <v>2.56328395</v>
      </c>
      <c r="T55" s="37">
        <f t="shared" si="24"/>
        <v>2.46215505</v>
      </c>
      <c r="U55" s="37">
        <f t="shared" si="14"/>
        <v>0.713705501441957</v>
      </c>
      <c r="V55" s="37">
        <f t="shared" si="17"/>
        <v>0.6882880138893379</v>
      </c>
      <c r="W55" s="37">
        <f t="shared" si="18"/>
        <v>0.7667129688366644</v>
      </c>
      <c r="X55" s="37">
        <f t="shared" si="19"/>
        <v>0.9287543590000734</v>
      </c>
      <c r="Y55" s="37">
        <f t="shared" si="20"/>
        <v>1.0058603924653995</v>
      </c>
      <c r="Z55" s="37">
        <f t="shared" si="21"/>
        <v>1</v>
      </c>
      <c r="AA55" s="37">
        <f t="shared" si="22"/>
        <v>1.0047388099297376</v>
      </c>
      <c r="AB55" s="37">
        <f t="shared" si="23"/>
        <v>0.9650989835907541</v>
      </c>
      <c r="AC55" s="37">
        <f t="shared" si="5"/>
        <v>127.31633093958408</v>
      </c>
    </row>
    <row r="56" spans="1:29" ht="12.75">
      <c r="A56">
        <f t="shared" si="4"/>
        <v>1960.5</v>
      </c>
      <c r="B56" s="18">
        <v>130.18200000000002</v>
      </c>
      <c r="C56" s="18">
        <v>4.587</v>
      </c>
      <c r="D56" s="18">
        <f t="shared" si="0"/>
        <v>134.769</v>
      </c>
      <c r="E56" s="36">
        <v>0.01135331206023693</v>
      </c>
      <c r="F56" s="36">
        <v>0.07142771780490875</v>
      </c>
      <c r="G56" s="36">
        <v>0.059795524924993515</v>
      </c>
      <c r="H56" s="36">
        <v>0.2188166379928589</v>
      </c>
      <c r="I56" s="36">
        <v>0.24838802218437195</v>
      </c>
      <c r="J56" s="36">
        <v>0.21929842233657837</v>
      </c>
      <c r="K56" s="36">
        <v>0.13305796682834625</v>
      </c>
      <c r="L56" s="36">
        <v>0.03834492340683937</v>
      </c>
      <c r="M56" s="37">
        <f t="shared" si="24"/>
        <v>1.84899985</v>
      </c>
      <c r="N56" s="37">
        <f t="shared" si="24"/>
        <v>1.78385695</v>
      </c>
      <c r="O56" s="37">
        <f t="shared" si="24"/>
        <v>1.9861875500000001</v>
      </c>
      <c r="P56" s="37">
        <f t="shared" si="24"/>
        <v>2.4065277</v>
      </c>
      <c r="Q56" s="37">
        <f t="shared" si="24"/>
        <v>2.60498665</v>
      </c>
      <c r="R56" s="37">
        <f t="shared" si="24"/>
        <v>2.58995965</v>
      </c>
      <c r="S56" s="37">
        <f t="shared" si="24"/>
        <v>2.5976549</v>
      </c>
      <c r="T56" s="37">
        <f t="shared" si="24"/>
        <v>2.4987280999999997</v>
      </c>
      <c r="U56" s="37">
        <f t="shared" si="14"/>
        <v>0.7139106781065103</v>
      </c>
      <c r="V56" s="37">
        <f t="shared" si="17"/>
        <v>0.6887585874166032</v>
      </c>
      <c r="W56" s="37">
        <f t="shared" si="18"/>
        <v>0.7668797272575271</v>
      </c>
      <c r="X56" s="37">
        <f t="shared" si="19"/>
        <v>0.9291757499001962</v>
      </c>
      <c r="Y56" s="37">
        <f t="shared" si="20"/>
        <v>1.0058020208924876</v>
      </c>
      <c r="Z56" s="37">
        <f t="shared" si="21"/>
        <v>1</v>
      </c>
      <c r="AA56" s="37">
        <f t="shared" si="22"/>
        <v>1.002971185284682</v>
      </c>
      <c r="AB56" s="37">
        <f t="shared" si="23"/>
        <v>0.9647749145435527</v>
      </c>
      <c r="AC56" s="37">
        <f t="shared" si="5"/>
        <v>127.49847096285134</v>
      </c>
    </row>
    <row r="57" spans="1:29" ht="12.75">
      <c r="A57">
        <f t="shared" si="4"/>
        <v>1960.75</v>
      </c>
      <c r="B57" s="18">
        <v>128.958</v>
      </c>
      <c r="C57" s="18">
        <v>4.593</v>
      </c>
      <c r="D57" s="18">
        <f t="shared" si="0"/>
        <v>133.551</v>
      </c>
      <c r="E57" s="36">
        <v>0.011211732402443886</v>
      </c>
      <c r="F57" s="36">
        <v>0.07205478101968765</v>
      </c>
      <c r="G57" s="36">
        <v>0.05985540151596069</v>
      </c>
      <c r="H57" s="36">
        <v>0.21794497966766357</v>
      </c>
      <c r="I57" s="36">
        <v>0.24840529263019562</v>
      </c>
      <c r="J57" s="36">
        <v>0.21928109228610992</v>
      </c>
      <c r="K57" s="36">
        <v>0.13373884558677673</v>
      </c>
      <c r="L57" s="36">
        <v>0.038231655955314636</v>
      </c>
      <c r="M57" s="37">
        <f t="shared" si="24"/>
        <v>1.877198275</v>
      </c>
      <c r="N57" s="37">
        <f t="shared" si="24"/>
        <v>1.8117574250000001</v>
      </c>
      <c r="O57" s="37">
        <f t="shared" si="24"/>
        <v>2.016341325</v>
      </c>
      <c r="P57" s="37">
        <f t="shared" si="24"/>
        <v>2.4436225499999997</v>
      </c>
      <c r="Q57" s="37">
        <f t="shared" si="24"/>
        <v>2.6438279749999998</v>
      </c>
      <c r="R57" s="37">
        <f t="shared" si="24"/>
        <v>2.628724975</v>
      </c>
      <c r="S57" s="37">
        <f t="shared" si="24"/>
        <v>2.6320258500000002</v>
      </c>
      <c r="T57" s="37">
        <f t="shared" si="24"/>
        <v>2.5353011499999996</v>
      </c>
      <c r="U57" s="37">
        <f t="shared" si="14"/>
        <v>0.7141098033657933</v>
      </c>
      <c r="V57" s="37">
        <f t="shared" si="17"/>
        <v>0.6892152820208969</v>
      </c>
      <c r="W57" s="37">
        <f t="shared" si="18"/>
        <v>0.7670415673667041</v>
      </c>
      <c r="X57" s="37">
        <f t="shared" si="19"/>
        <v>0.9295847124517086</v>
      </c>
      <c r="Y57" s="37">
        <f t="shared" si="20"/>
        <v>1.0057453709093322</v>
      </c>
      <c r="Z57" s="37">
        <f t="shared" si="21"/>
        <v>1</v>
      </c>
      <c r="AA57" s="37">
        <f t="shared" si="22"/>
        <v>1.0012556943124111</v>
      </c>
      <c r="AB57" s="37">
        <f t="shared" si="23"/>
        <v>0.9644604034699369</v>
      </c>
      <c r="AC57" s="37">
        <f t="shared" si="5"/>
        <v>126.34870554719281</v>
      </c>
    </row>
    <row r="58" spans="1:29" ht="12.75">
      <c r="A58">
        <f t="shared" si="4"/>
        <v>1961</v>
      </c>
      <c r="B58" s="18">
        <v>128.594</v>
      </c>
      <c r="C58" s="18">
        <v>4.659</v>
      </c>
      <c r="D58" s="18">
        <f t="shared" si="0"/>
        <v>133.253</v>
      </c>
      <c r="E58" s="36">
        <v>0.011070151813328266</v>
      </c>
      <c r="F58" s="36">
        <v>0.07268183678388596</v>
      </c>
      <c r="G58" s="36">
        <v>0.05991527438163757</v>
      </c>
      <c r="H58" s="36">
        <v>0.21707332134246826</v>
      </c>
      <c r="I58" s="36">
        <v>0.2484225630760193</v>
      </c>
      <c r="J58" s="36">
        <v>0.21926377713680267</v>
      </c>
      <c r="K58" s="36">
        <v>0.13441972434520721</v>
      </c>
      <c r="L58" s="36">
        <v>0.0381183885037899</v>
      </c>
      <c r="M58" s="37">
        <f t="shared" si="24"/>
        <v>1.9053967</v>
      </c>
      <c r="N58" s="37">
        <f t="shared" si="24"/>
        <v>1.8396579000000002</v>
      </c>
      <c r="O58" s="37">
        <f t="shared" si="24"/>
        <v>2.0464951</v>
      </c>
      <c r="P58" s="37">
        <f t="shared" si="24"/>
        <v>2.4807173999999996</v>
      </c>
      <c r="Q58" s="37">
        <f t="shared" si="24"/>
        <v>2.6826692999999997</v>
      </c>
      <c r="R58" s="37">
        <f t="shared" si="24"/>
        <v>2.6674903</v>
      </c>
      <c r="S58" s="37">
        <f t="shared" si="24"/>
        <v>2.6663968000000002</v>
      </c>
      <c r="T58" s="37">
        <f t="shared" si="24"/>
        <v>2.5718741999999994</v>
      </c>
      <c r="U58" s="37">
        <f t="shared" si="14"/>
        <v>0.7143031410460987</v>
      </c>
      <c r="V58" s="37">
        <f t="shared" si="17"/>
        <v>0.68965870278891</v>
      </c>
      <c r="W58" s="37">
        <f t="shared" si="18"/>
        <v>0.7671987035904123</v>
      </c>
      <c r="X58" s="37">
        <f t="shared" si="19"/>
        <v>0.9299817884998494</v>
      </c>
      <c r="Y58" s="37">
        <f t="shared" si="20"/>
        <v>1.0056903674588806</v>
      </c>
      <c r="Z58" s="37">
        <f t="shared" si="21"/>
        <v>1</v>
      </c>
      <c r="AA58" s="37">
        <f t="shared" si="22"/>
        <v>0.9995900641138228</v>
      </c>
      <c r="AB58" s="37">
        <f t="shared" si="23"/>
        <v>0.9641550336659142</v>
      </c>
      <c r="AC58" s="37">
        <f t="shared" si="5"/>
        <v>126.06944734541247</v>
      </c>
    </row>
    <row r="59" spans="1:29" ht="12.75">
      <c r="A59">
        <f t="shared" si="4"/>
        <v>1961.25</v>
      </c>
      <c r="B59" s="18">
        <v>127.255</v>
      </c>
      <c r="C59" s="18">
        <v>4.633</v>
      </c>
      <c r="D59" s="18">
        <f t="shared" si="0"/>
        <v>131.888</v>
      </c>
      <c r="E59" s="36">
        <v>0.01094021461904049</v>
      </c>
      <c r="F59" s="36">
        <v>0.07352641969919205</v>
      </c>
      <c r="G59" s="36">
        <v>0.0600971058011055</v>
      </c>
      <c r="H59" s="36">
        <v>0.21623867750167847</v>
      </c>
      <c r="I59" s="36">
        <v>0.2483564168214798</v>
      </c>
      <c r="J59" s="36">
        <v>0.21908628940582275</v>
      </c>
      <c r="K59" s="36">
        <v>0.13498538732528687</v>
      </c>
      <c r="L59" s="36">
        <v>0.03797382861375809</v>
      </c>
      <c r="M59" s="37">
        <f t="shared" si="24"/>
        <v>1.933595125</v>
      </c>
      <c r="N59" s="37">
        <f t="shared" si="24"/>
        <v>1.8675583750000002</v>
      </c>
      <c r="O59" s="37">
        <f t="shared" si="24"/>
        <v>2.076648875</v>
      </c>
      <c r="P59" s="37">
        <f t="shared" si="24"/>
        <v>2.5178122499999995</v>
      </c>
      <c r="Q59" s="37">
        <f t="shared" si="24"/>
        <v>2.7215106249999996</v>
      </c>
      <c r="R59" s="37">
        <f t="shared" si="24"/>
        <v>2.706255625</v>
      </c>
      <c r="S59" s="37">
        <f t="shared" si="24"/>
        <v>2.7007677500000002</v>
      </c>
      <c r="T59" s="37">
        <f t="shared" si="24"/>
        <v>2.6084472499999993</v>
      </c>
      <c r="U59" s="37">
        <f t="shared" si="14"/>
        <v>0.7144909398571689</v>
      </c>
      <c r="V59" s="37">
        <f t="shared" si="17"/>
        <v>0.690089420137464</v>
      </c>
      <c r="W59" s="37">
        <f t="shared" si="18"/>
        <v>0.7673513380688124</v>
      </c>
      <c r="X59" s="37">
        <f t="shared" si="19"/>
        <v>0.9303674888435566</v>
      </c>
      <c r="Y59" s="37">
        <f t="shared" si="20"/>
        <v>1.0056369397846516</v>
      </c>
      <c r="Z59" s="37">
        <f t="shared" si="21"/>
        <v>1</v>
      </c>
      <c r="AA59" s="37">
        <f t="shared" si="22"/>
        <v>0.9979721520209313</v>
      </c>
      <c r="AB59" s="37">
        <f t="shared" si="23"/>
        <v>0.9638584123035309</v>
      </c>
      <c r="AC59" s="37">
        <f t="shared" si="5"/>
        <v>124.76726750505904</v>
      </c>
    </row>
    <row r="60" spans="1:29" ht="12.75">
      <c r="A60">
        <f t="shared" si="4"/>
        <v>1961.5</v>
      </c>
      <c r="B60" s="18">
        <v>128.195</v>
      </c>
      <c r="C60" s="18">
        <v>4.653</v>
      </c>
      <c r="D60" s="18">
        <f t="shared" si="0"/>
        <v>132.84799999999998</v>
      </c>
      <c r="E60" s="36">
        <v>0.010810276493430138</v>
      </c>
      <c r="F60" s="36">
        <v>0.07437100261449814</v>
      </c>
      <c r="G60" s="36">
        <v>0.060278937220573425</v>
      </c>
      <c r="H60" s="36">
        <v>0.21540403366088867</v>
      </c>
      <c r="I60" s="36">
        <v>0.2482902705669403</v>
      </c>
      <c r="J60" s="36">
        <v>0.21890881657600403</v>
      </c>
      <c r="K60" s="36">
        <v>0.1355510652065277</v>
      </c>
      <c r="L60" s="36">
        <v>0.03782926872372627</v>
      </c>
      <c r="M60" s="37">
        <f t="shared" si="24"/>
        <v>1.96179355</v>
      </c>
      <c r="N60" s="37">
        <f t="shared" si="24"/>
        <v>1.8954588500000003</v>
      </c>
      <c r="O60" s="37">
        <f t="shared" si="24"/>
        <v>2.10680265</v>
      </c>
      <c r="P60" s="37">
        <f t="shared" si="24"/>
        <v>2.5549070999999994</v>
      </c>
      <c r="Q60" s="37">
        <f t="shared" si="24"/>
        <v>2.7603519499999996</v>
      </c>
      <c r="R60" s="37">
        <f t="shared" si="24"/>
        <v>2.74502095</v>
      </c>
      <c r="S60" s="37">
        <f t="shared" si="24"/>
        <v>2.7351387000000003</v>
      </c>
      <c r="T60" s="37">
        <f t="shared" si="24"/>
        <v>2.645020299999999</v>
      </c>
      <c r="U60" s="37">
        <f t="shared" si="14"/>
        <v>0.7146734344595804</v>
      </c>
      <c r="V60" s="37">
        <f t="shared" si="17"/>
        <v>0.6905079722615598</v>
      </c>
      <c r="W60" s="37">
        <f t="shared" si="18"/>
        <v>0.7674996615235306</v>
      </c>
      <c r="X60" s="37">
        <f t="shared" si="19"/>
        <v>0.9307422954276541</v>
      </c>
      <c r="Y60" s="37">
        <f t="shared" si="20"/>
        <v>1.00558502112707</v>
      </c>
      <c r="Z60" s="37">
        <f t="shared" si="21"/>
        <v>1</v>
      </c>
      <c r="AA60" s="37">
        <f t="shared" si="22"/>
        <v>0.9963999364012142</v>
      </c>
      <c r="AB60" s="37">
        <f t="shared" si="23"/>
        <v>0.9635701687449778</v>
      </c>
      <c r="AC60" s="37">
        <f t="shared" si="5"/>
        <v>125.66481796265015</v>
      </c>
    </row>
    <row r="61" spans="1:29" ht="12.75">
      <c r="A61">
        <f t="shared" si="4"/>
        <v>1961.75</v>
      </c>
      <c r="B61" s="18">
        <v>129.486</v>
      </c>
      <c r="C61" s="18">
        <v>5.001</v>
      </c>
      <c r="D61" s="18">
        <f t="shared" si="0"/>
        <v>134.487</v>
      </c>
      <c r="E61" s="36">
        <v>0.01068033929914236</v>
      </c>
      <c r="F61" s="36">
        <v>0.07521558552980423</v>
      </c>
      <c r="G61" s="36">
        <v>0.06046076491475105</v>
      </c>
      <c r="H61" s="36">
        <v>0.21456940472126007</v>
      </c>
      <c r="I61" s="36">
        <v>0.24822410941123962</v>
      </c>
      <c r="J61" s="36">
        <v>0.2187313437461853</v>
      </c>
      <c r="K61" s="36">
        <v>0.13611674308776855</v>
      </c>
      <c r="L61" s="36">
        <v>0.03768470883369446</v>
      </c>
      <c r="M61" s="37">
        <f t="shared" si="24"/>
        <v>1.9899919750000001</v>
      </c>
      <c r="N61" s="37">
        <f t="shared" si="24"/>
        <v>1.9233593250000003</v>
      </c>
      <c r="O61" s="37">
        <f t="shared" si="24"/>
        <v>2.136956425</v>
      </c>
      <c r="P61" s="37">
        <f t="shared" si="24"/>
        <v>2.5920019499999993</v>
      </c>
      <c r="Q61" s="37">
        <f t="shared" si="24"/>
        <v>2.7991932749999995</v>
      </c>
      <c r="R61" s="37">
        <f t="shared" si="24"/>
        <v>2.7837862749999998</v>
      </c>
      <c r="S61" s="37">
        <f t="shared" si="24"/>
        <v>2.7695096500000003</v>
      </c>
      <c r="T61" s="37">
        <f t="shared" si="24"/>
        <v>2.681593349999999</v>
      </c>
      <c r="U61" s="37">
        <f t="shared" si="14"/>
        <v>0.714850846442944</v>
      </c>
      <c r="V61" s="37">
        <f t="shared" si="17"/>
        <v>0.6909148673778847</v>
      </c>
      <c r="W61" s="37">
        <f t="shared" si="18"/>
        <v>0.7676438540526968</v>
      </c>
      <c r="X61" s="37">
        <f t="shared" si="19"/>
        <v>0.9311066633518766</v>
      </c>
      <c r="Y61" s="37">
        <f t="shared" si="20"/>
        <v>1.0055345484451745</v>
      </c>
      <c r="Z61" s="37">
        <f t="shared" si="21"/>
        <v>1</v>
      </c>
      <c r="AA61" s="37">
        <f t="shared" si="22"/>
        <v>0.9948715082302791</v>
      </c>
      <c r="AB61" s="37">
        <f t="shared" si="23"/>
        <v>0.9632899529975588</v>
      </c>
      <c r="AC61" s="37">
        <f t="shared" si="5"/>
        <v>127.20466147125576</v>
      </c>
    </row>
    <row r="62" spans="1:29" ht="12.75">
      <c r="A62">
        <f t="shared" si="4"/>
        <v>1962</v>
      </c>
      <c r="B62" s="18">
        <v>130.886</v>
      </c>
      <c r="C62" s="18">
        <v>5.29</v>
      </c>
      <c r="D62" s="18">
        <f t="shared" si="0"/>
        <v>136.176</v>
      </c>
      <c r="E62" s="36">
        <v>0.010550402104854584</v>
      </c>
      <c r="F62" s="36">
        <v>0.07606016844511032</v>
      </c>
      <c r="G62" s="36">
        <v>0.06064259633421898</v>
      </c>
      <c r="H62" s="36">
        <v>0.21373476088047028</v>
      </c>
      <c r="I62" s="36">
        <v>0.24815796315670013</v>
      </c>
      <c r="J62" s="36">
        <v>0.21855385601520538</v>
      </c>
      <c r="K62" s="36">
        <v>0.1366824060678482</v>
      </c>
      <c r="L62" s="36">
        <v>0.03754014894366264</v>
      </c>
      <c r="M62" s="37">
        <f t="shared" si="24"/>
        <v>2.0181904</v>
      </c>
      <c r="N62" s="37">
        <f t="shared" si="24"/>
        <v>1.9512598000000003</v>
      </c>
      <c r="O62" s="37">
        <f t="shared" si="24"/>
        <v>2.1671102</v>
      </c>
      <c r="P62" s="37">
        <f t="shared" si="24"/>
        <v>2.6290967999999992</v>
      </c>
      <c r="Q62" s="37">
        <f t="shared" si="24"/>
        <v>2.8380345999999994</v>
      </c>
      <c r="R62" s="37">
        <f t="shared" si="24"/>
        <v>2.8225515999999997</v>
      </c>
      <c r="S62" s="37">
        <f t="shared" si="24"/>
        <v>2.8038806000000003</v>
      </c>
      <c r="T62" s="37">
        <f t="shared" si="24"/>
        <v>2.718166399999999</v>
      </c>
      <c r="U62" s="37">
        <f t="shared" si="14"/>
        <v>0.7150233852234978</v>
      </c>
      <c r="V62" s="37">
        <f t="shared" si="17"/>
        <v>0.6913105857834452</v>
      </c>
      <c r="W62" s="37">
        <f t="shared" si="18"/>
        <v>0.7677840858604676</v>
      </c>
      <c r="X62" s="37">
        <f t="shared" si="19"/>
        <v>0.931461022714341</v>
      </c>
      <c r="Y62" s="37">
        <f t="shared" si="20"/>
        <v>1.0054854621612586</v>
      </c>
      <c r="Z62" s="37">
        <f t="shared" si="21"/>
        <v>1</v>
      </c>
      <c r="AA62" s="37">
        <f t="shared" si="22"/>
        <v>0.9933850633589836</v>
      </c>
      <c r="AB62" s="37">
        <f t="shared" si="23"/>
        <v>0.9630174342959751</v>
      </c>
      <c r="AC62" s="37">
        <f t="shared" si="5"/>
        <v>128.79174228457458</v>
      </c>
    </row>
    <row r="63" spans="1:29" ht="12.75">
      <c r="A63">
        <f t="shared" si="4"/>
        <v>1962.25</v>
      </c>
      <c r="B63" s="18">
        <v>131.713</v>
      </c>
      <c r="C63" s="18">
        <v>5.322</v>
      </c>
      <c r="D63" s="18">
        <f t="shared" si="0"/>
        <v>137.035</v>
      </c>
      <c r="E63" s="36">
        <v>0.010530106723308563</v>
      </c>
      <c r="F63" s="36">
        <v>0.07596037536859512</v>
      </c>
      <c r="G63" s="36">
        <v>0.061296965926885605</v>
      </c>
      <c r="H63" s="36">
        <v>0.21197934448719025</v>
      </c>
      <c r="I63" s="36">
        <v>0.2481941431760788</v>
      </c>
      <c r="J63" s="36">
        <v>0.2198760062456131</v>
      </c>
      <c r="K63" s="36">
        <v>0.13748739659786224</v>
      </c>
      <c r="L63" s="36">
        <v>0.03635827824473381</v>
      </c>
      <c r="M63" s="37">
        <f t="shared" si="24"/>
        <v>2.0463888249999997</v>
      </c>
      <c r="N63" s="37">
        <f t="shared" si="24"/>
        <v>1.9791602750000004</v>
      </c>
      <c r="O63" s="37">
        <f t="shared" si="24"/>
        <v>2.1972639750000003</v>
      </c>
      <c r="P63" s="37">
        <f t="shared" si="24"/>
        <v>2.666191649999999</v>
      </c>
      <c r="Q63" s="37">
        <f t="shared" si="24"/>
        <v>2.8768759249999993</v>
      </c>
      <c r="R63" s="37">
        <f t="shared" si="24"/>
        <v>2.8613169249999997</v>
      </c>
      <c r="S63" s="37">
        <f t="shared" si="24"/>
        <v>2.8382515500000003</v>
      </c>
      <c r="T63" s="37">
        <f t="shared" si="24"/>
        <v>2.754739449999999</v>
      </c>
      <c r="U63" s="37">
        <f t="shared" si="14"/>
        <v>0.7151912488687355</v>
      </c>
      <c r="V63" s="37">
        <f t="shared" si="17"/>
        <v>0.6916955817468562</v>
      </c>
      <c r="W63" s="37">
        <f t="shared" si="18"/>
        <v>0.7679205179272479</v>
      </c>
      <c r="X63" s="37">
        <f t="shared" si="19"/>
        <v>0.9318057803051647</v>
      </c>
      <c r="Y63" s="37">
        <f t="shared" si="20"/>
        <v>1.0054377059262667</v>
      </c>
      <c r="Z63" s="37">
        <f t="shared" si="21"/>
        <v>1</v>
      </c>
      <c r="AA63" s="37">
        <f t="shared" si="22"/>
        <v>0.9919388954091483</v>
      </c>
      <c r="AB63" s="37">
        <f t="shared" si="23"/>
        <v>0.962752299799855</v>
      </c>
      <c r="AC63" s="37">
        <f t="shared" si="5"/>
        <v>129.5625007753073</v>
      </c>
    </row>
    <row r="64" spans="1:29" ht="12.75">
      <c r="A64">
        <f t="shared" si="4"/>
        <v>1962.5</v>
      </c>
      <c r="B64" s="18">
        <v>131.47</v>
      </c>
      <c r="C64" s="18">
        <v>5.228</v>
      </c>
      <c r="D64" s="18">
        <f t="shared" si="0"/>
        <v>136.698</v>
      </c>
      <c r="E64" s="36">
        <v>0.010509811341762543</v>
      </c>
      <c r="F64" s="36">
        <v>0.07586058974266052</v>
      </c>
      <c r="G64" s="36">
        <v>0.06195133924484253</v>
      </c>
      <c r="H64" s="36">
        <v>0.21022391319274902</v>
      </c>
      <c r="I64" s="36">
        <v>0.24823033809661865</v>
      </c>
      <c r="J64" s="36">
        <v>0.22119814157485962</v>
      </c>
      <c r="K64" s="36">
        <v>0.13829238712787628</v>
      </c>
      <c r="L64" s="36">
        <v>0.03517640382051468</v>
      </c>
      <c r="M64" s="37">
        <f t="shared" si="24"/>
        <v>2.0745872499999995</v>
      </c>
      <c r="N64" s="37">
        <f t="shared" si="24"/>
        <v>2.0070607500000004</v>
      </c>
      <c r="O64" s="37">
        <f t="shared" si="24"/>
        <v>2.2274177500000003</v>
      </c>
      <c r="P64" s="37">
        <f t="shared" si="24"/>
        <v>2.703286499999999</v>
      </c>
      <c r="Q64" s="37">
        <f t="shared" si="24"/>
        <v>2.9157172499999993</v>
      </c>
      <c r="R64" s="37">
        <f t="shared" si="24"/>
        <v>2.9000822499999996</v>
      </c>
      <c r="S64" s="37">
        <f t="shared" si="24"/>
        <v>2.8726225000000003</v>
      </c>
      <c r="T64" s="37">
        <f t="shared" si="24"/>
        <v>2.7913124999999988</v>
      </c>
      <c r="U64" s="37">
        <f t="shared" si="14"/>
        <v>0.7153546248558984</v>
      </c>
      <c r="V64" s="37">
        <f t="shared" si="17"/>
        <v>0.6920702852479445</v>
      </c>
      <c r="W64" s="37">
        <f t="shared" si="18"/>
        <v>0.7680533026261585</v>
      </c>
      <c r="X64" s="37">
        <f t="shared" si="19"/>
        <v>0.932141321164253</v>
      </c>
      <c r="Y64" s="37">
        <f t="shared" si="20"/>
        <v>1.0053912264040097</v>
      </c>
      <c r="Z64" s="37">
        <f t="shared" si="21"/>
        <v>1</v>
      </c>
      <c r="AA64" s="37">
        <f t="shared" si="22"/>
        <v>0.9905313892390468</v>
      </c>
      <c r="AB64" s="37">
        <f t="shared" si="23"/>
        <v>0.9624942533957439</v>
      </c>
      <c r="AC64" s="37">
        <f t="shared" si="5"/>
        <v>129.20233078300757</v>
      </c>
    </row>
    <row r="65" spans="1:29" ht="12.75">
      <c r="A65">
        <f t="shared" si="4"/>
        <v>1962.75</v>
      </c>
      <c r="B65" s="18">
        <v>130.837</v>
      </c>
      <c r="C65" s="18">
        <v>5.109</v>
      </c>
      <c r="D65" s="18">
        <f t="shared" si="0"/>
        <v>135.946</v>
      </c>
      <c r="E65" s="36">
        <v>0.010489515960216522</v>
      </c>
      <c r="F65" s="36">
        <v>0.07576079666614532</v>
      </c>
      <c r="G65" s="36">
        <v>0.06260570883750916</v>
      </c>
      <c r="H65" s="36">
        <v>0.208468496799469</v>
      </c>
      <c r="I65" s="36">
        <v>0.24826651811599731</v>
      </c>
      <c r="J65" s="36">
        <v>0.22252029180526733</v>
      </c>
      <c r="K65" s="36">
        <v>0.13909737765789032</v>
      </c>
      <c r="L65" s="36">
        <v>0.033994533121585846</v>
      </c>
      <c r="M65" s="37">
        <f t="shared" si="24"/>
        <v>2.1027856749999994</v>
      </c>
      <c r="N65" s="37">
        <f t="shared" si="24"/>
        <v>2.0349612250000004</v>
      </c>
      <c r="O65" s="37">
        <f t="shared" si="24"/>
        <v>2.2575715250000004</v>
      </c>
      <c r="P65" s="37">
        <f t="shared" si="24"/>
        <v>2.740381349999999</v>
      </c>
      <c r="Q65" s="37">
        <f t="shared" si="24"/>
        <v>2.954558574999999</v>
      </c>
      <c r="R65" s="37">
        <f t="shared" si="24"/>
        <v>2.9388475749999996</v>
      </c>
      <c r="S65" s="37">
        <f t="shared" si="24"/>
        <v>2.9069934500000003</v>
      </c>
      <c r="T65" s="37">
        <f t="shared" si="24"/>
        <v>2.8278855499999986</v>
      </c>
      <c r="U65" s="37">
        <f t="shared" si="14"/>
        <v>0.7155136907704374</v>
      </c>
      <c r="V65" s="37">
        <f t="shared" si="17"/>
        <v>0.6924351035796746</v>
      </c>
      <c r="W65" s="37">
        <f t="shared" si="18"/>
        <v>0.768182584290715</v>
      </c>
      <c r="X65" s="37">
        <f t="shared" si="19"/>
        <v>0.9324680100157965</v>
      </c>
      <c r="Y65" s="37">
        <f t="shared" si="20"/>
        <v>1.005345973072455</v>
      </c>
      <c r="Z65" s="37">
        <f t="shared" si="21"/>
        <v>1</v>
      </c>
      <c r="AA65" s="37">
        <f t="shared" si="22"/>
        <v>0.9891610149260636</v>
      </c>
      <c r="AB65" s="37">
        <f t="shared" si="23"/>
        <v>0.9622430145939089</v>
      </c>
      <c r="AC65" s="37">
        <f t="shared" si="5"/>
        <v>128.45026223490933</v>
      </c>
    </row>
    <row r="66" spans="1:29" ht="12.75">
      <c r="A66">
        <f t="shared" si="4"/>
        <v>1963</v>
      </c>
      <c r="B66" s="18">
        <v>131.623</v>
      </c>
      <c r="C66" s="18">
        <v>4.977</v>
      </c>
      <c r="D66" s="18">
        <f t="shared" si="0"/>
        <v>136.6</v>
      </c>
      <c r="E66" s="36">
        <v>0.010469220578670502</v>
      </c>
      <c r="F66" s="36">
        <v>0.07566100358963013</v>
      </c>
      <c r="G66" s="36">
        <v>0.06326007843017578</v>
      </c>
      <c r="H66" s="36">
        <v>0.20671308040618896</v>
      </c>
      <c r="I66" s="36">
        <v>0.24830269813537598</v>
      </c>
      <c r="J66" s="36">
        <v>0.22384244203567505</v>
      </c>
      <c r="K66" s="36">
        <v>0.13990236818790436</v>
      </c>
      <c r="L66" s="36">
        <v>0.03281266242265701</v>
      </c>
      <c r="M66" s="37">
        <f t="shared" si="24"/>
        <v>2.130984099999999</v>
      </c>
      <c r="N66" s="37">
        <f t="shared" si="24"/>
        <v>2.0628617000000005</v>
      </c>
      <c r="O66" s="37">
        <f t="shared" si="24"/>
        <v>2.2877253000000004</v>
      </c>
      <c r="P66" s="37">
        <f t="shared" si="24"/>
        <v>2.777476199999999</v>
      </c>
      <c r="Q66" s="37">
        <f t="shared" si="24"/>
        <v>2.993399899999999</v>
      </c>
      <c r="R66" s="37">
        <f t="shared" si="24"/>
        <v>2.9776128999999996</v>
      </c>
      <c r="S66" s="37">
        <f t="shared" si="24"/>
        <v>2.9413644000000003</v>
      </c>
      <c r="T66" s="37">
        <f t="shared" si="24"/>
        <v>2.8644585999999985</v>
      </c>
      <c r="U66" s="37">
        <f t="shared" si="14"/>
        <v>0.7156686149499148</v>
      </c>
      <c r="V66" s="37">
        <f t="shared" si="17"/>
        <v>0.6927904228249416</v>
      </c>
      <c r="W66" s="37">
        <f t="shared" si="18"/>
        <v>0.768308499738163</v>
      </c>
      <c r="X66" s="37">
        <f t="shared" si="19"/>
        <v>0.9327861925907156</v>
      </c>
      <c r="Y66" s="37">
        <f t="shared" si="20"/>
        <v>1.005301898040541</v>
      </c>
      <c r="Z66" s="37">
        <f t="shared" si="21"/>
        <v>1</v>
      </c>
      <c r="AA66" s="37">
        <f t="shared" si="22"/>
        <v>0.9878263222193862</v>
      </c>
      <c r="AB66" s="37">
        <f t="shared" si="23"/>
        <v>0.9619983175113188</v>
      </c>
      <c r="AC66" s="37">
        <f t="shared" si="5"/>
        <v>129.02671269405786</v>
      </c>
    </row>
    <row r="67" spans="1:29" ht="12.75">
      <c r="A67">
        <f t="shared" si="4"/>
        <v>1963.25</v>
      </c>
      <c r="B67" s="18">
        <v>132.403</v>
      </c>
      <c r="C67" s="18">
        <v>5.008</v>
      </c>
      <c r="D67" s="18">
        <f t="shared" si="0"/>
        <v>137.411</v>
      </c>
      <c r="E67" s="36">
        <v>0.010695522651076317</v>
      </c>
      <c r="F67" s="36">
        <v>0.0758858174085617</v>
      </c>
      <c r="G67" s="36">
        <v>0.06348127126693726</v>
      </c>
      <c r="H67" s="36">
        <v>0.20641830563545227</v>
      </c>
      <c r="I67" s="36">
        <v>0.24782481789588928</v>
      </c>
      <c r="J67" s="36">
        <v>0.22389712929725647</v>
      </c>
      <c r="K67" s="36">
        <v>0.1394573152065277</v>
      </c>
      <c r="L67" s="36">
        <v>0.03306248039007187</v>
      </c>
      <c r="M67" s="37">
        <f t="shared" si="24"/>
        <v>2.159182524999999</v>
      </c>
      <c r="N67" s="37">
        <f t="shared" si="24"/>
        <v>2.0907621750000005</v>
      </c>
      <c r="O67" s="37">
        <f t="shared" si="24"/>
        <v>2.3178790750000005</v>
      </c>
      <c r="P67" s="37">
        <f t="shared" si="24"/>
        <v>2.8145710499999987</v>
      </c>
      <c r="Q67" s="37">
        <f t="shared" si="24"/>
        <v>3.032241224999999</v>
      </c>
      <c r="R67" s="37">
        <f t="shared" si="24"/>
        <v>3.0163782249999995</v>
      </c>
      <c r="S67" s="37">
        <f t="shared" si="24"/>
        <v>2.9757353500000003</v>
      </c>
      <c r="T67" s="37">
        <f t="shared" si="24"/>
        <v>2.9010316499999984</v>
      </c>
      <c r="U67" s="37">
        <f t="shared" si="14"/>
        <v>0.7158195570782571</v>
      </c>
      <c r="V67" s="37">
        <f t="shared" si="17"/>
        <v>0.6931366092194889</v>
      </c>
      <c r="W67" s="37">
        <f t="shared" si="18"/>
        <v>0.7684311787524593</v>
      </c>
      <c r="X67" s="37">
        <f t="shared" si="19"/>
        <v>0.9330961968471309</v>
      </c>
      <c r="Y67" s="37">
        <f t="shared" si="20"/>
        <v>1.0052589558791154</v>
      </c>
      <c r="Z67" s="37">
        <f t="shared" si="21"/>
        <v>1</v>
      </c>
      <c r="AA67" s="37">
        <f t="shared" si="22"/>
        <v>0.9865259354204498</v>
      </c>
      <c r="AB67" s="37">
        <f t="shared" si="23"/>
        <v>0.9617599099330453</v>
      </c>
      <c r="AC67" s="37">
        <f t="shared" si="5"/>
        <v>129.72231864480977</v>
      </c>
    </row>
    <row r="68" spans="1:29" ht="12.75">
      <c r="A68">
        <f t="shared" si="4"/>
        <v>1963.5</v>
      </c>
      <c r="B68" s="18">
        <v>132.716</v>
      </c>
      <c r="C68" s="18">
        <v>5.045</v>
      </c>
      <c r="D68" s="18">
        <f t="shared" si="0"/>
        <v>137.761</v>
      </c>
      <c r="E68" s="36">
        <v>0.010921824723482132</v>
      </c>
      <c r="F68" s="36">
        <v>0.07611063122749329</v>
      </c>
      <c r="G68" s="36">
        <v>0.06370246410369873</v>
      </c>
      <c r="H68" s="36">
        <v>0.20612354576587677</v>
      </c>
      <c r="I68" s="36">
        <v>0.2473469227552414</v>
      </c>
      <c r="J68" s="36">
        <v>0.2239518165588379</v>
      </c>
      <c r="K68" s="36">
        <v>0.13901227712631226</v>
      </c>
      <c r="L68" s="36">
        <v>0.03331230208277702</v>
      </c>
      <c r="M68" s="37">
        <f t="shared" si="24"/>
        <v>2.1873809499999988</v>
      </c>
      <c r="N68" s="37">
        <f t="shared" si="24"/>
        <v>2.1186626500000005</v>
      </c>
      <c r="O68" s="37">
        <f t="shared" si="24"/>
        <v>2.3480328500000005</v>
      </c>
      <c r="P68" s="37">
        <f t="shared" si="24"/>
        <v>2.8516658999999986</v>
      </c>
      <c r="Q68" s="37">
        <f t="shared" si="24"/>
        <v>3.071082549999999</v>
      </c>
      <c r="R68" s="37">
        <f t="shared" si="24"/>
        <v>3.0551435499999995</v>
      </c>
      <c r="S68" s="37">
        <f t="shared" si="24"/>
        <v>3.0101063000000003</v>
      </c>
      <c r="T68" s="37">
        <f t="shared" si="24"/>
        <v>2.9376046999999983</v>
      </c>
      <c r="U68" s="37">
        <f t="shared" si="14"/>
        <v>0.7159666687347634</v>
      </c>
      <c r="V68" s="37">
        <f t="shared" si="17"/>
        <v>0.6934740104110659</v>
      </c>
      <c r="W68" s="37">
        <f t="shared" si="18"/>
        <v>0.7685507445304823</v>
      </c>
      <c r="X68" s="37">
        <f t="shared" si="19"/>
        <v>0.933398334097918</v>
      </c>
      <c r="Y68" s="37">
        <f t="shared" si="20"/>
        <v>1.0052171034647455</v>
      </c>
      <c r="Z68" s="37">
        <f t="shared" si="21"/>
        <v>1</v>
      </c>
      <c r="AA68" s="37">
        <f t="shared" si="22"/>
        <v>0.9852585486531397</v>
      </c>
      <c r="AB68" s="37">
        <f t="shared" si="23"/>
        <v>0.9615275524451212</v>
      </c>
      <c r="AC68" s="37">
        <f t="shared" si="5"/>
        <v>129.9826367619204</v>
      </c>
    </row>
    <row r="69" spans="1:29" ht="12.75">
      <c r="A69">
        <f t="shared" si="4"/>
        <v>1963.75</v>
      </c>
      <c r="B69" s="18">
        <v>133.41899999999998</v>
      </c>
      <c r="C69" s="18">
        <v>5.019</v>
      </c>
      <c r="D69" s="18">
        <f t="shared" si="0"/>
        <v>138.438</v>
      </c>
      <c r="E69" s="36">
        <v>0.011148127727210522</v>
      </c>
      <c r="F69" s="36">
        <v>0.07633543759584427</v>
      </c>
      <c r="G69" s="36">
        <v>0.06392364948987961</v>
      </c>
      <c r="H69" s="36">
        <v>0.20582878589630127</v>
      </c>
      <c r="I69" s="36">
        <v>0.2468690276145935</v>
      </c>
      <c r="J69" s="36">
        <v>0.2240065038204193</v>
      </c>
      <c r="K69" s="36">
        <v>0.1385672390460968</v>
      </c>
      <c r="L69" s="36">
        <v>0.03356212377548218</v>
      </c>
      <c r="M69" s="37">
        <f t="shared" si="24"/>
        <v>2.2155793749999986</v>
      </c>
      <c r="N69" s="37">
        <f t="shared" si="24"/>
        <v>2.1465631250000006</v>
      </c>
      <c r="O69" s="37">
        <f t="shared" si="24"/>
        <v>2.3781866250000006</v>
      </c>
      <c r="P69" s="37">
        <f t="shared" si="24"/>
        <v>2.8887607499999985</v>
      </c>
      <c r="Q69" s="37">
        <f t="shared" si="24"/>
        <v>3.109923874999999</v>
      </c>
      <c r="R69" s="37">
        <f t="shared" si="24"/>
        <v>3.0939088749999994</v>
      </c>
      <c r="S69" s="37">
        <f t="shared" si="24"/>
        <v>3.0444772500000004</v>
      </c>
      <c r="T69" s="37">
        <f t="shared" si="24"/>
        <v>2.974177749999998</v>
      </c>
      <c r="U69" s="37">
        <f t="shared" si="14"/>
        <v>0.7161100939018441</v>
      </c>
      <c r="V69" s="37">
        <f t="shared" si="17"/>
        <v>0.6938029566239248</v>
      </c>
      <c r="W69" s="37">
        <f t="shared" si="18"/>
        <v>0.7686673140946987</v>
      </c>
      <c r="X69" s="37">
        <f t="shared" si="19"/>
        <v>0.9336929000534959</v>
      </c>
      <c r="Y69" s="37">
        <f t="shared" si="20"/>
        <v>1.005176299835269</v>
      </c>
      <c r="Z69" s="37">
        <f t="shared" si="21"/>
        <v>1</v>
      </c>
      <c r="AA69" s="37">
        <f t="shared" si="22"/>
        <v>0.9840229214895674</v>
      </c>
      <c r="AB69" s="37">
        <f t="shared" si="23"/>
        <v>0.961301017632589</v>
      </c>
      <c r="AC69" s="37">
        <f t="shared" si="5"/>
        <v>130.55146093456628</v>
      </c>
    </row>
    <row r="70" spans="1:29" ht="12.75">
      <c r="A70">
        <f t="shared" si="4"/>
        <v>1964</v>
      </c>
      <c r="B70" s="18">
        <v>134.454</v>
      </c>
      <c r="C70" s="18">
        <v>4.929</v>
      </c>
      <c r="D70" s="18">
        <f aca="true" t="shared" si="25" ref="D70:D133">B70+C70</f>
        <v>139.383</v>
      </c>
      <c r="E70" s="36">
        <v>0.011374429799616337</v>
      </c>
      <c r="F70" s="36">
        <v>0.07656025141477585</v>
      </c>
      <c r="G70" s="36">
        <v>0.06414484232664108</v>
      </c>
      <c r="H70" s="36">
        <v>0.20553401112556458</v>
      </c>
      <c r="I70" s="36">
        <v>0.2463911473751068</v>
      </c>
      <c r="J70" s="36">
        <v>0.22406119108200073</v>
      </c>
      <c r="K70" s="36">
        <v>0.13812218606472015</v>
      </c>
      <c r="L70" s="36">
        <v>0.033811941742897034</v>
      </c>
      <c r="M70" s="37">
        <f t="shared" si="24"/>
        <v>2.2437777999999984</v>
      </c>
      <c r="N70" s="37">
        <f t="shared" si="24"/>
        <v>2.1744636000000006</v>
      </c>
      <c r="O70" s="37">
        <f t="shared" si="24"/>
        <v>2.4083404000000006</v>
      </c>
      <c r="P70" s="37">
        <f t="shared" si="24"/>
        <v>2.9258555999999984</v>
      </c>
      <c r="Q70" s="37">
        <f t="shared" si="24"/>
        <v>3.148765199999999</v>
      </c>
      <c r="R70" s="37">
        <f t="shared" si="24"/>
        <v>3.1326741999999994</v>
      </c>
      <c r="S70" s="37">
        <f t="shared" si="24"/>
        <v>3.0788482000000004</v>
      </c>
      <c r="T70" s="37">
        <f t="shared" si="24"/>
        <v>3.010750799999998</v>
      </c>
      <c r="U70" s="37">
        <f aca="true" t="shared" si="26" ref="U70:U83">M70/$R70</f>
        <v>0.7162499694350593</v>
      </c>
      <c r="V70" s="37">
        <f t="shared" si="17"/>
        <v>0.6941237617368576</v>
      </c>
      <c r="W70" s="37">
        <f t="shared" si="18"/>
        <v>0.7687809986751898</v>
      </c>
      <c r="X70" s="37">
        <f t="shared" si="19"/>
        <v>0.9339801757871914</v>
      </c>
      <c r="Y70" s="37">
        <f t="shared" si="20"/>
        <v>1.0051365060560717</v>
      </c>
      <c r="Z70" s="37">
        <f t="shared" si="21"/>
        <v>1</v>
      </c>
      <c r="AA70" s="37">
        <f t="shared" si="22"/>
        <v>0.9828178749006203</v>
      </c>
      <c r="AB70" s="37">
        <f t="shared" si="23"/>
        <v>0.9610800893370905</v>
      </c>
      <c r="AC70" s="37">
        <f t="shared" si="5"/>
        <v>131.37267542971497</v>
      </c>
    </row>
    <row r="71" spans="1:29" ht="12.75">
      <c r="A71">
        <f aca="true" t="shared" si="27" ref="A71:A134">A70+0.25</f>
        <v>1964.25</v>
      </c>
      <c r="B71" s="18">
        <v>135.91199999999998</v>
      </c>
      <c r="C71" s="18">
        <v>5.008</v>
      </c>
      <c r="D71" s="18">
        <f t="shared" si="25"/>
        <v>140.92</v>
      </c>
      <c r="E71" s="36">
        <v>0.01111971028149128</v>
      </c>
      <c r="F71" s="36">
        <v>0.07728122919797897</v>
      </c>
      <c r="G71" s="36">
        <v>0.06558089703321457</v>
      </c>
      <c r="H71" s="36">
        <v>0.20596763491630554</v>
      </c>
      <c r="I71" s="36">
        <v>0.24518342316150665</v>
      </c>
      <c r="J71" s="36">
        <v>0.22289738059043884</v>
      </c>
      <c r="K71" s="36">
        <v>0.13863354921340942</v>
      </c>
      <c r="L71" s="36">
        <v>0.03381889685988426</v>
      </c>
      <c r="M71" s="37">
        <f t="shared" si="24"/>
        <v>2.271976224999998</v>
      </c>
      <c r="N71" s="37">
        <f t="shared" si="24"/>
        <v>2.2023640750000006</v>
      </c>
      <c r="O71" s="37">
        <f t="shared" si="24"/>
        <v>2.4384941750000007</v>
      </c>
      <c r="P71" s="37">
        <f t="shared" si="24"/>
        <v>2.9629504499999983</v>
      </c>
      <c r="Q71" s="37">
        <f t="shared" si="24"/>
        <v>3.1876065249999987</v>
      </c>
      <c r="R71" s="37">
        <f t="shared" si="24"/>
        <v>3.1714395249999994</v>
      </c>
      <c r="S71" s="37">
        <f t="shared" si="24"/>
        <v>3.1132191500000004</v>
      </c>
      <c r="T71" s="37">
        <f t="shared" si="24"/>
        <v>3.047323849999998</v>
      </c>
      <c r="U71" s="37">
        <f t="shared" si="26"/>
        <v>0.7163864254986854</v>
      </c>
      <c r="V71" s="37">
        <f t="shared" si="17"/>
        <v>0.69443672428217</v>
      </c>
      <c r="W71" s="37">
        <f t="shared" si="18"/>
        <v>0.7688919040636605</v>
      </c>
      <c r="X71" s="37">
        <f t="shared" si="19"/>
        <v>0.9342604286298031</v>
      </c>
      <c r="Y71" s="37">
        <f t="shared" si="20"/>
        <v>1.0050976850961708</v>
      </c>
      <c r="Z71" s="37">
        <f t="shared" si="21"/>
        <v>1</v>
      </c>
      <c r="AA71" s="37">
        <f t="shared" si="22"/>
        <v>0.981642287503496</v>
      </c>
      <c r="AB71" s="37">
        <f t="shared" si="23"/>
        <v>0.9608645619689055</v>
      </c>
      <c r="AC71" s="37">
        <f aca="true" t="shared" si="28" ref="AC71:AC134">D71*(E71*U71+F71*V71+G71*W71+H71*X71+I71*Y71+J71*Z71+K71*AA71+L71*AB71)</f>
        <v>132.8029474538455</v>
      </c>
    </row>
    <row r="72" spans="1:29" ht="12.75">
      <c r="A72">
        <f t="shared" si="27"/>
        <v>1964.5</v>
      </c>
      <c r="B72" s="18">
        <v>136.614</v>
      </c>
      <c r="C72" s="18">
        <v>4.993</v>
      </c>
      <c r="D72" s="18">
        <f t="shared" si="25"/>
        <v>141.607</v>
      </c>
      <c r="E72" s="36">
        <v>0.010864991694688797</v>
      </c>
      <c r="F72" s="36">
        <v>0.0780022069811821</v>
      </c>
      <c r="G72" s="36">
        <v>0.06701695919036865</v>
      </c>
      <c r="H72" s="36">
        <v>0.2064012587070465</v>
      </c>
      <c r="I72" s="36">
        <v>0.2439756989479065</v>
      </c>
      <c r="J72" s="36">
        <v>0.22173357009887695</v>
      </c>
      <c r="K72" s="36">
        <v>0.1391449272632599</v>
      </c>
      <c r="L72" s="36">
        <v>0.03382585197687149</v>
      </c>
      <c r="M72" s="37">
        <f t="shared" si="24"/>
        <v>2.300174649999998</v>
      </c>
      <c r="N72" s="37">
        <f t="shared" si="24"/>
        <v>2.2302645500000007</v>
      </c>
      <c r="O72" s="37">
        <f t="shared" si="24"/>
        <v>2.4686479500000007</v>
      </c>
      <c r="P72" s="37">
        <f t="shared" si="24"/>
        <v>3.0000452999999982</v>
      </c>
      <c r="Q72" s="37">
        <f t="shared" si="24"/>
        <v>3.2264478499999987</v>
      </c>
      <c r="R72" s="37">
        <f t="shared" si="24"/>
        <v>3.2102048499999993</v>
      </c>
      <c r="S72" s="37">
        <f t="shared" si="24"/>
        <v>3.1475901000000004</v>
      </c>
      <c r="T72" s="37">
        <f t="shared" si="24"/>
        <v>3.083896899999998</v>
      </c>
      <c r="U72" s="37">
        <f t="shared" si="26"/>
        <v>0.7165195859697235</v>
      </c>
      <c r="V72" s="37">
        <f t="shared" si="17"/>
        <v>0.6947421283722754</v>
      </c>
      <c r="W72" s="37">
        <f t="shared" si="18"/>
        <v>0.7690001309418</v>
      </c>
      <c r="X72" s="37">
        <f t="shared" si="19"/>
        <v>0.9345339129993523</v>
      </c>
      <c r="Y72" s="37">
        <f t="shared" si="20"/>
        <v>1.0050598017132768</v>
      </c>
      <c r="Z72" s="37">
        <f t="shared" si="21"/>
        <v>1</v>
      </c>
      <c r="AA72" s="37">
        <f t="shared" si="22"/>
        <v>0.9804950920811178</v>
      </c>
      <c r="AB72" s="37">
        <f t="shared" si="23"/>
        <v>0.9606542398688354</v>
      </c>
      <c r="AC72" s="37">
        <f t="shared" si="28"/>
        <v>133.43217361512586</v>
      </c>
    </row>
    <row r="73" spans="1:29" ht="12.75">
      <c r="A73">
        <f t="shared" si="27"/>
        <v>1964.75</v>
      </c>
      <c r="B73" s="18">
        <v>137.60600000000002</v>
      </c>
      <c r="C73" s="18">
        <v>4.986</v>
      </c>
      <c r="D73" s="18">
        <f t="shared" si="25"/>
        <v>142.592</v>
      </c>
      <c r="E73" s="36">
        <v>0.010610273107886314</v>
      </c>
      <c r="F73" s="36">
        <v>0.07872318476438522</v>
      </c>
      <c r="G73" s="36">
        <v>0.06845301389694214</v>
      </c>
      <c r="H73" s="36">
        <v>0.20683488249778748</v>
      </c>
      <c r="I73" s="36">
        <v>0.24276798963546753</v>
      </c>
      <c r="J73" s="36">
        <v>0.22056977450847626</v>
      </c>
      <c r="K73" s="36">
        <v>0.13965630531311035</v>
      </c>
      <c r="L73" s="36">
        <v>0.03383280336856842</v>
      </c>
      <c r="M73" s="37">
        <f t="shared" si="24"/>
        <v>2.328373074999998</v>
      </c>
      <c r="N73" s="37">
        <f t="shared" si="24"/>
        <v>2.2581650250000007</v>
      </c>
      <c r="O73" s="37">
        <f t="shared" si="24"/>
        <v>2.4988017250000008</v>
      </c>
      <c r="P73" s="37">
        <f t="shared" si="24"/>
        <v>3.037140149999998</v>
      </c>
      <c r="Q73" s="37">
        <f t="shared" si="24"/>
        <v>3.2652891749999986</v>
      </c>
      <c r="R73" s="37">
        <f t="shared" si="24"/>
        <v>3.2489701749999993</v>
      </c>
      <c r="S73" s="37">
        <f t="shared" si="24"/>
        <v>3.1819610500000004</v>
      </c>
      <c r="T73" s="37">
        <f t="shared" si="24"/>
        <v>3.1204699499999977</v>
      </c>
      <c r="U73" s="37">
        <f t="shared" si="26"/>
        <v>0.7166495688129849</v>
      </c>
      <c r="V73" s="37">
        <f t="shared" si="17"/>
        <v>0.6950402445599554</v>
      </c>
      <c r="W73" s="37">
        <f t="shared" si="18"/>
        <v>0.769105775186133</v>
      </c>
      <c r="X73" s="37">
        <f t="shared" si="19"/>
        <v>0.9348008711714316</v>
      </c>
      <c r="Y73" s="37">
        <f t="shared" si="20"/>
        <v>1.005022822347084</v>
      </c>
      <c r="Z73" s="37">
        <f t="shared" si="21"/>
        <v>1</v>
      </c>
      <c r="AA73" s="37">
        <f t="shared" si="22"/>
        <v>0.979375272350723</v>
      </c>
      <c r="AB73" s="37">
        <f t="shared" si="23"/>
        <v>0.9604489367157698</v>
      </c>
      <c r="AC73" s="37">
        <f t="shared" si="28"/>
        <v>134.3422575079437</v>
      </c>
    </row>
    <row r="74" spans="1:29" ht="12.75">
      <c r="A74">
        <f t="shared" si="27"/>
        <v>1965</v>
      </c>
      <c r="B74" s="18">
        <v>139.341</v>
      </c>
      <c r="C74" s="18">
        <v>4.983</v>
      </c>
      <c r="D74" s="18">
        <f t="shared" si="25"/>
        <v>144.324</v>
      </c>
      <c r="E74" s="36">
        <v>0.010355553589761257</v>
      </c>
      <c r="F74" s="36">
        <v>0.07944416254758835</v>
      </c>
      <c r="G74" s="36">
        <v>0.06988906860351562</v>
      </c>
      <c r="H74" s="36">
        <v>0.20726850628852844</v>
      </c>
      <c r="I74" s="36">
        <v>0.24156026542186737</v>
      </c>
      <c r="J74" s="36">
        <v>0.21940596401691437</v>
      </c>
      <c r="K74" s="36">
        <v>0.14016766846179962</v>
      </c>
      <c r="L74" s="36">
        <v>0.03383975848555565</v>
      </c>
      <c r="M74" s="37">
        <f t="shared" si="24"/>
        <v>2.3565714999999976</v>
      </c>
      <c r="N74" s="37">
        <f t="shared" si="24"/>
        <v>2.2860655000000007</v>
      </c>
      <c r="O74" s="37">
        <f t="shared" si="24"/>
        <v>2.528955500000001</v>
      </c>
      <c r="P74" s="37">
        <f t="shared" si="24"/>
        <v>3.074234999999998</v>
      </c>
      <c r="Q74" s="37">
        <f t="shared" si="24"/>
        <v>3.3041304999999985</v>
      </c>
      <c r="R74" s="37">
        <f t="shared" si="24"/>
        <v>3.2877354999999993</v>
      </c>
      <c r="S74" s="37">
        <f t="shared" si="24"/>
        <v>3.2163320000000004</v>
      </c>
      <c r="T74" s="37">
        <f t="shared" si="24"/>
        <v>3.1570429999999976</v>
      </c>
      <c r="U74" s="37">
        <f t="shared" si="26"/>
        <v>0.7167764864296408</v>
      </c>
      <c r="V74" s="37">
        <f t="shared" si="17"/>
        <v>0.69533133063776</v>
      </c>
      <c r="W74" s="37">
        <f t="shared" si="18"/>
        <v>0.769208928151307</v>
      </c>
      <c r="X74" s="37">
        <f t="shared" si="19"/>
        <v>0.9350615339950549</v>
      </c>
      <c r="Y74" s="37">
        <f t="shared" si="20"/>
        <v>1.0049867150201102</v>
      </c>
      <c r="Z74" s="37">
        <f t="shared" si="21"/>
        <v>1</v>
      </c>
      <c r="AA74" s="37">
        <f t="shared" si="22"/>
        <v>0.9782818599610587</v>
      </c>
      <c r="AB74" s="37">
        <f t="shared" si="23"/>
        <v>0.9602484749761647</v>
      </c>
      <c r="AC74" s="37">
        <f t="shared" si="28"/>
        <v>135.95603979461058</v>
      </c>
    </row>
    <row r="75" spans="1:29" ht="12.75">
      <c r="A75">
        <f t="shared" si="27"/>
        <v>1965.25</v>
      </c>
      <c r="B75" s="18">
        <v>140.96</v>
      </c>
      <c r="C75" s="18">
        <v>4.919</v>
      </c>
      <c r="D75" s="18">
        <f t="shared" si="25"/>
        <v>145.87900000000002</v>
      </c>
      <c r="E75" s="36">
        <v>0.010588365606963634</v>
      </c>
      <c r="F75" s="36">
        <v>0.07934664934873581</v>
      </c>
      <c r="G75" s="36">
        <v>0.07139992713928223</v>
      </c>
      <c r="H75" s="36">
        <v>0.20699776709079742</v>
      </c>
      <c r="I75" s="36">
        <v>0.24054092168807983</v>
      </c>
      <c r="J75" s="36">
        <v>0.21910545229911804</v>
      </c>
      <c r="K75" s="36">
        <v>0.14012235403060913</v>
      </c>
      <c r="L75" s="36">
        <v>0.033346764743328094</v>
      </c>
      <c r="M75" s="37">
        <f t="shared" si="24"/>
        <v>2.3847699249999974</v>
      </c>
      <c r="N75" s="37">
        <f t="shared" si="24"/>
        <v>2.313965975000001</v>
      </c>
      <c r="O75" s="37">
        <f t="shared" si="24"/>
        <v>2.559109275000001</v>
      </c>
      <c r="P75" s="37">
        <f t="shared" si="24"/>
        <v>3.111329849999998</v>
      </c>
      <c r="Q75" s="37">
        <f t="shared" si="24"/>
        <v>3.3429718249999985</v>
      </c>
      <c r="R75" s="37">
        <f t="shared" si="24"/>
        <v>3.326500824999999</v>
      </c>
      <c r="S75" s="37">
        <f t="shared" si="24"/>
        <v>3.2507029500000004</v>
      </c>
      <c r="T75" s="37">
        <f t="shared" si="24"/>
        <v>3.1936160499999975</v>
      </c>
      <c r="U75" s="37">
        <f t="shared" si="26"/>
        <v>0.7169004459814009</v>
      </c>
      <c r="V75" s="37">
        <f t="shared" si="17"/>
        <v>0.6956156323815135</v>
      </c>
      <c r="W75" s="37">
        <f t="shared" si="18"/>
        <v>0.7693096769335692</v>
      </c>
      <c r="X75" s="37">
        <f t="shared" si="19"/>
        <v>0.9353161215584543</v>
      </c>
      <c r="Y75" s="37">
        <f t="shared" si="20"/>
        <v>1.0049514492454692</v>
      </c>
      <c r="Z75" s="37">
        <f t="shared" si="21"/>
        <v>1</v>
      </c>
      <c r="AA75" s="37">
        <f t="shared" si="22"/>
        <v>0.9772139316995363</v>
      </c>
      <c r="AB75" s="37">
        <f t="shared" si="23"/>
        <v>0.9600526853920135</v>
      </c>
      <c r="AC75" s="37">
        <f t="shared" si="28"/>
        <v>137.2873315614173</v>
      </c>
    </row>
    <row r="76" spans="1:29" ht="12.75">
      <c r="A76">
        <f t="shared" si="27"/>
        <v>1965.5</v>
      </c>
      <c r="B76" s="18">
        <v>141.09900000000002</v>
      </c>
      <c r="C76" s="18">
        <v>4.914</v>
      </c>
      <c r="D76" s="18">
        <f t="shared" si="25"/>
        <v>146.013</v>
      </c>
      <c r="E76" s="36">
        <v>0.010821177624166012</v>
      </c>
      <c r="F76" s="36">
        <v>0.07924913614988327</v>
      </c>
      <c r="G76" s="36">
        <v>0.07291077822446823</v>
      </c>
      <c r="H76" s="36">
        <v>0.2067270278930664</v>
      </c>
      <c r="I76" s="36">
        <v>0.2395215928554535</v>
      </c>
      <c r="J76" s="36">
        <v>0.2188049554824829</v>
      </c>
      <c r="K76" s="36">
        <v>0.14007703959941864</v>
      </c>
      <c r="L76" s="36">
        <v>0.03285377472639084</v>
      </c>
      <c r="M76" s="37">
        <f t="shared" si="24"/>
        <v>2.412968349999997</v>
      </c>
      <c r="N76" s="37">
        <f t="shared" si="24"/>
        <v>2.341866450000001</v>
      </c>
      <c r="O76" s="37">
        <f t="shared" si="24"/>
        <v>2.589263050000001</v>
      </c>
      <c r="P76" s="37">
        <f t="shared" si="24"/>
        <v>3.148424699999998</v>
      </c>
      <c r="Q76" s="37">
        <f t="shared" si="24"/>
        <v>3.3818131499999984</v>
      </c>
      <c r="R76" s="37">
        <f t="shared" si="24"/>
        <v>3.365266149999999</v>
      </c>
      <c r="S76" s="37">
        <f t="shared" si="24"/>
        <v>3.2850739000000004</v>
      </c>
      <c r="T76" s="37">
        <f t="shared" si="24"/>
        <v>3.2301890999999974</v>
      </c>
      <c r="U76" s="37">
        <f t="shared" si="26"/>
        <v>0.7170215496922874</v>
      </c>
      <c r="V76" s="37">
        <f t="shared" si="17"/>
        <v>0.6958933842424325</v>
      </c>
      <c r="W76" s="37">
        <f t="shared" si="18"/>
        <v>0.769408104616035</v>
      </c>
      <c r="X76" s="37">
        <f t="shared" si="19"/>
        <v>0.9355648438088615</v>
      </c>
      <c r="Y76" s="37">
        <f t="shared" si="20"/>
        <v>1.0049169959410191</v>
      </c>
      <c r="Z76" s="37">
        <f t="shared" si="21"/>
        <v>1</v>
      </c>
      <c r="AA76" s="37">
        <f t="shared" si="22"/>
        <v>0.9761706068924151</v>
      </c>
      <c r="AB76" s="37">
        <f t="shared" si="23"/>
        <v>0.9598614065042071</v>
      </c>
      <c r="AC76" s="37">
        <f t="shared" si="28"/>
        <v>137.28012082955527</v>
      </c>
    </row>
    <row r="77" spans="1:29" ht="12.75">
      <c r="A77">
        <f t="shared" si="27"/>
        <v>1965.75</v>
      </c>
      <c r="B77" s="18">
        <v>142.618</v>
      </c>
      <c r="C77" s="18">
        <v>5.074</v>
      </c>
      <c r="D77" s="18">
        <f t="shared" si="25"/>
        <v>147.692</v>
      </c>
      <c r="E77" s="36">
        <v>0.011053989641368389</v>
      </c>
      <c r="F77" s="36">
        <v>0.07915162295103073</v>
      </c>
      <c r="G77" s="36">
        <v>0.07442162930965424</v>
      </c>
      <c r="H77" s="36">
        <v>0.2064562737941742</v>
      </c>
      <c r="I77" s="36">
        <v>0.23850226402282715</v>
      </c>
      <c r="J77" s="36">
        <v>0.21850445866584778</v>
      </c>
      <c r="K77" s="36">
        <v>0.14003172516822815</v>
      </c>
      <c r="L77" s="36">
        <v>0.032360780984163284</v>
      </c>
      <c r="M77" s="37">
        <f t="shared" si="24"/>
        <v>2.441166774999997</v>
      </c>
      <c r="N77" s="37">
        <f t="shared" si="24"/>
        <v>2.369766925000001</v>
      </c>
      <c r="O77" s="37">
        <f t="shared" si="24"/>
        <v>2.619416825000001</v>
      </c>
      <c r="P77" s="37">
        <f t="shared" si="24"/>
        <v>3.1855195499999978</v>
      </c>
      <c r="Q77" s="37">
        <f t="shared" si="24"/>
        <v>3.4206544749999983</v>
      </c>
      <c r="R77" s="37">
        <f t="shared" si="24"/>
        <v>3.404031474999999</v>
      </c>
      <c r="S77" s="37">
        <f t="shared" si="24"/>
        <v>3.3194448500000004</v>
      </c>
      <c r="T77" s="37">
        <f t="shared" si="24"/>
        <v>3.2667621499999973</v>
      </c>
      <c r="U77" s="37">
        <f t="shared" si="26"/>
        <v>0.717139895129788</v>
      </c>
      <c r="V77" s="37">
        <f t="shared" si="17"/>
        <v>0.6961648099919527</v>
      </c>
      <c r="W77" s="37">
        <f t="shared" si="18"/>
        <v>0.7695042904971969</v>
      </c>
      <c r="X77" s="37">
        <f t="shared" si="19"/>
        <v>0.9358079011299385</v>
      </c>
      <c r="Y77" s="37">
        <f t="shared" si="20"/>
        <v>1.0048833273493745</v>
      </c>
      <c r="Z77" s="37">
        <f t="shared" si="21"/>
        <v>1</v>
      </c>
      <c r="AA77" s="37">
        <f t="shared" si="22"/>
        <v>0.9751510449826265</v>
      </c>
      <c r="AB77" s="37">
        <f t="shared" si="23"/>
        <v>0.9596744842084629</v>
      </c>
      <c r="AC77" s="37">
        <f t="shared" si="28"/>
        <v>138.7241879999997</v>
      </c>
    </row>
    <row r="78" spans="1:29" ht="12.75">
      <c r="A78">
        <f t="shared" si="27"/>
        <v>1966</v>
      </c>
      <c r="B78" s="18">
        <v>144.324</v>
      </c>
      <c r="C78" s="18">
        <v>5.361</v>
      </c>
      <c r="D78" s="18">
        <f t="shared" si="25"/>
        <v>149.685</v>
      </c>
      <c r="E78" s="36">
        <v>0.011286801658570766</v>
      </c>
      <c r="F78" s="36">
        <v>0.07905410975217819</v>
      </c>
      <c r="G78" s="36">
        <v>0.07593248784542084</v>
      </c>
      <c r="H78" s="36">
        <v>0.20618553459644318</v>
      </c>
      <c r="I78" s="36">
        <v>0.2374829202890396</v>
      </c>
      <c r="J78" s="36">
        <v>0.21820394694805145</v>
      </c>
      <c r="K78" s="36">
        <v>0.13998641073703766</v>
      </c>
      <c r="L78" s="36">
        <v>0.03186778724193573</v>
      </c>
      <c r="M78" s="37">
        <f t="shared" si="24"/>
        <v>2.469365199999997</v>
      </c>
      <c r="N78" s="37">
        <f t="shared" si="24"/>
        <v>2.397667400000001</v>
      </c>
      <c r="O78" s="37">
        <f t="shared" si="24"/>
        <v>2.649570600000001</v>
      </c>
      <c r="P78" s="37">
        <f t="shared" si="24"/>
        <v>3.2226143999999977</v>
      </c>
      <c r="Q78" s="37">
        <f t="shared" si="24"/>
        <v>3.4594957999999982</v>
      </c>
      <c r="R78" s="37">
        <f t="shared" si="24"/>
        <v>3.442796799999999</v>
      </c>
      <c r="S78" s="37">
        <f t="shared" si="24"/>
        <v>3.3538158000000005</v>
      </c>
      <c r="T78" s="37">
        <f t="shared" si="24"/>
        <v>3.303335199999997</v>
      </c>
      <c r="U78" s="37">
        <f t="shared" si="26"/>
        <v>0.7172555754670149</v>
      </c>
      <c r="V78" s="37">
        <f t="shared" si="17"/>
        <v>0.6964301233229918</v>
      </c>
      <c r="W78" s="37">
        <f t="shared" si="18"/>
        <v>0.7695983103039952</v>
      </c>
      <c r="X78" s="37">
        <f t="shared" si="19"/>
        <v>0.9360454848801993</v>
      </c>
      <c r="Y78" s="37">
        <f t="shared" si="20"/>
        <v>1.0048504169633246</v>
      </c>
      <c r="Z78" s="37">
        <f t="shared" si="21"/>
        <v>1</v>
      </c>
      <c r="AA78" s="37">
        <f t="shared" si="22"/>
        <v>0.9741544432712385</v>
      </c>
      <c r="AB78" s="37">
        <f t="shared" si="23"/>
        <v>0.9594917713412532</v>
      </c>
      <c r="AC78" s="37">
        <f t="shared" si="28"/>
        <v>140.46017688677668</v>
      </c>
    </row>
    <row r="79" spans="1:29" ht="12.75">
      <c r="A79">
        <f t="shared" si="27"/>
        <v>1966.25</v>
      </c>
      <c r="B79" s="18">
        <v>145.285</v>
      </c>
      <c r="C79" s="18">
        <v>5.55</v>
      </c>
      <c r="D79" s="18">
        <f t="shared" si="25"/>
        <v>150.835</v>
      </c>
      <c r="E79" s="36">
        <v>0.01128333993256092</v>
      </c>
      <c r="F79" s="36">
        <v>0.0799347311258316</v>
      </c>
      <c r="G79" s="36">
        <v>0.07635969668626785</v>
      </c>
      <c r="H79" s="36">
        <v>0.20761732757091522</v>
      </c>
      <c r="I79" s="36">
        <v>0.23637913167476654</v>
      </c>
      <c r="J79" s="36">
        <v>0.21797776222229004</v>
      </c>
      <c r="K79" s="36">
        <v>0.13933789730072021</v>
      </c>
      <c r="L79" s="36">
        <v>0.03134994953870773</v>
      </c>
      <c r="M79" s="37">
        <f t="shared" si="24"/>
        <v>2.4975636249999966</v>
      </c>
      <c r="N79" s="37">
        <f t="shared" si="24"/>
        <v>2.425567875000001</v>
      </c>
      <c r="O79" s="37">
        <f t="shared" si="24"/>
        <v>2.679724375000001</v>
      </c>
      <c r="P79" s="37">
        <f t="shared" si="24"/>
        <v>3.2597092499999976</v>
      </c>
      <c r="Q79" s="37">
        <f t="shared" si="24"/>
        <v>3.498337124999998</v>
      </c>
      <c r="R79" s="37">
        <f t="shared" si="24"/>
        <v>3.481562124999999</v>
      </c>
      <c r="S79" s="37">
        <f t="shared" si="24"/>
        <v>3.3881867500000005</v>
      </c>
      <c r="T79" s="37">
        <f t="shared" si="24"/>
        <v>3.339908249999997</v>
      </c>
      <c r="U79" s="37">
        <f t="shared" si="26"/>
        <v>0.7173686797273501</v>
      </c>
      <c r="V79" s="37">
        <f t="shared" si="17"/>
        <v>0.6966895284110438</v>
      </c>
      <c r="W79" s="37">
        <f t="shared" si="18"/>
        <v>0.7696902363906551</v>
      </c>
      <c r="X79" s="37">
        <f t="shared" si="19"/>
        <v>0.9362777778954607</v>
      </c>
      <c r="Y79" s="37">
        <f t="shared" si="20"/>
        <v>1.0048182394562324</v>
      </c>
      <c r="Z79" s="37">
        <f t="shared" si="21"/>
        <v>1</v>
      </c>
      <c r="AA79" s="37">
        <f t="shared" si="22"/>
        <v>0.9731800348098057</v>
      </c>
      <c r="AB79" s="37">
        <f t="shared" si="23"/>
        <v>0.9593131272933979</v>
      </c>
      <c r="AC79" s="37">
        <f t="shared" si="28"/>
        <v>141.5007134265969</v>
      </c>
    </row>
    <row r="80" spans="1:29" ht="12.75">
      <c r="A80">
        <f t="shared" si="27"/>
        <v>1966.5</v>
      </c>
      <c r="B80" s="18">
        <v>145.93599999999998</v>
      </c>
      <c r="C80" s="18">
        <v>5.753</v>
      </c>
      <c r="D80" s="18">
        <f t="shared" si="25"/>
        <v>151.68899999999996</v>
      </c>
      <c r="E80" s="36">
        <v>0.011279878206551075</v>
      </c>
      <c r="F80" s="36">
        <v>0.08081535995006561</v>
      </c>
      <c r="G80" s="36">
        <v>0.07678690552711487</v>
      </c>
      <c r="H80" s="36">
        <v>0.20904913544654846</v>
      </c>
      <c r="I80" s="36">
        <v>0.23527534306049347</v>
      </c>
      <c r="J80" s="36">
        <v>0.21775159239768982</v>
      </c>
      <c r="K80" s="36">
        <v>0.13868936896324158</v>
      </c>
      <c r="L80" s="36">
        <v>0.030832109972834587</v>
      </c>
      <c r="M80" s="37">
        <f t="shared" si="24"/>
        <v>2.5257620499999964</v>
      </c>
      <c r="N80" s="37">
        <f t="shared" si="24"/>
        <v>2.453468350000001</v>
      </c>
      <c r="O80" s="37">
        <f t="shared" si="24"/>
        <v>2.709878150000001</v>
      </c>
      <c r="P80" s="37">
        <f t="shared" si="24"/>
        <v>3.2968040999999975</v>
      </c>
      <c r="Q80" s="37">
        <f t="shared" si="24"/>
        <v>3.537178449999998</v>
      </c>
      <c r="R80" s="37">
        <f t="shared" si="24"/>
        <v>3.520327449999999</v>
      </c>
      <c r="S80" s="37">
        <f t="shared" si="24"/>
        <v>3.4225577000000005</v>
      </c>
      <c r="T80" s="37">
        <f t="shared" si="24"/>
        <v>3.376481299999997</v>
      </c>
      <c r="U80" s="37">
        <f t="shared" si="26"/>
        <v>0.7174792930129261</v>
      </c>
      <c r="V80" s="37">
        <f t="shared" si="17"/>
        <v>0.6969432204382014</v>
      </c>
      <c r="W80" s="37">
        <f t="shared" si="18"/>
        <v>0.7697801379243859</v>
      </c>
      <c r="X80" s="37">
        <f t="shared" si="19"/>
        <v>0.9365049549580958</v>
      </c>
      <c r="Y80" s="37">
        <f t="shared" si="20"/>
        <v>1.0047867706170341</v>
      </c>
      <c r="Z80" s="37">
        <f t="shared" si="21"/>
        <v>1</v>
      </c>
      <c r="AA80" s="37">
        <f t="shared" si="22"/>
        <v>0.9722270864319742</v>
      </c>
      <c r="AB80" s="37">
        <f t="shared" si="23"/>
        <v>0.9591384176491871</v>
      </c>
      <c r="AC80" s="37">
        <f t="shared" si="28"/>
        <v>142.263705236043</v>
      </c>
    </row>
    <row r="81" spans="1:29" ht="12.75">
      <c r="A81">
        <f t="shared" si="27"/>
        <v>1966.75</v>
      </c>
      <c r="B81" s="18">
        <v>146.072</v>
      </c>
      <c r="C81" s="18">
        <v>6.054</v>
      </c>
      <c r="D81" s="18">
        <f t="shared" si="25"/>
        <v>152.126</v>
      </c>
      <c r="E81" s="36">
        <v>0.01127641648054123</v>
      </c>
      <c r="F81" s="36">
        <v>0.08169598877429962</v>
      </c>
      <c r="G81" s="36">
        <v>0.07721411436796188</v>
      </c>
      <c r="H81" s="36">
        <v>0.2104809284210205</v>
      </c>
      <c r="I81" s="36">
        <v>0.2341715544462204</v>
      </c>
      <c r="J81" s="36">
        <v>0.2175254225730896</v>
      </c>
      <c r="K81" s="36">
        <v>0.13804084062576294</v>
      </c>
      <c r="L81" s="36">
        <v>0.03031427040696144</v>
      </c>
      <c r="M81" s="37">
        <f t="shared" si="24"/>
        <v>2.5539604749999962</v>
      </c>
      <c r="N81" s="37">
        <f t="shared" si="24"/>
        <v>2.481368825000001</v>
      </c>
      <c r="O81" s="37">
        <f t="shared" si="24"/>
        <v>2.740031925000001</v>
      </c>
      <c r="P81" s="37">
        <f t="shared" si="24"/>
        <v>3.3338989499999974</v>
      </c>
      <c r="Q81" s="37">
        <f t="shared" si="24"/>
        <v>3.576019774999998</v>
      </c>
      <c r="R81" s="37">
        <f t="shared" si="24"/>
        <v>3.559092774999999</v>
      </c>
      <c r="S81" s="37">
        <f t="shared" si="24"/>
        <v>3.4569286500000005</v>
      </c>
      <c r="T81" s="37">
        <f t="shared" si="24"/>
        <v>3.413054349999997</v>
      </c>
      <c r="U81" s="37">
        <f t="shared" si="26"/>
        <v>0.7175874967181761</v>
      </c>
      <c r="V81" s="37">
        <f t="shared" si="17"/>
        <v>0.6971913860829329</v>
      </c>
      <c r="W81" s="37">
        <f t="shared" si="18"/>
        <v>0.769868081058944</v>
      </c>
      <c r="X81" s="37">
        <f t="shared" si="19"/>
        <v>0.9367271832356205</v>
      </c>
      <c r="Y81" s="37">
        <f t="shared" si="20"/>
        <v>1.0047559872894853</v>
      </c>
      <c r="Z81" s="37">
        <f t="shared" si="21"/>
        <v>1</v>
      </c>
      <c r="AA81" s="37">
        <f t="shared" si="22"/>
        <v>0.9712948969137231</v>
      </c>
      <c r="AB81" s="37">
        <f t="shared" si="23"/>
        <v>0.958967513849087</v>
      </c>
      <c r="AC81" s="37">
        <f t="shared" si="28"/>
        <v>142.63590897612931</v>
      </c>
    </row>
    <row r="82" spans="1:29" ht="12.75">
      <c r="A82">
        <f t="shared" si="27"/>
        <v>1967</v>
      </c>
      <c r="B82" s="18">
        <v>146.505</v>
      </c>
      <c r="C82" s="18">
        <v>6.205</v>
      </c>
      <c r="D82" s="18">
        <f t="shared" si="25"/>
        <v>152.71</v>
      </c>
      <c r="E82" s="36">
        <v>0.011272954754531384</v>
      </c>
      <c r="F82" s="36">
        <v>0.08257661014795303</v>
      </c>
      <c r="G82" s="36">
        <v>0.0776413232088089</v>
      </c>
      <c r="H82" s="36">
        <v>0.21191272139549255</v>
      </c>
      <c r="I82" s="36">
        <v>0.23306776583194733</v>
      </c>
      <c r="J82" s="36">
        <v>0.21729923784732819</v>
      </c>
      <c r="K82" s="36">
        <v>0.1373923271894455</v>
      </c>
      <c r="L82" s="36">
        <v>0.029796432703733444</v>
      </c>
      <c r="M82" s="37">
        <f t="shared" si="24"/>
        <v>2.582158899999996</v>
      </c>
      <c r="N82" s="37">
        <f t="shared" si="24"/>
        <v>2.509269300000001</v>
      </c>
      <c r="O82" s="37">
        <f t="shared" si="24"/>
        <v>2.770185700000001</v>
      </c>
      <c r="P82" s="37">
        <f t="shared" si="24"/>
        <v>3.3709937999999973</v>
      </c>
      <c r="Q82" s="37">
        <f t="shared" si="24"/>
        <v>3.614861099999998</v>
      </c>
      <c r="R82" s="37">
        <f t="shared" si="24"/>
        <v>3.597858099999999</v>
      </c>
      <c r="S82" s="37">
        <f t="shared" si="24"/>
        <v>3.4912996000000005</v>
      </c>
      <c r="T82" s="37">
        <f t="shared" si="24"/>
        <v>3.4496273999999967</v>
      </c>
      <c r="U82" s="37">
        <f t="shared" si="26"/>
        <v>0.7176933687295775</v>
      </c>
      <c r="V82" s="37">
        <f t="shared" si="17"/>
        <v>0.6974342039781952</v>
      </c>
      <c r="W82" s="37">
        <f t="shared" si="18"/>
        <v>0.7699541290969764</v>
      </c>
      <c r="X82" s="37">
        <f t="shared" si="19"/>
        <v>0.9369446226909277</v>
      </c>
      <c r="Y82" s="37">
        <f t="shared" si="20"/>
        <v>1.0047258673153339</v>
      </c>
      <c r="Z82" s="37">
        <f t="shared" si="21"/>
        <v>1</v>
      </c>
      <c r="AA82" s="37">
        <f t="shared" si="22"/>
        <v>0.9703827952525425</v>
      </c>
      <c r="AB82" s="37">
        <f t="shared" si="23"/>
        <v>0.9588002928742514</v>
      </c>
      <c r="AC82" s="37">
        <f t="shared" si="28"/>
        <v>143.14629944976906</v>
      </c>
    </row>
    <row r="83" spans="1:29" ht="12.75">
      <c r="A83">
        <f t="shared" si="27"/>
        <v>1967.25</v>
      </c>
      <c r="B83" s="18">
        <v>145.612</v>
      </c>
      <c r="C83" s="18">
        <v>6.276</v>
      </c>
      <c r="D83" s="18">
        <f t="shared" si="25"/>
        <v>151.888</v>
      </c>
      <c r="E83" s="36">
        <v>0.0114999795332551</v>
      </c>
      <c r="F83" s="36">
        <v>0.08313798159360886</v>
      </c>
      <c r="G83" s="36">
        <v>0.07695268094539642</v>
      </c>
      <c r="H83" s="36">
        <v>0.21258608996868134</v>
      </c>
      <c r="I83" s="36">
        <v>0.2318362593650818</v>
      </c>
      <c r="J83" s="36">
        <v>0.2170494794845581</v>
      </c>
      <c r="K83" s="36">
        <v>0.1376228630542755</v>
      </c>
      <c r="L83" s="36">
        <v>0.030034195631742477</v>
      </c>
      <c r="M83" s="37">
        <f t="shared" si="24"/>
        <v>2.610357324999996</v>
      </c>
      <c r="N83" s="37">
        <f t="shared" si="24"/>
        <v>2.537169775000001</v>
      </c>
      <c r="O83" s="37">
        <f t="shared" si="24"/>
        <v>2.8003394750000012</v>
      </c>
      <c r="P83" s="37">
        <f t="shared" si="24"/>
        <v>3.408088649999997</v>
      </c>
      <c r="Q83" s="37">
        <f t="shared" si="24"/>
        <v>3.653702424999998</v>
      </c>
      <c r="R83" s="37">
        <f t="shared" si="24"/>
        <v>3.636623424999999</v>
      </c>
      <c r="S83" s="37">
        <f t="shared" si="24"/>
        <v>3.5256705500000005</v>
      </c>
      <c r="T83" s="37">
        <f t="shared" si="24"/>
        <v>3.4862004499999966</v>
      </c>
      <c r="U83" s="37">
        <f t="shared" si="26"/>
        <v>0.7177969836126205</v>
      </c>
      <c r="V83" s="37">
        <f aca="true" t="shared" si="29" ref="V83:AA83">N83/$R83</f>
        <v>0.6976718451402489</v>
      </c>
      <c r="W83" s="37">
        <f t="shared" si="29"/>
        <v>0.7700383426419803</v>
      </c>
      <c r="X83" s="37">
        <f t="shared" si="29"/>
        <v>0.9371574264662825</v>
      </c>
      <c r="Y83" s="37">
        <f t="shared" si="29"/>
        <v>1.0046963894811294</v>
      </c>
      <c r="Z83" s="37">
        <f t="shared" si="29"/>
        <v>1</v>
      </c>
      <c r="AA83" s="37">
        <f t="shared" si="29"/>
        <v>0.9694901390566723</v>
      </c>
      <c r="AB83" s="37">
        <f aca="true" t="shared" si="30" ref="AB83:AB146">T83/$R83</f>
        <v>0.9586366369512118</v>
      </c>
      <c r="AC83" s="37">
        <f t="shared" si="28"/>
        <v>142.30861349770606</v>
      </c>
    </row>
    <row r="84" spans="1:29" ht="12.75">
      <c r="A84">
        <f t="shared" si="27"/>
        <v>1967.5</v>
      </c>
      <c r="B84" s="18">
        <v>146.531</v>
      </c>
      <c r="C84" s="18">
        <v>6.291</v>
      </c>
      <c r="D84" s="18">
        <f t="shared" si="25"/>
        <v>152.822</v>
      </c>
      <c r="E84" s="36">
        <v>0.011727003380656242</v>
      </c>
      <c r="F84" s="36">
        <v>0.08369935303926468</v>
      </c>
      <c r="G84" s="36">
        <v>0.07626403868198395</v>
      </c>
      <c r="H84" s="36">
        <v>0.21325945854187012</v>
      </c>
      <c r="I84" s="36">
        <v>0.23060473799705505</v>
      </c>
      <c r="J84" s="36">
        <v>0.21679973602294922</v>
      </c>
      <c r="K84" s="36">
        <v>0.13785338401794434</v>
      </c>
      <c r="L84" s="36">
        <v>0.03027195855975151</v>
      </c>
      <c r="M84" s="37">
        <f t="shared" si="24"/>
        <v>2.6385557499999956</v>
      </c>
      <c r="N84" s="37">
        <f t="shared" si="24"/>
        <v>2.565070250000001</v>
      </c>
      <c r="O84" s="37">
        <f t="shared" si="24"/>
        <v>2.8304932500000013</v>
      </c>
      <c r="P84" s="37">
        <f t="shared" si="24"/>
        <v>3.445183499999997</v>
      </c>
      <c r="Q84" s="37">
        <f t="shared" si="24"/>
        <v>3.692543749999998</v>
      </c>
      <c r="R84" s="37">
        <f t="shared" si="24"/>
        <v>3.675388749999999</v>
      </c>
      <c r="S84" s="37">
        <f t="shared" si="24"/>
        <v>3.5600415000000005</v>
      </c>
      <c r="T84" s="37">
        <f t="shared" si="24"/>
        <v>3.5227734999999964</v>
      </c>
      <c r="U84" s="37">
        <f aca="true" t="shared" si="31" ref="U84:AA120">M84/$R84</f>
        <v>0.7178984127869458</v>
      </c>
      <c r="V84" s="37">
        <f t="shared" si="31"/>
        <v>0.6979044733703345</v>
      </c>
      <c r="W84" s="37">
        <f t="shared" si="31"/>
        <v>0.7701207797406471</v>
      </c>
      <c r="X84" s="37">
        <f t="shared" si="31"/>
        <v>0.9373657412430176</v>
      </c>
      <c r="Y84" s="37">
        <f t="shared" si="31"/>
        <v>1.004667533468398</v>
      </c>
      <c r="Z84" s="37">
        <f t="shared" si="31"/>
        <v>1</v>
      </c>
      <c r="AA84" s="37">
        <f t="shared" si="31"/>
        <v>0.9686163130362745</v>
      </c>
      <c r="AB84" s="37">
        <f t="shared" si="30"/>
        <v>0.9584764332752549</v>
      </c>
      <c r="AC84" s="37">
        <f t="shared" si="28"/>
        <v>143.11633685253233</v>
      </c>
    </row>
    <row r="85" spans="1:29" ht="12.75">
      <c r="A85">
        <f t="shared" si="27"/>
        <v>1967.75</v>
      </c>
      <c r="B85" s="18">
        <v>147.301</v>
      </c>
      <c r="C85" s="18">
        <v>6.287</v>
      </c>
      <c r="D85" s="18">
        <f t="shared" si="25"/>
        <v>153.588</v>
      </c>
      <c r="E85" s="36">
        <v>0.011954028159379959</v>
      </c>
      <c r="F85" s="36">
        <v>0.0842607244849205</v>
      </c>
      <c r="G85" s="36">
        <v>0.07557538896799088</v>
      </c>
      <c r="H85" s="36">
        <v>0.2139328271150589</v>
      </c>
      <c r="I85" s="36">
        <v>0.22937323153018951</v>
      </c>
      <c r="J85" s="36">
        <v>0.21654999256134033</v>
      </c>
      <c r="K85" s="36">
        <v>0.13808391988277435</v>
      </c>
      <c r="L85" s="36">
        <v>0.030509723350405693</v>
      </c>
      <c r="M85" s="37">
        <f t="shared" si="24"/>
        <v>2.6667541749999955</v>
      </c>
      <c r="N85" s="37">
        <f t="shared" si="24"/>
        <v>2.592970725000001</v>
      </c>
      <c r="O85" s="37">
        <f t="shared" si="24"/>
        <v>2.8606470250000013</v>
      </c>
      <c r="P85" s="37">
        <f t="shared" si="24"/>
        <v>3.482278349999997</v>
      </c>
      <c r="Q85" s="37">
        <f t="shared" si="24"/>
        <v>3.7313850749999977</v>
      </c>
      <c r="R85" s="37">
        <f t="shared" si="24"/>
        <v>3.714154074999999</v>
      </c>
      <c r="S85" s="37">
        <f t="shared" si="24"/>
        <v>3.5944124500000005</v>
      </c>
      <c r="T85" s="37">
        <f t="shared" si="24"/>
        <v>3.5593465499999963</v>
      </c>
      <c r="U85" s="37">
        <f t="shared" si="31"/>
        <v>0.7179977246905128</v>
      </c>
      <c r="V85" s="37">
        <f t="shared" si="31"/>
        <v>0.6981322456311945</v>
      </c>
      <c r="W85" s="37">
        <f t="shared" si="31"/>
        <v>0.7702014960162906</v>
      </c>
      <c r="X85" s="37">
        <f t="shared" si="31"/>
        <v>0.937569707578703</v>
      </c>
      <c r="Y85" s="37">
        <f t="shared" si="31"/>
        <v>1.0046392798069366</v>
      </c>
      <c r="Z85" s="37">
        <f t="shared" si="31"/>
        <v>1</v>
      </c>
      <c r="AA85" s="37">
        <f t="shared" si="31"/>
        <v>0.9677607275890949</v>
      </c>
      <c r="AB85" s="37">
        <f t="shared" si="30"/>
        <v>0.9583195737511232</v>
      </c>
      <c r="AC85" s="37">
        <f t="shared" si="28"/>
        <v>143.76618872718572</v>
      </c>
    </row>
    <row r="86" spans="1:29" ht="12.75">
      <c r="A86">
        <f t="shared" si="27"/>
        <v>1968</v>
      </c>
      <c r="B86" s="18">
        <v>147.596</v>
      </c>
      <c r="C86" s="18">
        <v>6.293</v>
      </c>
      <c r="D86" s="18">
        <f t="shared" si="25"/>
        <v>153.889</v>
      </c>
      <c r="E86" s="36">
        <v>0.012181052938103676</v>
      </c>
      <c r="F86" s="36">
        <v>0.08482209593057632</v>
      </c>
      <c r="G86" s="36">
        <v>0.0748867467045784</v>
      </c>
      <c r="H86" s="36">
        <v>0.21460619568824768</v>
      </c>
      <c r="I86" s="36">
        <v>0.22814172506332397</v>
      </c>
      <c r="J86" s="36">
        <v>0.21630023419857025</v>
      </c>
      <c r="K86" s="36">
        <v>0.13831445574760437</v>
      </c>
      <c r="L86" s="36">
        <v>0.030747486278414726</v>
      </c>
      <c r="M86" s="37">
        <f t="shared" si="24"/>
        <v>2.6949525999999953</v>
      </c>
      <c r="N86" s="37">
        <f t="shared" si="24"/>
        <v>2.620871200000001</v>
      </c>
      <c r="O86" s="37">
        <f t="shared" si="24"/>
        <v>2.8908008000000014</v>
      </c>
      <c r="P86" s="37">
        <f t="shared" si="24"/>
        <v>3.519373199999997</v>
      </c>
      <c r="Q86" s="37">
        <f t="shared" si="24"/>
        <v>3.7702263999999976</v>
      </c>
      <c r="R86" s="37">
        <f t="shared" si="24"/>
        <v>3.752919399999999</v>
      </c>
      <c r="S86" s="37">
        <f t="shared" si="24"/>
        <v>3.6287834000000005</v>
      </c>
      <c r="T86" s="37">
        <f aca="true" t="shared" si="32" ref="T86:T93">T85+(T$94-T$54)/40</f>
        <v>3.595919599999996</v>
      </c>
      <c r="U86" s="37">
        <f t="shared" si="31"/>
        <v>0.7180949849335949</v>
      </c>
      <c r="V86" s="37">
        <f t="shared" si="31"/>
        <v>0.6983553124002615</v>
      </c>
      <c r="W86" s="37">
        <f t="shared" si="31"/>
        <v>0.7702805447940082</v>
      </c>
      <c r="X86" s="37">
        <f t="shared" si="31"/>
        <v>0.9377694602234191</v>
      </c>
      <c r="Y86" s="37">
        <f t="shared" si="31"/>
        <v>1.0046116098310023</v>
      </c>
      <c r="Z86" s="37">
        <f t="shared" si="31"/>
        <v>1</v>
      </c>
      <c r="AA86" s="37">
        <f t="shared" si="31"/>
        <v>0.9669228174737783</v>
      </c>
      <c r="AB86" s="37">
        <f t="shared" si="30"/>
        <v>0.9581659547497869</v>
      </c>
      <c r="AC86" s="37">
        <f t="shared" si="28"/>
        <v>143.98050469047917</v>
      </c>
    </row>
    <row r="87" spans="1:29" ht="12.75">
      <c r="A87">
        <f t="shared" si="27"/>
        <v>1968.25</v>
      </c>
      <c r="B87" s="18">
        <v>148.793</v>
      </c>
      <c r="C87" s="18">
        <v>6.374</v>
      </c>
      <c r="D87" s="18">
        <f t="shared" si="25"/>
        <v>155.167</v>
      </c>
      <c r="E87" s="36">
        <v>0.012406894937157631</v>
      </c>
      <c r="F87" s="36">
        <v>0.08454225212335587</v>
      </c>
      <c r="G87" s="36">
        <v>0.07581795006990433</v>
      </c>
      <c r="H87" s="36">
        <v>0.21551571786403656</v>
      </c>
      <c r="I87" s="36">
        <v>0.22622820734977722</v>
      </c>
      <c r="J87" s="36">
        <v>0.21612805128097534</v>
      </c>
      <c r="K87" s="36">
        <v>0.13836270570755005</v>
      </c>
      <c r="L87" s="36">
        <v>0.030998211354017258</v>
      </c>
      <c r="M87" s="37">
        <f aca="true" t="shared" si="33" ref="M87:S93">M86+(M$94-M$54)/40</f>
        <v>2.723151024999995</v>
      </c>
      <c r="N87" s="37">
        <f t="shared" si="33"/>
        <v>2.648771675000001</v>
      </c>
      <c r="O87" s="37">
        <f t="shared" si="33"/>
        <v>2.9209545750000014</v>
      </c>
      <c r="P87" s="37">
        <f t="shared" si="33"/>
        <v>3.5564680499999968</v>
      </c>
      <c r="Q87" s="37">
        <f t="shared" si="33"/>
        <v>3.8090677249999976</v>
      </c>
      <c r="R87" s="37">
        <f t="shared" si="33"/>
        <v>3.7916847249999988</v>
      </c>
      <c r="S87" s="37">
        <f t="shared" si="33"/>
        <v>3.6631543500000006</v>
      </c>
      <c r="T87" s="37">
        <f t="shared" si="32"/>
        <v>3.632492649999996</v>
      </c>
      <c r="U87" s="37">
        <f t="shared" si="31"/>
        <v>0.718190256443327</v>
      </c>
      <c r="V87" s="37">
        <f t="shared" si="31"/>
        <v>0.6985738180011795</v>
      </c>
      <c r="W87" s="37">
        <f t="shared" si="31"/>
        <v>0.7703579772181619</v>
      </c>
      <c r="X87" s="37">
        <f t="shared" si="31"/>
        <v>0.9379651284166296</v>
      </c>
      <c r="Y87" s="37">
        <f t="shared" si="31"/>
        <v>1.0045845056381892</v>
      </c>
      <c r="Z87" s="37">
        <f t="shared" si="31"/>
        <v>1</v>
      </c>
      <c r="AA87" s="37">
        <f t="shared" si="31"/>
        <v>0.9661020405645677</v>
      </c>
      <c r="AB87" s="37">
        <f t="shared" si="30"/>
        <v>0.9580154768801347</v>
      </c>
      <c r="AC87" s="37">
        <f t="shared" si="28"/>
        <v>145.12542457501456</v>
      </c>
    </row>
    <row r="88" spans="1:29" ht="12.75">
      <c r="A88">
        <f t="shared" si="27"/>
        <v>1968.5</v>
      </c>
      <c r="B88" s="18">
        <v>149.702</v>
      </c>
      <c r="C88" s="18">
        <v>6.496</v>
      </c>
      <c r="D88" s="18">
        <f t="shared" si="25"/>
        <v>156.198</v>
      </c>
      <c r="E88" s="36">
        <v>0.012632736004889011</v>
      </c>
      <c r="F88" s="36">
        <v>0.0842624083161354</v>
      </c>
      <c r="G88" s="36">
        <v>0.07674914598464966</v>
      </c>
      <c r="H88" s="36">
        <v>0.21642524003982544</v>
      </c>
      <c r="I88" s="36">
        <v>0.22431468963623047</v>
      </c>
      <c r="J88" s="36">
        <v>0.21595588326454163</v>
      </c>
      <c r="K88" s="36">
        <v>0.13841095566749573</v>
      </c>
      <c r="L88" s="36">
        <v>0.03124893829226494</v>
      </c>
      <c r="M88" s="37">
        <f t="shared" si="33"/>
        <v>2.751349449999995</v>
      </c>
      <c r="N88" s="37">
        <f t="shared" si="33"/>
        <v>2.6766721500000012</v>
      </c>
      <c r="O88" s="37">
        <f t="shared" si="33"/>
        <v>2.9511083500000015</v>
      </c>
      <c r="P88" s="37">
        <f t="shared" si="33"/>
        <v>3.5935628999999967</v>
      </c>
      <c r="Q88" s="37">
        <f t="shared" si="33"/>
        <v>3.8479090499999975</v>
      </c>
      <c r="R88" s="37">
        <f t="shared" si="33"/>
        <v>3.8304500499999987</v>
      </c>
      <c r="S88" s="37">
        <f t="shared" si="33"/>
        <v>3.6975253000000006</v>
      </c>
      <c r="T88" s="37">
        <f t="shared" si="32"/>
        <v>3.669065699999996</v>
      </c>
      <c r="U88" s="37">
        <f t="shared" si="31"/>
        <v>0.7182835995994767</v>
      </c>
      <c r="V88" s="37">
        <f t="shared" si="31"/>
        <v>0.6987879009151946</v>
      </c>
      <c r="W88" s="37">
        <f t="shared" si="31"/>
        <v>0.7704338423627277</v>
      </c>
      <c r="X88" s="37">
        <f t="shared" si="31"/>
        <v>0.9381568361660264</v>
      </c>
      <c r="Y88" s="37">
        <f t="shared" si="31"/>
        <v>1.0045579500508037</v>
      </c>
      <c r="Z88" s="37">
        <f t="shared" si="31"/>
        <v>1</v>
      </c>
      <c r="AA88" s="37">
        <f t="shared" si="31"/>
        <v>0.9652978766816191</v>
      </c>
      <c r="AB88" s="37">
        <f t="shared" si="30"/>
        <v>0.9578680447745291</v>
      </c>
      <c r="AC88" s="37">
        <f t="shared" si="28"/>
        <v>146.0388110904011</v>
      </c>
    </row>
    <row r="89" spans="1:29" ht="12.75">
      <c r="A89">
        <f t="shared" si="27"/>
        <v>1968.75</v>
      </c>
      <c r="B89" s="18">
        <v>150.447</v>
      </c>
      <c r="C89" s="18">
        <v>6.364</v>
      </c>
      <c r="D89" s="18">
        <f t="shared" si="25"/>
        <v>156.811</v>
      </c>
      <c r="E89" s="36">
        <v>0.012858577072620392</v>
      </c>
      <c r="F89" s="36">
        <v>0.08398256450891495</v>
      </c>
      <c r="G89" s="36">
        <v>0.07768034934997559</v>
      </c>
      <c r="H89" s="36">
        <v>0.2173347771167755</v>
      </c>
      <c r="I89" s="36">
        <v>0.22240115702152252</v>
      </c>
      <c r="J89" s="36">
        <v>0.2157837152481079</v>
      </c>
      <c r="K89" s="36">
        <v>0.1384591907262802</v>
      </c>
      <c r="L89" s="36">
        <v>0.03149966150522232</v>
      </c>
      <c r="M89" s="37">
        <f t="shared" si="33"/>
        <v>2.7795478749999947</v>
      </c>
      <c r="N89" s="37">
        <f t="shared" si="33"/>
        <v>2.7045726250000013</v>
      </c>
      <c r="O89" s="37">
        <f t="shared" si="33"/>
        <v>2.9812621250000015</v>
      </c>
      <c r="P89" s="37">
        <f t="shared" si="33"/>
        <v>3.6306577499999966</v>
      </c>
      <c r="Q89" s="37">
        <f t="shared" si="33"/>
        <v>3.8867503749999974</v>
      </c>
      <c r="R89" s="37">
        <f t="shared" si="33"/>
        <v>3.8692153749999987</v>
      </c>
      <c r="S89" s="37">
        <f t="shared" si="33"/>
        <v>3.7318962500000006</v>
      </c>
      <c r="T89" s="37">
        <f t="shared" si="32"/>
        <v>3.705638749999996</v>
      </c>
      <c r="U89" s="37">
        <f t="shared" si="31"/>
        <v>0.7183750723620537</v>
      </c>
      <c r="V89" s="37">
        <f t="shared" si="31"/>
        <v>0.6989976940738282</v>
      </c>
      <c r="W89" s="37">
        <f t="shared" si="31"/>
        <v>0.7705081873350104</v>
      </c>
      <c r="X89" s="37">
        <f t="shared" si="31"/>
        <v>0.9383447025096135</v>
      </c>
      <c r="Y89" s="37">
        <f t="shared" si="31"/>
        <v>1.0045319265795585</v>
      </c>
      <c r="Z89" s="37">
        <f t="shared" si="31"/>
        <v>1</v>
      </c>
      <c r="AA89" s="37">
        <f t="shared" si="31"/>
        <v>0.9645098264916312</v>
      </c>
      <c r="AB89" s="37">
        <f t="shared" si="30"/>
        <v>0.9577235668872522</v>
      </c>
      <c r="AC89" s="37">
        <f t="shared" si="28"/>
        <v>146.56107694401686</v>
      </c>
    </row>
    <row r="90" spans="1:29" ht="12.75">
      <c r="A90">
        <f t="shared" si="27"/>
        <v>1969</v>
      </c>
      <c r="B90" s="18">
        <v>152.496</v>
      </c>
      <c r="C90" s="18">
        <v>6.271</v>
      </c>
      <c r="D90" s="18">
        <f t="shared" si="25"/>
        <v>158.767</v>
      </c>
      <c r="E90" s="36">
        <v>0.013084419071674347</v>
      </c>
      <c r="F90" s="36">
        <v>0.08370272070169449</v>
      </c>
      <c r="G90" s="36">
        <v>0.07861155271530151</v>
      </c>
      <c r="H90" s="36">
        <v>0.2182442992925644</v>
      </c>
      <c r="I90" s="36">
        <v>0.22048763930797577</v>
      </c>
      <c r="J90" s="36">
        <v>0.215611532330513</v>
      </c>
      <c r="K90" s="36">
        <v>0.1385074406862259</v>
      </c>
      <c r="L90" s="36">
        <v>0.03175038844347</v>
      </c>
      <c r="M90" s="37">
        <f t="shared" si="33"/>
        <v>2.8077462999999945</v>
      </c>
      <c r="N90" s="37">
        <f t="shared" si="33"/>
        <v>2.7324731000000013</v>
      </c>
      <c r="O90" s="37">
        <f t="shared" si="33"/>
        <v>3.0114159000000016</v>
      </c>
      <c r="P90" s="37">
        <f t="shared" si="33"/>
        <v>3.6677525999999965</v>
      </c>
      <c r="Q90" s="37">
        <f t="shared" si="33"/>
        <v>3.9255916999999974</v>
      </c>
      <c r="R90" s="37">
        <f t="shared" si="33"/>
        <v>3.9079806999999986</v>
      </c>
      <c r="S90" s="37">
        <f t="shared" si="33"/>
        <v>3.7662672000000006</v>
      </c>
      <c r="T90" s="37">
        <f t="shared" si="32"/>
        <v>3.7422117999999958</v>
      </c>
      <c r="U90" s="37">
        <f t="shared" si="31"/>
        <v>0.7184647303913234</v>
      </c>
      <c r="V90" s="37">
        <f t="shared" si="31"/>
        <v>0.6992033251341293</v>
      </c>
      <c r="W90" s="37">
        <f t="shared" si="31"/>
        <v>0.7705810573731857</v>
      </c>
      <c r="X90" s="37">
        <f t="shared" si="31"/>
        <v>0.9385288417621913</v>
      </c>
      <c r="Y90" s="37">
        <f t="shared" si="31"/>
        <v>1.0045064193894302</v>
      </c>
      <c r="Z90" s="37">
        <f t="shared" si="31"/>
        <v>1</v>
      </c>
      <c r="AA90" s="37">
        <f t="shared" si="31"/>
        <v>0.9637374104739058</v>
      </c>
      <c r="AB90" s="37">
        <f t="shared" si="30"/>
        <v>0.9575819553049474</v>
      </c>
      <c r="AC90" s="37">
        <f t="shared" si="28"/>
        <v>148.33795137386716</v>
      </c>
    </row>
    <row r="91" spans="1:29" ht="12.75">
      <c r="A91">
        <f t="shared" si="27"/>
        <v>1969.25</v>
      </c>
      <c r="B91" s="18">
        <v>152.89</v>
      </c>
      <c r="C91" s="18">
        <v>6.33</v>
      </c>
      <c r="D91" s="18">
        <f t="shared" si="25"/>
        <v>159.22</v>
      </c>
      <c r="E91" s="36">
        <v>0.01307130977511406</v>
      </c>
      <c r="F91" s="36">
        <v>0.08363182842731476</v>
      </c>
      <c r="G91" s="36">
        <v>0.07953178882598877</v>
      </c>
      <c r="H91" s="36">
        <v>0.21891950070858002</v>
      </c>
      <c r="I91" s="36">
        <v>0.2192993313074112</v>
      </c>
      <c r="J91" s="36">
        <v>0.21545478701591492</v>
      </c>
      <c r="K91" s="36">
        <v>0.13856789469718933</v>
      </c>
      <c r="L91" s="36">
        <v>0.03176411613821983</v>
      </c>
      <c r="M91" s="37">
        <f t="shared" si="33"/>
        <v>2.8359447249999943</v>
      </c>
      <c r="N91" s="37">
        <f t="shared" si="33"/>
        <v>2.7603735750000014</v>
      </c>
      <c r="O91" s="37">
        <f t="shared" si="33"/>
        <v>3.0415696750000016</v>
      </c>
      <c r="P91" s="37">
        <f t="shared" si="33"/>
        <v>3.7048474499999964</v>
      </c>
      <c r="Q91" s="37">
        <f t="shared" si="33"/>
        <v>3.9644330249999973</v>
      </c>
      <c r="R91" s="37">
        <f t="shared" si="33"/>
        <v>3.9467460249999986</v>
      </c>
      <c r="S91" s="37">
        <f t="shared" si="33"/>
        <v>3.8006381500000006</v>
      </c>
      <c r="T91" s="37">
        <f t="shared" si="32"/>
        <v>3.7787848499999956</v>
      </c>
      <c r="U91" s="37">
        <f t="shared" si="31"/>
        <v>0.7185526271607495</v>
      </c>
      <c r="V91" s="37">
        <f t="shared" si="31"/>
        <v>0.6994049167377073</v>
      </c>
      <c r="W91" s="37">
        <f t="shared" si="31"/>
        <v>0.7706524959380944</v>
      </c>
      <c r="X91" s="37">
        <f t="shared" si="31"/>
        <v>0.9387093637473158</v>
      </c>
      <c r="Y91" s="37">
        <f t="shared" si="31"/>
        <v>1.0044814132675282</v>
      </c>
      <c r="Z91" s="37">
        <f t="shared" si="31"/>
        <v>1</v>
      </c>
      <c r="AA91" s="37">
        <f t="shared" si="31"/>
        <v>0.9629801679473413</v>
      </c>
      <c r="AB91" s="37">
        <f t="shared" si="30"/>
        <v>0.9574431255682324</v>
      </c>
      <c r="AC91" s="37">
        <f t="shared" si="28"/>
        <v>148.75374513440772</v>
      </c>
    </row>
    <row r="92" spans="1:29" ht="12.75">
      <c r="A92">
        <f t="shared" si="27"/>
        <v>1969.5</v>
      </c>
      <c r="B92" s="18">
        <v>153.44699999999997</v>
      </c>
      <c r="C92" s="18">
        <v>6.36</v>
      </c>
      <c r="D92" s="18">
        <f t="shared" si="25"/>
        <v>159.807</v>
      </c>
      <c r="E92" s="36">
        <v>0.013058199547231197</v>
      </c>
      <c r="F92" s="36">
        <v>0.08356094360351562</v>
      </c>
      <c r="G92" s="36">
        <v>0.08045202493667603</v>
      </c>
      <c r="H92" s="36">
        <v>0.21959471702575684</v>
      </c>
      <c r="I92" s="36">
        <v>0.21811102330684662</v>
      </c>
      <c r="J92" s="36">
        <v>0.21529802680015564</v>
      </c>
      <c r="K92" s="36">
        <v>0.13862833380699158</v>
      </c>
      <c r="L92" s="36">
        <v>0.031777843832969666</v>
      </c>
      <c r="M92" s="37">
        <f t="shared" si="33"/>
        <v>2.864143149999994</v>
      </c>
      <c r="N92" s="37">
        <f t="shared" si="33"/>
        <v>2.7882740500000014</v>
      </c>
      <c r="O92" s="37">
        <f t="shared" si="33"/>
        <v>3.0717234500000017</v>
      </c>
      <c r="P92" s="37">
        <f t="shared" si="33"/>
        <v>3.7419422999999963</v>
      </c>
      <c r="Q92" s="37">
        <f t="shared" si="33"/>
        <v>4.003274349999997</v>
      </c>
      <c r="R92" s="37">
        <f t="shared" si="33"/>
        <v>3.9855113499999986</v>
      </c>
      <c r="S92" s="37">
        <f t="shared" si="33"/>
        <v>3.8350091000000006</v>
      </c>
      <c r="T92" s="37">
        <f t="shared" si="32"/>
        <v>3.8153578999999955</v>
      </c>
      <c r="U92" s="37">
        <f t="shared" si="31"/>
        <v>0.7186388140633435</v>
      </c>
      <c r="V92" s="37">
        <f t="shared" si="31"/>
        <v>0.6996025867546463</v>
      </c>
      <c r="W92" s="37">
        <f t="shared" si="31"/>
        <v>0.7707225447996786</v>
      </c>
      <c r="X92" s="37">
        <f t="shared" si="31"/>
        <v>0.9388863740157202</v>
      </c>
      <c r="Y92" s="37">
        <f t="shared" si="31"/>
        <v>1.0044568935928382</v>
      </c>
      <c r="Z92" s="37">
        <f t="shared" si="31"/>
        <v>1</v>
      </c>
      <c r="AA92" s="37">
        <f t="shared" si="31"/>
        <v>0.9622376561542102</v>
      </c>
      <c r="AB92" s="37">
        <f t="shared" si="30"/>
        <v>0.9573069965037226</v>
      </c>
      <c r="AC92" s="37">
        <f t="shared" si="28"/>
        <v>149.2948893572781</v>
      </c>
    </row>
    <row r="93" spans="1:29" ht="12.75">
      <c r="A93">
        <f t="shared" si="27"/>
        <v>1969.75</v>
      </c>
      <c r="B93" s="18">
        <v>153.119</v>
      </c>
      <c r="C93" s="18">
        <v>6.29</v>
      </c>
      <c r="D93" s="18">
        <f t="shared" si="25"/>
        <v>159.409</v>
      </c>
      <c r="E93" s="36">
        <v>0.013045089319348335</v>
      </c>
      <c r="F93" s="36">
        <v>0.08349005877971649</v>
      </c>
      <c r="G93" s="36">
        <v>0.08137225359678268</v>
      </c>
      <c r="H93" s="36">
        <v>0.22026991844177246</v>
      </c>
      <c r="I93" s="36">
        <v>0.21692271530628204</v>
      </c>
      <c r="J93" s="36">
        <v>0.21514128148555756</v>
      </c>
      <c r="K93" s="36">
        <v>0.13868878781795502</v>
      </c>
      <c r="L93" s="36">
        <v>0.031791575253009796</v>
      </c>
      <c r="M93" s="37">
        <f t="shared" si="33"/>
        <v>2.892341574999994</v>
      </c>
      <c r="N93" s="37">
        <f t="shared" si="33"/>
        <v>2.8161745250000014</v>
      </c>
      <c r="O93" s="37">
        <f t="shared" si="33"/>
        <v>3.1018772250000017</v>
      </c>
      <c r="P93" s="37">
        <f t="shared" si="33"/>
        <v>3.779037149999996</v>
      </c>
      <c r="Q93" s="37">
        <f t="shared" si="33"/>
        <v>4.042115674999997</v>
      </c>
      <c r="R93" s="37">
        <f t="shared" si="33"/>
        <v>4.0242766749999985</v>
      </c>
      <c r="S93" s="37">
        <f t="shared" si="33"/>
        <v>3.8693800500000006</v>
      </c>
      <c r="T93" s="37">
        <f t="shared" si="32"/>
        <v>3.8519309499999954</v>
      </c>
      <c r="U93" s="37">
        <f t="shared" si="31"/>
        <v>0.7187233405118685</v>
      </c>
      <c r="V93" s="37">
        <f t="shared" si="31"/>
        <v>0.6997964485133226</v>
      </c>
      <c r="W93" s="37">
        <f t="shared" si="31"/>
        <v>0.7707912441184236</v>
      </c>
      <c r="X93" s="37">
        <f t="shared" si="31"/>
        <v>0.9390599740511125</v>
      </c>
      <c r="Y93" s="37">
        <f t="shared" si="31"/>
        <v>1.0044328463077152</v>
      </c>
      <c r="Z93" s="37">
        <f t="shared" si="31"/>
        <v>1</v>
      </c>
      <c r="AA93" s="37">
        <f t="shared" si="31"/>
        <v>0.9615094493968912</v>
      </c>
      <c r="AB93" s="37">
        <f t="shared" si="30"/>
        <v>0.9571734900657637</v>
      </c>
      <c r="AC93" s="37">
        <f t="shared" si="28"/>
        <v>148.9160231164621</v>
      </c>
    </row>
    <row r="94" spans="1:29" ht="12.75">
      <c r="A94">
        <f t="shared" si="27"/>
        <v>1970</v>
      </c>
      <c r="B94" s="18">
        <v>152.24099999999999</v>
      </c>
      <c r="C94" s="18">
        <v>5.973</v>
      </c>
      <c r="D94" s="18">
        <f t="shared" si="25"/>
        <v>158.214</v>
      </c>
      <c r="E94" s="36">
        <v>0.013031980022788048</v>
      </c>
      <c r="F94" s="36">
        <v>0.08341916650533676</v>
      </c>
      <c r="G94" s="36">
        <v>0.08229248970746994</v>
      </c>
      <c r="H94" s="36">
        <v>0.22094511985778809</v>
      </c>
      <c r="I94" s="36">
        <v>0.21573440730571747</v>
      </c>
      <c r="J94" s="36">
        <v>0.21498453617095947</v>
      </c>
      <c r="K94" s="36">
        <v>0.13874924182891846</v>
      </c>
      <c r="L94" s="36">
        <v>0.03180530294775963</v>
      </c>
      <c r="M94" s="38">
        <v>2.92054</v>
      </c>
      <c r="N94" s="38">
        <v>2.844075</v>
      </c>
      <c r="O94" s="38">
        <v>3.132031</v>
      </c>
      <c r="P94" s="38">
        <v>3.816132</v>
      </c>
      <c r="Q94" s="38">
        <v>4.080957</v>
      </c>
      <c r="R94" s="38">
        <v>4.063042</v>
      </c>
      <c r="S94" s="38">
        <v>3.903751</v>
      </c>
      <c r="T94" s="38">
        <v>3.888504</v>
      </c>
      <c r="U94" s="37">
        <f t="shared" si="31"/>
        <v>0.718806254033308</v>
      </c>
      <c r="V94" s="37">
        <f t="shared" si="31"/>
        <v>0.6999866110170655</v>
      </c>
      <c r="W94" s="37">
        <f t="shared" si="31"/>
        <v>0.7708586325221348</v>
      </c>
      <c r="X94" s="37">
        <f t="shared" si="31"/>
        <v>0.9392302614641935</v>
      </c>
      <c r="Y94" s="37">
        <f t="shared" si="31"/>
        <v>1.0044092578910087</v>
      </c>
      <c r="Z94" s="37">
        <f t="shared" si="31"/>
        <v>1</v>
      </c>
      <c r="AA94" s="37">
        <f t="shared" si="31"/>
        <v>0.9607951382240203</v>
      </c>
      <c r="AB94" s="37">
        <f t="shared" si="30"/>
        <v>0.9570425311872237</v>
      </c>
      <c r="AC94" s="37">
        <f t="shared" si="28"/>
        <v>147.79288427338042</v>
      </c>
    </row>
    <row r="95" spans="1:29" ht="12.75">
      <c r="A95">
        <f t="shared" si="27"/>
        <v>1970.25</v>
      </c>
      <c r="B95" s="18">
        <v>151.314</v>
      </c>
      <c r="C95" s="18">
        <v>5.775</v>
      </c>
      <c r="D95" s="18">
        <f t="shared" si="25"/>
        <v>157.089</v>
      </c>
      <c r="E95" s="36">
        <v>0.01278970018029213</v>
      </c>
      <c r="F95" s="36">
        <v>0.08258523046970367</v>
      </c>
      <c r="G95" s="36">
        <v>0.08284787833690643</v>
      </c>
      <c r="H95" s="36">
        <v>0.22150400280952454</v>
      </c>
      <c r="I95" s="36">
        <v>0.21486088633537292</v>
      </c>
      <c r="J95" s="36">
        <v>0.21540753543376923</v>
      </c>
      <c r="K95" s="36">
        <v>0.13937300443649292</v>
      </c>
      <c r="L95" s="36">
        <v>0.03111189976334572</v>
      </c>
      <c r="M95" s="37">
        <f aca="true" t="shared" si="34" ref="M95:T126">M94+(M$134-M$94)/40</f>
        <v>2.9599337</v>
      </c>
      <c r="N95" s="37">
        <f t="shared" si="34"/>
        <v>2.885945125</v>
      </c>
      <c r="O95" s="37">
        <f t="shared" si="34"/>
        <v>3.192524075</v>
      </c>
      <c r="P95" s="37">
        <f t="shared" si="34"/>
        <v>3.8982844</v>
      </c>
      <c r="Q95" s="37">
        <f t="shared" si="34"/>
        <v>4.1884507499999994</v>
      </c>
      <c r="R95" s="37">
        <f t="shared" si="34"/>
        <v>4.1800333</v>
      </c>
      <c r="S95" s="37">
        <f t="shared" si="34"/>
        <v>4.0310252</v>
      </c>
      <c r="T95" s="37">
        <f t="shared" si="34"/>
        <v>4.04179015</v>
      </c>
      <c r="U95" s="37">
        <f t="shared" si="31"/>
        <v>0.7081124688647816</v>
      </c>
      <c r="V95" s="37">
        <f t="shared" si="31"/>
        <v>0.6904119938470347</v>
      </c>
      <c r="W95" s="37">
        <f t="shared" si="31"/>
        <v>0.7637556559657073</v>
      </c>
      <c r="X95" s="37">
        <f t="shared" si="31"/>
        <v>0.9325964939083141</v>
      </c>
      <c r="Y95" s="37">
        <f t="shared" si="31"/>
        <v>1.0020137279767602</v>
      </c>
      <c r="Z95" s="37">
        <f t="shared" si="31"/>
        <v>1</v>
      </c>
      <c r="AA95" s="37">
        <f t="shared" si="31"/>
        <v>0.9643524131733593</v>
      </c>
      <c r="AB95" s="37">
        <f t="shared" si="30"/>
        <v>0.9669277395469552</v>
      </c>
      <c r="AC95" s="37">
        <f t="shared" si="28"/>
        <v>146.26753419727774</v>
      </c>
    </row>
    <row r="96" spans="1:29" ht="12.75">
      <c r="A96">
        <f t="shared" si="27"/>
        <v>1970.5</v>
      </c>
      <c r="B96" s="18">
        <v>150.22</v>
      </c>
      <c r="C96" s="18">
        <v>5.535</v>
      </c>
      <c r="D96" s="18">
        <f t="shared" si="25"/>
        <v>155.755</v>
      </c>
      <c r="E96" s="36">
        <v>0.012547420337796211</v>
      </c>
      <c r="F96" s="36">
        <v>0.08175130188465118</v>
      </c>
      <c r="G96" s="36">
        <v>0.08340325951576233</v>
      </c>
      <c r="H96" s="36">
        <v>0.222062885761261</v>
      </c>
      <c r="I96" s="36">
        <v>0.2139873504638672</v>
      </c>
      <c r="J96" s="36">
        <v>0.21583053469657898</v>
      </c>
      <c r="K96" s="36">
        <v>0.13999676704406738</v>
      </c>
      <c r="L96" s="36">
        <v>0.03041849471628666</v>
      </c>
      <c r="M96" s="37">
        <f t="shared" si="34"/>
        <v>2.9993274000000003</v>
      </c>
      <c r="N96" s="37">
        <f t="shared" si="34"/>
        <v>2.92781525</v>
      </c>
      <c r="O96" s="37">
        <f t="shared" si="34"/>
        <v>3.2530171500000002</v>
      </c>
      <c r="P96" s="37">
        <f t="shared" si="34"/>
        <v>3.9804368</v>
      </c>
      <c r="Q96" s="37">
        <f t="shared" si="34"/>
        <v>4.295944499999999</v>
      </c>
      <c r="R96" s="37">
        <f t="shared" si="34"/>
        <v>4.297024599999999</v>
      </c>
      <c r="S96" s="37">
        <f t="shared" si="34"/>
        <v>4.158299400000001</v>
      </c>
      <c r="T96" s="37">
        <f t="shared" si="34"/>
        <v>4.195076299999999</v>
      </c>
      <c r="U96" s="37">
        <f t="shared" si="31"/>
        <v>0.6980009842159155</v>
      </c>
      <c r="V96" s="37">
        <f t="shared" si="31"/>
        <v>0.6813587359960659</v>
      </c>
      <c r="W96" s="37">
        <f t="shared" si="31"/>
        <v>0.757039452368972</v>
      </c>
      <c r="X96" s="37">
        <f t="shared" si="31"/>
        <v>0.9263239498326356</v>
      </c>
      <c r="Y96" s="37">
        <f t="shared" si="31"/>
        <v>0.9997486400240762</v>
      </c>
      <c r="Z96" s="37">
        <f t="shared" si="31"/>
        <v>1</v>
      </c>
      <c r="AA96" s="37">
        <f t="shared" si="31"/>
        <v>0.9677159865456673</v>
      </c>
      <c r="AB96" s="37">
        <f t="shared" si="30"/>
        <v>0.9762746762026915</v>
      </c>
      <c r="AC96" s="37">
        <f t="shared" si="28"/>
        <v>144.57799250068823</v>
      </c>
    </row>
    <row r="97" spans="1:29" ht="12.75">
      <c r="A97">
        <f t="shared" si="27"/>
        <v>1970.75</v>
      </c>
      <c r="B97" s="18">
        <v>149.534</v>
      </c>
      <c r="C97" s="18">
        <v>5.449</v>
      </c>
      <c r="D97" s="18">
        <f t="shared" si="25"/>
        <v>154.983</v>
      </c>
      <c r="E97" s="36">
        <v>0.012305141426622868</v>
      </c>
      <c r="F97" s="36">
        <v>0.0809173732995987</v>
      </c>
      <c r="G97" s="36">
        <v>0.08395864069461823</v>
      </c>
      <c r="H97" s="36">
        <v>0.22262176871299744</v>
      </c>
      <c r="I97" s="36">
        <v>0.21311382949352264</v>
      </c>
      <c r="J97" s="36">
        <v>0.21625353395938873</v>
      </c>
      <c r="K97" s="36">
        <v>0.14062051475048065</v>
      </c>
      <c r="L97" s="36">
        <v>0.0297250896692276</v>
      </c>
      <c r="M97" s="37">
        <f t="shared" si="34"/>
        <v>3.0387211000000005</v>
      </c>
      <c r="N97" s="37">
        <f t="shared" si="34"/>
        <v>2.969685375</v>
      </c>
      <c r="O97" s="37">
        <f t="shared" si="34"/>
        <v>3.3135102250000004</v>
      </c>
      <c r="P97" s="37">
        <f t="shared" si="34"/>
        <v>4.0625892</v>
      </c>
      <c r="Q97" s="37">
        <f t="shared" si="34"/>
        <v>4.403438249999999</v>
      </c>
      <c r="R97" s="37">
        <f t="shared" si="34"/>
        <v>4.414015899999999</v>
      </c>
      <c r="S97" s="37">
        <f t="shared" si="34"/>
        <v>4.285573600000001</v>
      </c>
      <c r="T97" s="37">
        <f t="shared" si="34"/>
        <v>4.348362449999999</v>
      </c>
      <c r="U97" s="37">
        <f t="shared" si="31"/>
        <v>0.6884254993281744</v>
      </c>
      <c r="V97" s="37">
        <f t="shared" si="31"/>
        <v>0.6727853823544226</v>
      </c>
      <c r="W97" s="37">
        <f t="shared" si="31"/>
        <v>0.7506792680561031</v>
      </c>
      <c r="X97" s="37">
        <f t="shared" si="31"/>
        <v>0.92038390709014</v>
      </c>
      <c r="Y97" s="37">
        <f t="shared" si="31"/>
        <v>0.9976036221346642</v>
      </c>
      <c r="Z97" s="37">
        <f t="shared" si="31"/>
        <v>1</v>
      </c>
      <c r="AA97" s="37">
        <f t="shared" si="31"/>
        <v>0.9709012602333403</v>
      </c>
      <c r="AB97" s="37">
        <f t="shared" si="30"/>
        <v>0.9851261410272673</v>
      </c>
      <c r="AC97" s="37">
        <f t="shared" si="28"/>
        <v>143.43722576933408</v>
      </c>
    </row>
    <row r="98" spans="1:29" ht="12.75">
      <c r="A98">
        <f t="shared" si="27"/>
        <v>1971</v>
      </c>
      <c r="B98" s="18">
        <v>150.113</v>
      </c>
      <c r="C98" s="18">
        <v>5.248</v>
      </c>
      <c r="D98" s="18">
        <f t="shared" si="25"/>
        <v>155.361</v>
      </c>
      <c r="E98" s="36">
        <v>0.01206286158412695</v>
      </c>
      <c r="F98" s="36">
        <v>0.0800834372639656</v>
      </c>
      <c r="G98" s="36">
        <v>0.08451402932405472</v>
      </c>
      <c r="H98" s="36">
        <v>0.2231806516647339</v>
      </c>
      <c r="I98" s="36">
        <v>0.2122403085231781</v>
      </c>
      <c r="J98" s="36">
        <v>0.2166765332221985</v>
      </c>
      <c r="K98" s="36">
        <v>0.14124427735805511</v>
      </c>
      <c r="L98" s="36">
        <v>0.02903168648481369</v>
      </c>
      <c r="M98" s="37">
        <f t="shared" si="34"/>
        <v>3.0781148000000007</v>
      </c>
      <c r="N98" s="37">
        <f t="shared" si="34"/>
        <v>3.0115555</v>
      </c>
      <c r="O98" s="37">
        <f t="shared" si="34"/>
        <v>3.3740033000000005</v>
      </c>
      <c r="P98" s="37">
        <f t="shared" si="34"/>
        <v>4.1447416</v>
      </c>
      <c r="Q98" s="37">
        <f t="shared" si="34"/>
        <v>4.510931999999999</v>
      </c>
      <c r="R98" s="37">
        <f t="shared" si="34"/>
        <v>4.531007199999999</v>
      </c>
      <c r="S98" s="37">
        <f t="shared" si="34"/>
        <v>4.4128478000000015</v>
      </c>
      <c r="T98" s="37">
        <f t="shared" si="34"/>
        <v>4.5016485999999984</v>
      </c>
      <c r="U98" s="37">
        <f t="shared" si="31"/>
        <v>0.6793444954137353</v>
      </c>
      <c r="V98" s="37">
        <f t="shared" si="31"/>
        <v>0.6646547593215039</v>
      </c>
      <c r="W98" s="37">
        <f t="shared" si="31"/>
        <v>0.7446475256097588</v>
      </c>
      <c r="X98" s="37">
        <f t="shared" si="31"/>
        <v>0.9147506099747538</v>
      </c>
      <c r="Y98" s="37">
        <f t="shared" si="31"/>
        <v>0.9955693736262436</v>
      </c>
      <c r="Z98" s="37">
        <f t="shared" si="31"/>
        <v>1</v>
      </c>
      <c r="AA98" s="37">
        <f t="shared" si="31"/>
        <v>0.9739220454118905</v>
      </c>
      <c r="AB98" s="37">
        <f t="shared" si="30"/>
        <v>0.9935205134964252</v>
      </c>
      <c r="AC98" s="37">
        <f t="shared" si="28"/>
        <v>143.38133890601804</v>
      </c>
    </row>
    <row r="99" spans="1:29" ht="12.75">
      <c r="A99">
        <f t="shared" si="27"/>
        <v>1971.25</v>
      </c>
      <c r="B99" s="18">
        <v>150.763</v>
      </c>
      <c r="C99" s="18">
        <v>5.053</v>
      </c>
      <c r="D99" s="18">
        <f t="shared" si="25"/>
        <v>155.816</v>
      </c>
      <c r="E99" s="36">
        <v>0.012303415685892105</v>
      </c>
      <c r="F99" s="36">
        <v>0.08135916292667389</v>
      </c>
      <c r="G99" s="36">
        <v>0.0848034918308258</v>
      </c>
      <c r="H99" s="36">
        <v>0.22542239725589752</v>
      </c>
      <c r="I99" s="36">
        <v>0.21113626658916473</v>
      </c>
      <c r="J99" s="36">
        <v>0.21521317958831787</v>
      </c>
      <c r="K99" s="36">
        <v>0.14021208882331848</v>
      </c>
      <c r="L99" s="36">
        <v>0.02906816080212593</v>
      </c>
      <c r="M99" s="37">
        <f t="shared" si="34"/>
        <v>3.117508500000001</v>
      </c>
      <c r="N99" s="37">
        <f t="shared" si="34"/>
        <v>3.053425625</v>
      </c>
      <c r="O99" s="37">
        <f t="shared" si="34"/>
        <v>3.4344963750000006</v>
      </c>
      <c r="P99" s="37">
        <f t="shared" si="34"/>
        <v>4.226894</v>
      </c>
      <c r="Q99" s="37">
        <f t="shared" si="34"/>
        <v>4.618425749999998</v>
      </c>
      <c r="R99" s="37">
        <f t="shared" si="34"/>
        <v>4.647998499999998</v>
      </c>
      <c r="S99" s="37">
        <f t="shared" si="34"/>
        <v>4.540122000000002</v>
      </c>
      <c r="T99" s="37">
        <f t="shared" si="34"/>
        <v>4.654934749999998</v>
      </c>
      <c r="U99" s="37">
        <f t="shared" si="31"/>
        <v>0.670720633838415</v>
      </c>
      <c r="V99" s="37">
        <f t="shared" si="31"/>
        <v>0.6569334359724947</v>
      </c>
      <c r="W99" s="37">
        <f t="shared" si="31"/>
        <v>0.7389194241349265</v>
      </c>
      <c r="X99" s="37">
        <f t="shared" si="31"/>
        <v>0.9094008958909952</v>
      </c>
      <c r="Y99" s="37">
        <f t="shared" si="31"/>
        <v>0.9936375302186522</v>
      </c>
      <c r="Z99" s="37">
        <f t="shared" si="31"/>
        <v>1</v>
      </c>
      <c r="AA99" s="37">
        <f t="shared" si="31"/>
        <v>0.9767907627336807</v>
      </c>
      <c r="AB99" s="37">
        <f t="shared" si="30"/>
        <v>1.0014923090013905</v>
      </c>
      <c r="AC99" s="37">
        <f t="shared" si="28"/>
        <v>143.4188890810229</v>
      </c>
    </row>
    <row r="100" spans="1:29" ht="12.75">
      <c r="A100">
        <f t="shared" si="27"/>
        <v>1971.5</v>
      </c>
      <c r="B100" s="18">
        <v>150.71099999999998</v>
      </c>
      <c r="C100" s="18">
        <v>4.931</v>
      </c>
      <c r="D100" s="18">
        <f t="shared" si="25"/>
        <v>155.642</v>
      </c>
      <c r="E100" s="36">
        <v>0.012543970718979836</v>
      </c>
      <c r="F100" s="36">
        <v>0.08263488858938217</v>
      </c>
      <c r="G100" s="36">
        <v>0.0850929468870163</v>
      </c>
      <c r="H100" s="36">
        <v>0.22766414284706116</v>
      </c>
      <c r="I100" s="36">
        <v>0.21003222465515137</v>
      </c>
      <c r="J100" s="36">
        <v>0.21374984085559845</v>
      </c>
      <c r="K100" s="36">
        <v>0.13917990028858185</v>
      </c>
      <c r="L100" s="36">
        <v>0.02910463511943817</v>
      </c>
      <c r="M100" s="37">
        <f t="shared" si="34"/>
        <v>3.156902200000001</v>
      </c>
      <c r="N100" s="37">
        <f t="shared" si="34"/>
        <v>3.09529575</v>
      </c>
      <c r="O100" s="37">
        <f t="shared" si="34"/>
        <v>3.4949894500000007</v>
      </c>
      <c r="P100" s="37">
        <f t="shared" si="34"/>
        <v>4.3090464</v>
      </c>
      <c r="Q100" s="37">
        <f t="shared" si="34"/>
        <v>4.725919499999998</v>
      </c>
      <c r="R100" s="37">
        <f t="shared" si="34"/>
        <v>4.764989799999998</v>
      </c>
      <c r="S100" s="37">
        <f t="shared" si="34"/>
        <v>4.667396200000002</v>
      </c>
      <c r="T100" s="37">
        <f t="shared" si="34"/>
        <v>4.808220899999998</v>
      </c>
      <c r="U100" s="37">
        <f t="shared" si="31"/>
        <v>0.6625202429604367</v>
      </c>
      <c r="V100" s="37">
        <f t="shared" si="31"/>
        <v>0.6495912646024975</v>
      </c>
      <c r="W100" s="37">
        <f t="shared" si="31"/>
        <v>0.7334725984093402</v>
      </c>
      <c r="X100" s="37">
        <f t="shared" si="31"/>
        <v>0.9043138770202618</v>
      </c>
      <c r="Y100" s="37">
        <f t="shared" si="31"/>
        <v>0.9918005490798742</v>
      </c>
      <c r="Z100" s="37">
        <f t="shared" si="31"/>
        <v>1</v>
      </c>
      <c r="AA100" s="37">
        <f t="shared" si="31"/>
        <v>0.9795186130304003</v>
      </c>
      <c r="AB100" s="37">
        <f t="shared" si="30"/>
        <v>1.0090726532090373</v>
      </c>
      <c r="AC100" s="37">
        <f t="shared" si="28"/>
        <v>142.88568062311626</v>
      </c>
    </row>
    <row r="101" spans="1:29" ht="12.75">
      <c r="A101">
        <f t="shared" si="27"/>
        <v>1971.75</v>
      </c>
      <c r="B101" s="18">
        <v>151.766</v>
      </c>
      <c r="C101" s="18">
        <v>4.705</v>
      </c>
      <c r="D101" s="18">
        <f t="shared" si="25"/>
        <v>156.471</v>
      </c>
      <c r="E101" s="36">
        <v>0.012784525752067566</v>
      </c>
      <c r="F101" s="36">
        <v>0.08391061425209045</v>
      </c>
      <c r="G101" s="36">
        <v>0.08538240939378738</v>
      </c>
      <c r="H101" s="36">
        <v>0.2299058884382248</v>
      </c>
      <c r="I101" s="36">
        <v>0.208928182721138</v>
      </c>
      <c r="J101" s="36">
        <v>0.21228650212287903</v>
      </c>
      <c r="K101" s="36">
        <v>0.13814771175384521</v>
      </c>
      <c r="L101" s="36">
        <v>0.02914111129939556</v>
      </c>
      <c r="M101" s="37">
        <f t="shared" si="34"/>
        <v>3.1962959000000013</v>
      </c>
      <c r="N101" s="37">
        <f t="shared" si="34"/>
        <v>3.137165875</v>
      </c>
      <c r="O101" s="37">
        <f t="shared" si="34"/>
        <v>3.555482525000001</v>
      </c>
      <c r="P101" s="37">
        <f t="shared" si="34"/>
        <v>4.3911988</v>
      </c>
      <c r="Q101" s="37">
        <f t="shared" si="34"/>
        <v>4.833413249999998</v>
      </c>
      <c r="R101" s="37">
        <f t="shared" si="34"/>
        <v>4.881981099999997</v>
      </c>
      <c r="S101" s="37">
        <f t="shared" si="34"/>
        <v>4.794670400000003</v>
      </c>
      <c r="T101" s="37">
        <f t="shared" si="34"/>
        <v>4.961507049999997</v>
      </c>
      <c r="U101" s="37">
        <f t="shared" si="31"/>
        <v>0.6547128787532592</v>
      </c>
      <c r="V101" s="37">
        <f t="shared" si="31"/>
        <v>0.6426009873327863</v>
      </c>
      <c r="W101" s="37">
        <f t="shared" si="31"/>
        <v>0.7282868270424075</v>
      </c>
      <c r="X101" s="37">
        <f t="shared" si="31"/>
        <v>0.8994706677582185</v>
      </c>
      <c r="Y101" s="37">
        <f t="shared" si="31"/>
        <v>0.9900516104005401</v>
      </c>
      <c r="Z101" s="37">
        <f t="shared" si="31"/>
        <v>1</v>
      </c>
      <c r="AA101" s="37">
        <f t="shared" si="31"/>
        <v>0.9821157234713599</v>
      </c>
      <c r="AB101" s="37">
        <f t="shared" si="30"/>
        <v>1.0162896882169412</v>
      </c>
      <c r="AC101" s="37">
        <f t="shared" si="28"/>
        <v>143.27998787763755</v>
      </c>
    </row>
    <row r="102" spans="1:29" ht="12.75">
      <c r="A102">
        <f t="shared" si="27"/>
        <v>1972</v>
      </c>
      <c r="B102" s="18">
        <v>154.292</v>
      </c>
      <c r="C102" s="18">
        <v>4.554</v>
      </c>
      <c r="D102" s="18">
        <f t="shared" si="25"/>
        <v>158.846</v>
      </c>
      <c r="E102" s="36">
        <v>0.013025079853832722</v>
      </c>
      <c r="F102" s="36">
        <v>0.08518633991479874</v>
      </c>
      <c r="G102" s="36">
        <v>0.08567187190055847</v>
      </c>
      <c r="H102" s="36">
        <v>0.23214763402938843</v>
      </c>
      <c r="I102" s="36">
        <v>0.20782414078712463</v>
      </c>
      <c r="J102" s="36">
        <v>0.2108231484889984</v>
      </c>
      <c r="K102" s="36">
        <v>0.13711552321910858</v>
      </c>
      <c r="L102" s="36">
        <v>0.029177585616707802</v>
      </c>
      <c r="M102" s="37">
        <f t="shared" si="34"/>
        <v>3.2356896000000015</v>
      </c>
      <c r="N102" s="37">
        <f t="shared" si="34"/>
        <v>3.179036</v>
      </c>
      <c r="O102" s="37">
        <f t="shared" si="34"/>
        <v>3.615975600000001</v>
      </c>
      <c r="P102" s="37">
        <f t="shared" si="34"/>
        <v>4.4733512</v>
      </c>
      <c r="Q102" s="37">
        <f t="shared" si="34"/>
        <v>4.9409069999999975</v>
      </c>
      <c r="R102" s="37">
        <f t="shared" si="34"/>
        <v>4.998972399999997</v>
      </c>
      <c r="S102" s="37">
        <f t="shared" si="34"/>
        <v>4.921944600000003</v>
      </c>
      <c r="T102" s="37">
        <f t="shared" si="34"/>
        <v>5.114793199999997</v>
      </c>
      <c r="U102" s="37">
        <f t="shared" si="31"/>
        <v>0.6472709471250538</v>
      </c>
      <c r="V102" s="37">
        <f t="shared" si="31"/>
        <v>0.6359378979567885</v>
      </c>
      <c r="W102" s="37">
        <f t="shared" si="31"/>
        <v>0.7233437816139979</v>
      </c>
      <c r="X102" s="37">
        <f t="shared" si="31"/>
        <v>0.8948541504249958</v>
      </c>
      <c r="Y102" s="37">
        <f t="shared" si="31"/>
        <v>0.9883845327891789</v>
      </c>
      <c r="Z102" s="37">
        <f t="shared" si="31"/>
        <v>1</v>
      </c>
      <c r="AA102" s="37">
        <f t="shared" si="31"/>
        <v>0.9845912731984691</v>
      </c>
      <c r="AB102" s="37">
        <f t="shared" si="30"/>
        <v>1.023168921676783</v>
      </c>
      <c r="AC102" s="37">
        <f t="shared" si="28"/>
        <v>145.09027450558682</v>
      </c>
    </row>
    <row r="103" spans="1:29" ht="12.75">
      <c r="A103">
        <f t="shared" si="27"/>
        <v>1972.25</v>
      </c>
      <c r="B103" s="18">
        <v>155.173</v>
      </c>
      <c r="C103" s="18">
        <v>4.334</v>
      </c>
      <c r="D103" s="18">
        <f t="shared" si="25"/>
        <v>159.507</v>
      </c>
      <c r="E103" s="36">
        <v>0.01351165771484375</v>
      </c>
      <c r="F103" s="36">
        <v>0.08688759058713913</v>
      </c>
      <c r="G103" s="36">
        <v>0.08604242652654648</v>
      </c>
      <c r="H103" s="36">
        <v>0.23390546441078186</v>
      </c>
      <c r="I103" s="36">
        <v>0.2066670060157776</v>
      </c>
      <c r="J103" s="36">
        <v>0.20949146151542664</v>
      </c>
      <c r="K103" s="36">
        <v>0.1355115920305252</v>
      </c>
      <c r="L103" s="36">
        <v>0.02846774458885193</v>
      </c>
      <c r="M103" s="37">
        <f t="shared" si="34"/>
        <v>3.2750833000000017</v>
      </c>
      <c r="N103" s="37">
        <f t="shared" si="34"/>
        <v>3.220906125</v>
      </c>
      <c r="O103" s="37">
        <f t="shared" si="34"/>
        <v>3.676468675000001</v>
      </c>
      <c r="P103" s="37">
        <f t="shared" si="34"/>
        <v>4.5555036</v>
      </c>
      <c r="Q103" s="37">
        <f t="shared" si="34"/>
        <v>5.048400749999997</v>
      </c>
      <c r="R103" s="37">
        <f t="shared" si="34"/>
        <v>5.1159636999999965</v>
      </c>
      <c r="S103" s="37">
        <f t="shared" si="34"/>
        <v>5.049218800000004</v>
      </c>
      <c r="T103" s="37">
        <f t="shared" si="34"/>
        <v>5.268079349999996</v>
      </c>
      <c r="U103" s="37">
        <f t="shared" si="31"/>
        <v>0.6401693780587231</v>
      </c>
      <c r="V103" s="37">
        <f t="shared" si="31"/>
        <v>0.6295795501832826</v>
      </c>
      <c r="W103" s="37">
        <f t="shared" si="31"/>
        <v>0.718626810233232</v>
      </c>
      <c r="X103" s="37">
        <f t="shared" si="31"/>
        <v>0.8904487731216707</v>
      </c>
      <c r="Y103" s="37">
        <f t="shared" si="31"/>
        <v>0.9867937002758641</v>
      </c>
      <c r="Z103" s="37">
        <f t="shared" si="31"/>
        <v>1</v>
      </c>
      <c r="AA103" s="37">
        <f t="shared" si="31"/>
        <v>0.9869536017231724</v>
      </c>
      <c r="AB103" s="37">
        <f t="shared" si="30"/>
        <v>1.029733528015455</v>
      </c>
      <c r="AC103" s="37">
        <f t="shared" si="28"/>
        <v>145.14381479962202</v>
      </c>
    </row>
    <row r="104" spans="1:29" ht="12.75">
      <c r="A104">
        <f t="shared" si="27"/>
        <v>1972.5</v>
      </c>
      <c r="B104" s="18">
        <v>156.242</v>
      </c>
      <c r="C104" s="18">
        <v>4.264</v>
      </c>
      <c r="D104" s="18">
        <f t="shared" si="25"/>
        <v>160.506</v>
      </c>
      <c r="E104" s="36">
        <v>0.013998234644532204</v>
      </c>
      <c r="F104" s="36">
        <v>0.08858884871006012</v>
      </c>
      <c r="G104" s="36">
        <v>0.08641298115253448</v>
      </c>
      <c r="H104" s="36">
        <v>0.2356632947921753</v>
      </c>
      <c r="I104" s="36">
        <v>0.20550985634326935</v>
      </c>
      <c r="J104" s="36">
        <v>0.20815975964069366</v>
      </c>
      <c r="K104" s="36">
        <v>0.13390764594078064</v>
      </c>
      <c r="L104" s="36">
        <v>0.027757905423641205</v>
      </c>
      <c r="M104" s="37">
        <f t="shared" si="34"/>
        <v>3.314477000000002</v>
      </c>
      <c r="N104" s="37">
        <f t="shared" si="34"/>
        <v>3.26277625</v>
      </c>
      <c r="O104" s="37">
        <f t="shared" si="34"/>
        <v>3.736961750000001</v>
      </c>
      <c r="P104" s="37">
        <f t="shared" si="34"/>
        <v>4.637656</v>
      </c>
      <c r="Q104" s="37">
        <f t="shared" si="34"/>
        <v>5.155894499999997</v>
      </c>
      <c r="R104" s="37">
        <f t="shared" si="34"/>
        <v>5.232954999999996</v>
      </c>
      <c r="S104" s="37">
        <f t="shared" si="34"/>
        <v>5.176493000000004</v>
      </c>
      <c r="T104" s="37">
        <f t="shared" si="34"/>
        <v>5.421365499999996</v>
      </c>
      <c r="U104" s="37">
        <f t="shared" si="31"/>
        <v>0.6333853434627289</v>
      </c>
      <c r="V104" s="37">
        <f t="shared" si="31"/>
        <v>0.6235055050158089</v>
      </c>
      <c r="W104" s="37">
        <f t="shared" si="31"/>
        <v>0.7141207501306631</v>
      </c>
      <c r="X104" s="37">
        <f t="shared" si="31"/>
        <v>0.8862403747022483</v>
      </c>
      <c r="Y104" s="37">
        <f t="shared" si="31"/>
        <v>0.985273999107579</v>
      </c>
      <c r="Z104" s="37">
        <f t="shared" si="31"/>
        <v>1</v>
      </c>
      <c r="AA104" s="37">
        <f t="shared" si="31"/>
        <v>0.9892103027830371</v>
      </c>
      <c r="AB104" s="37">
        <f t="shared" si="30"/>
        <v>1.036004609250414</v>
      </c>
      <c r="AC104" s="37">
        <f t="shared" si="28"/>
        <v>145.50333720848386</v>
      </c>
    </row>
    <row r="105" spans="1:29" ht="12.75">
      <c r="A105">
        <f t="shared" si="27"/>
        <v>1972.75</v>
      </c>
      <c r="B105" s="18">
        <v>157.35399999999998</v>
      </c>
      <c r="C105" s="18">
        <v>4.269</v>
      </c>
      <c r="D105" s="18">
        <f t="shared" si="25"/>
        <v>161.623</v>
      </c>
      <c r="E105" s="36">
        <v>0.014484812505543232</v>
      </c>
      <c r="F105" s="36">
        <v>0.09029009938240051</v>
      </c>
      <c r="G105" s="36">
        <v>0.08678354322910309</v>
      </c>
      <c r="H105" s="36">
        <v>0.23742111027240753</v>
      </c>
      <c r="I105" s="36">
        <v>0.2043527066707611</v>
      </c>
      <c r="J105" s="36">
        <v>0.2068280577659607</v>
      </c>
      <c r="K105" s="36">
        <v>0.13230371475219727</v>
      </c>
      <c r="L105" s="36">
        <v>0.02704806625843048</v>
      </c>
      <c r="M105" s="37">
        <f t="shared" si="34"/>
        <v>3.353870700000002</v>
      </c>
      <c r="N105" s="37">
        <f t="shared" si="34"/>
        <v>3.304646375</v>
      </c>
      <c r="O105" s="37">
        <f t="shared" si="34"/>
        <v>3.7974548250000013</v>
      </c>
      <c r="P105" s="37">
        <f t="shared" si="34"/>
        <v>4.7198084</v>
      </c>
      <c r="Q105" s="37">
        <f t="shared" si="34"/>
        <v>5.263388249999997</v>
      </c>
      <c r="R105" s="37">
        <f t="shared" si="34"/>
        <v>5.349946299999996</v>
      </c>
      <c r="S105" s="37">
        <f t="shared" si="34"/>
        <v>5.303767200000005</v>
      </c>
      <c r="T105" s="37">
        <f t="shared" si="34"/>
        <v>5.574651649999995</v>
      </c>
      <c r="U105" s="37">
        <f t="shared" si="31"/>
        <v>0.6268980120417292</v>
      </c>
      <c r="V105" s="37">
        <f t="shared" si="31"/>
        <v>0.6176971112775473</v>
      </c>
      <c r="W105" s="37">
        <f t="shared" si="31"/>
        <v>0.7098117648395844</v>
      </c>
      <c r="X105" s="37">
        <f t="shared" si="31"/>
        <v>0.8822160327104599</v>
      </c>
      <c r="Y105" s="37">
        <f t="shared" si="31"/>
        <v>0.9838207628364422</v>
      </c>
      <c r="Z105" s="37">
        <f t="shared" si="31"/>
        <v>1</v>
      </c>
      <c r="AA105" s="37">
        <f t="shared" si="31"/>
        <v>0.9913683058837448</v>
      </c>
      <c r="AB105" s="37">
        <f t="shared" si="30"/>
        <v>1.0420014215843625</v>
      </c>
      <c r="AC105" s="37">
        <f t="shared" si="28"/>
        <v>145.96649114156955</v>
      </c>
    </row>
    <row r="106" spans="1:29" ht="12.75">
      <c r="A106">
        <f t="shared" si="27"/>
        <v>1973</v>
      </c>
      <c r="B106" s="18">
        <v>159.252</v>
      </c>
      <c r="C106" s="18">
        <v>4.208</v>
      </c>
      <c r="D106" s="18">
        <f t="shared" si="25"/>
        <v>163.46</v>
      </c>
      <c r="E106" s="36">
        <v>0.01497139036655426</v>
      </c>
      <c r="F106" s="36">
        <v>0.0919913500547409</v>
      </c>
      <c r="G106" s="36">
        <v>0.0871540978550911</v>
      </c>
      <c r="H106" s="36">
        <v>0.23917894065380096</v>
      </c>
      <c r="I106" s="36">
        <v>0.20319557189941406</v>
      </c>
      <c r="J106" s="36">
        <v>0.20549637079238892</v>
      </c>
      <c r="K106" s="36">
        <v>0.1306997835636139</v>
      </c>
      <c r="L106" s="36">
        <v>0.026338225230574608</v>
      </c>
      <c r="M106" s="37">
        <f t="shared" si="34"/>
        <v>3.3932644000000023</v>
      </c>
      <c r="N106" s="37">
        <f t="shared" si="34"/>
        <v>3.3465165</v>
      </c>
      <c r="O106" s="37">
        <f t="shared" si="34"/>
        <v>3.8579479000000014</v>
      </c>
      <c r="P106" s="37">
        <f t="shared" si="34"/>
        <v>4.8019608</v>
      </c>
      <c r="Q106" s="37">
        <f t="shared" si="34"/>
        <v>5.370881999999996</v>
      </c>
      <c r="R106" s="37">
        <f t="shared" si="34"/>
        <v>5.466937599999995</v>
      </c>
      <c r="S106" s="37">
        <f t="shared" si="34"/>
        <v>5.431041400000005</v>
      </c>
      <c r="T106" s="37">
        <f t="shared" si="34"/>
        <v>5.727937799999995</v>
      </c>
      <c r="U106" s="37">
        <f t="shared" si="31"/>
        <v>0.6206883356415126</v>
      </c>
      <c r="V106" s="37">
        <f t="shared" si="31"/>
        <v>0.6121373143165203</v>
      </c>
      <c r="W106" s="37">
        <f t="shared" si="31"/>
        <v>0.7056872022830487</v>
      </c>
      <c r="X106" s="37">
        <f t="shared" si="31"/>
        <v>0.878363930841282</v>
      </c>
      <c r="Y106" s="37">
        <f t="shared" si="31"/>
        <v>0.9824297244585344</v>
      </c>
      <c r="Z106" s="37">
        <f t="shared" si="31"/>
        <v>1</v>
      </c>
      <c r="AA106" s="37">
        <f t="shared" si="31"/>
        <v>0.9934339473711955</v>
      </c>
      <c r="AB106" s="37">
        <f t="shared" si="30"/>
        <v>1.04774157290546</v>
      </c>
      <c r="AC106" s="37">
        <f t="shared" si="28"/>
        <v>147.07355791077535</v>
      </c>
    </row>
    <row r="107" spans="1:29" ht="12.75">
      <c r="A107">
        <f t="shared" si="27"/>
        <v>1973.25</v>
      </c>
      <c r="B107" s="18">
        <v>160.882</v>
      </c>
      <c r="C107" s="18">
        <v>4.126</v>
      </c>
      <c r="D107" s="18">
        <f t="shared" si="25"/>
        <v>165.008</v>
      </c>
      <c r="E107" s="36">
        <v>0.015216019935905933</v>
      </c>
      <c r="F107" s="36">
        <v>0.09256142377853394</v>
      </c>
      <c r="G107" s="36">
        <v>0.0870758444070816</v>
      </c>
      <c r="H107" s="36">
        <v>0.24166855216026306</v>
      </c>
      <c r="I107" s="36">
        <v>0.202012836933136</v>
      </c>
      <c r="J107" s="36">
        <v>0.20459946990013123</v>
      </c>
      <c r="K107" s="36">
        <v>0.1300291270017624</v>
      </c>
      <c r="L107" s="36">
        <v>0.025862008333206177</v>
      </c>
      <c r="M107" s="37">
        <f t="shared" si="34"/>
        <v>3.4326581000000025</v>
      </c>
      <c r="N107" s="37">
        <f t="shared" si="34"/>
        <v>3.388386625</v>
      </c>
      <c r="O107" s="37">
        <f t="shared" si="34"/>
        <v>3.9184409750000015</v>
      </c>
      <c r="P107" s="37">
        <f t="shared" si="34"/>
        <v>4.8841132</v>
      </c>
      <c r="Q107" s="37">
        <f t="shared" si="34"/>
        <v>5.478375749999996</v>
      </c>
      <c r="R107" s="37">
        <f t="shared" si="34"/>
        <v>5.583928899999995</v>
      </c>
      <c r="S107" s="37">
        <f t="shared" si="34"/>
        <v>5.558315600000006</v>
      </c>
      <c r="T107" s="37">
        <f t="shared" si="34"/>
        <v>5.8812239499999945</v>
      </c>
      <c r="U107" s="37">
        <f t="shared" si="31"/>
        <v>0.6147388624522074</v>
      </c>
      <c r="V107" s="37">
        <f t="shared" si="31"/>
        <v>0.6068104887581938</v>
      </c>
      <c r="W107" s="37">
        <f t="shared" si="31"/>
        <v>0.7017354707005681</v>
      </c>
      <c r="X107" s="37">
        <f t="shared" si="31"/>
        <v>0.8746732430636794</v>
      </c>
      <c r="Y107" s="37">
        <f t="shared" si="31"/>
        <v>0.981096974569286</v>
      </c>
      <c r="Z107" s="37">
        <f t="shared" si="31"/>
        <v>1</v>
      </c>
      <c r="AA107" s="37">
        <f t="shared" si="31"/>
        <v>0.9954130325692383</v>
      </c>
      <c r="AB107" s="37">
        <f t="shared" si="30"/>
        <v>1.053241195460064</v>
      </c>
      <c r="AC107" s="37">
        <f t="shared" si="28"/>
        <v>148.0899970333974</v>
      </c>
    </row>
    <row r="108" spans="1:29" ht="12.75">
      <c r="A108">
        <f t="shared" si="27"/>
        <v>1973.5</v>
      </c>
      <c r="B108" s="18">
        <v>161.884</v>
      </c>
      <c r="C108" s="18">
        <v>4.098</v>
      </c>
      <c r="D108" s="18">
        <f t="shared" si="25"/>
        <v>165.982</v>
      </c>
      <c r="E108" s="36">
        <v>0.015460649505257607</v>
      </c>
      <c r="F108" s="36">
        <v>0.09313149005174637</v>
      </c>
      <c r="G108" s="36">
        <v>0.08699758350849152</v>
      </c>
      <c r="H108" s="36">
        <v>0.24415816366672516</v>
      </c>
      <c r="I108" s="36">
        <v>0.2008301019668579</v>
      </c>
      <c r="J108" s="36">
        <v>0.20370255410671234</v>
      </c>
      <c r="K108" s="36">
        <v>0.1293584704399109</v>
      </c>
      <c r="L108" s="36">
        <v>0.025385793298482895</v>
      </c>
      <c r="M108" s="37">
        <f t="shared" si="34"/>
        <v>3.4720518000000027</v>
      </c>
      <c r="N108" s="37">
        <f t="shared" si="34"/>
        <v>3.43025675</v>
      </c>
      <c r="O108" s="37">
        <f t="shared" si="34"/>
        <v>3.9789340500000017</v>
      </c>
      <c r="P108" s="37">
        <f t="shared" si="34"/>
        <v>4.9662656</v>
      </c>
      <c r="Q108" s="37">
        <f t="shared" si="34"/>
        <v>5.585869499999996</v>
      </c>
      <c r="R108" s="37">
        <f t="shared" si="34"/>
        <v>5.700920199999994</v>
      </c>
      <c r="S108" s="37">
        <f t="shared" si="34"/>
        <v>5.685589800000006</v>
      </c>
      <c r="T108" s="37">
        <f t="shared" si="34"/>
        <v>6.034510099999994</v>
      </c>
      <c r="U108" s="37">
        <f t="shared" si="31"/>
        <v>0.6090335732115679</v>
      </c>
      <c r="V108" s="37">
        <f t="shared" si="31"/>
        <v>0.60170229185106</v>
      </c>
      <c r="W108" s="37">
        <f t="shared" si="31"/>
        <v>0.6979459298518168</v>
      </c>
      <c r="X108" s="37">
        <f t="shared" si="31"/>
        <v>0.8711340320111839</v>
      </c>
      <c r="Y108" s="37">
        <f t="shared" si="31"/>
        <v>0.9798189246711437</v>
      </c>
      <c r="Z108" s="37">
        <f t="shared" si="31"/>
        <v>1</v>
      </c>
      <c r="AA108" s="37">
        <f t="shared" si="31"/>
        <v>0.9973108902664541</v>
      </c>
      <c r="AB108" s="37">
        <f t="shared" si="30"/>
        <v>1.0585150972644732</v>
      </c>
      <c r="AC108" s="37">
        <f t="shared" si="28"/>
        <v>148.59192078144505</v>
      </c>
    </row>
    <row r="109" spans="1:29" ht="12.75">
      <c r="A109">
        <f t="shared" si="27"/>
        <v>1973.75</v>
      </c>
      <c r="B109" s="18">
        <v>162.493</v>
      </c>
      <c r="C109" s="18">
        <v>4.009</v>
      </c>
      <c r="D109" s="18">
        <f t="shared" si="25"/>
        <v>166.502</v>
      </c>
      <c r="E109" s="36">
        <v>0.015705280005931854</v>
      </c>
      <c r="F109" s="36">
        <v>0.0937015563249588</v>
      </c>
      <c r="G109" s="36">
        <v>0.08691932260990143</v>
      </c>
      <c r="H109" s="36">
        <v>0.24664777517318726</v>
      </c>
      <c r="I109" s="36">
        <v>0.19964736700057983</v>
      </c>
      <c r="J109" s="36">
        <v>0.20280563831329346</v>
      </c>
      <c r="K109" s="36">
        <v>0.1286878138780594</v>
      </c>
      <c r="L109" s="36">
        <v>0.024909578263759613</v>
      </c>
      <c r="M109" s="37">
        <f t="shared" si="34"/>
        <v>3.511445500000003</v>
      </c>
      <c r="N109" s="37">
        <f t="shared" si="34"/>
        <v>3.472126875</v>
      </c>
      <c r="O109" s="37">
        <f t="shared" si="34"/>
        <v>4.039427125000001</v>
      </c>
      <c r="P109" s="37">
        <f t="shared" si="34"/>
        <v>5.048418</v>
      </c>
      <c r="Q109" s="37">
        <f t="shared" si="34"/>
        <v>5.6933632499999955</v>
      </c>
      <c r="R109" s="37">
        <f t="shared" si="34"/>
        <v>5.817911499999994</v>
      </c>
      <c r="S109" s="37">
        <f t="shared" si="34"/>
        <v>5.8128640000000065</v>
      </c>
      <c r="T109" s="37">
        <f t="shared" si="34"/>
        <v>6.187796249999994</v>
      </c>
      <c r="U109" s="37">
        <f t="shared" si="31"/>
        <v>0.6035577371708054</v>
      </c>
      <c r="V109" s="37">
        <f t="shared" si="31"/>
        <v>0.5967995345064984</v>
      </c>
      <c r="W109" s="37">
        <f t="shared" si="31"/>
        <v>0.6943087953469222</v>
      </c>
      <c r="X109" s="37">
        <f t="shared" si="31"/>
        <v>0.867737159631941</v>
      </c>
      <c r="Y109" s="37">
        <f t="shared" si="31"/>
        <v>0.9785922749082727</v>
      </c>
      <c r="Z109" s="37">
        <f t="shared" si="31"/>
        <v>1</v>
      </c>
      <c r="AA109" s="37">
        <f t="shared" si="31"/>
        <v>0.9991324206289512</v>
      </c>
      <c r="AB109" s="37">
        <f t="shared" si="30"/>
        <v>1.0635768952484066</v>
      </c>
      <c r="AC109" s="37">
        <f t="shared" si="28"/>
        <v>148.69008337019477</v>
      </c>
    </row>
    <row r="110" spans="1:29" ht="12.75">
      <c r="A110">
        <f t="shared" si="27"/>
        <v>1974</v>
      </c>
      <c r="B110" s="18">
        <v>162.799</v>
      </c>
      <c r="C110" s="18">
        <v>3.983</v>
      </c>
      <c r="D110" s="18">
        <f t="shared" si="25"/>
        <v>166.782</v>
      </c>
      <c r="E110" s="36">
        <v>0.015949908643960953</v>
      </c>
      <c r="F110" s="36">
        <v>0.09427163004875183</v>
      </c>
      <c r="G110" s="36">
        <v>0.08684106916189194</v>
      </c>
      <c r="H110" s="36">
        <v>0.24913738667964935</v>
      </c>
      <c r="I110" s="36">
        <v>0.19846463203430176</v>
      </c>
      <c r="J110" s="36">
        <v>0.20190873742103577</v>
      </c>
      <c r="K110" s="36">
        <v>0.12801715731620789</v>
      </c>
      <c r="L110" s="36">
        <v>0.024433361366391182</v>
      </c>
      <c r="M110" s="37">
        <f t="shared" si="34"/>
        <v>3.550839200000003</v>
      </c>
      <c r="N110" s="37">
        <f t="shared" si="34"/>
        <v>3.513997</v>
      </c>
      <c r="O110" s="37">
        <f t="shared" si="34"/>
        <v>4.0999202000000015</v>
      </c>
      <c r="P110" s="37">
        <f t="shared" si="34"/>
        <v>5.1305704</v>
      </c>
      <c r="Q110" s="37">
        <f t="shared" si="34"/>
        <v>5.800856999999995</v>
      </c>
      <c r="R110" s="37">
        <f t="shared" si="34"/>
        <v>5.9349027999999935</v>
      </c>
      <c r="S110" s="37">
        <f t="shared" si="34"/>
        <v>5.940138200000007</v>
      </c>
      <c r="T110" s="37">
        <f t="shared" si="34"/>
        <v>6.341082399999993</v>
      </c>
      <c r="U110" s="37">
        <f t="shared" si="31"/>
        <v>0.598297785095993</v>
      </c>
      <c r="V110" s="37">
        <f t="shared" si="31"/>
        <v>0.5920900675913351</v>
      </c>
      <c r="W110" s="37">
        <f t="shared" si="31"/>
        <v>0.6908150542920444</v>
      </c>
      <c r="X110" s="37">
        <f t="shared" si="31"/>
        <v>0.8644742084065817</v>
      </c>
      <c r="Y110" s="37">
        <f t="shared" si="31"/>
        <v>0.9774139856174227</v>
      </c>
      <c r="Z110" s="37">
        <f t="shared" si="31"/>
        <v>1</v>
      </c>
      <c r="AA110" s="37">
        <f t="shared" si="31"/>
        <v>1.000882137446297</v>
      </c>
      <c r="AB110" s="37">
        <f t="shared" si="30"/>
        <v>1.0684391326510014</v>
      </c>
      <c r="AC110" s="37">
        <f t="shared" si="28"/>
        <v>148.57783538874327</v>
      </c>
    </row>
    <row r="111" spans="1:29" ht="12.75">
      <c r="A111">
        <f t="shared" si="27"/>
        <v>1974.25</v>
      </c>
      <c r="B111" s="18">
        <v>162.23</v>
      </c>
      <c r="C111" s="18">
        <v>3.869</v>
      </c>
      <c r="D111" s="18">
        <f t="shared" si="25"/>
        <v>166.099</v>
      </c>
      <c r="E111" s="36">
        <v>0.015461928211152554</v>
      </c>
      <c r="F111" s="36">
        <v>0.09327203035354614</v>
      </c>
      <c r="G111" s="36">
        <v>0.08658123016357422</v>
      </c>
      <c r="H111" s="36">
        <v>0.25089848041534424</v>
      </c>
      <c r="I111" s="36">
        <v>0.1991984248161316</v>
      </c>
      <c r="J111" s="36">
        <v>0.20165453851222992</v>
      </c>
      <c r="K111" s="36">
        <v>0.12752515077590942</v>
      </c>
      <c r="L111" s="36">
        <v>0.02443213388323784</v>
      </c>
      <c r="M111" s="37">
        <f t="shared" si="34"/>
        <v>3.5902329000000033</v>
      </c>
      <c r="N111" s="37">
        <f t="shared" si="34"/>
        <v>3.555867125</v>
      </c>
      <c r="O111" s="37">
        <f t="shared" si="34"/>
        <v>4.160413275000002</v>
      </c>
      <c r="P111" s="37">
        <f t="shared" si="34"/>
        <v>5.2127228</v>
      </c>
      <c r="Q111" s="37">
        <f t="shared" si="34"/>
        <v>5.908350749999995</v>
      </c>
      <c r="R111" s="37">
        <f t="shared" si="34"/>
        <v>6.051894099999993</v>
      </c>
      <c r="S111" s="37">
        <f t="shared" si="34"/>
        <v>6.067412400000007</v>
      </c>
      <c r="T111" s="37">
        <f t="shared" si="34"/>
        <v>6.494368549999993</v>
      </c>
      <c r="U111" s="37">
        <f t="shared" si="31"/>
        <v>0.5932411969997967</v>
      </c>
      <c r="V111" s="37">
        <f t="shared" si="31"/>
        <v>0.5875626814091152</v>
      </c>
      <c r="W111" s="37">
        <f t="shared" si="31"/>
        <v>0.6874563907190654</v>
      </c>
      <c r="X111" s="37">
        <f t="shared" si="31"/>
        <v>0.8613374117038839</v>
      </c>
      <c r="Y111" s="37">
        <f t="shared" si="31"/>
        <v>0.9762812521785538</v>
      </c>
      <c r="Z111" s="37">
        <f t="shared" si="31"/>
        <v>1</v>
      </c>
      <c r="AA111" s="37">
        <f t="shared" si="31"/>
        <v>1.0025642054774246</v>
      </c>
      <c r="AB111" s="37">
        <f t="shared" si="30"/>
        <v>1.0731133828002708</v>
      </c>
      <c r="AC111" s="37">
        <f t="shared" si="28"/>
        <v>147.7955067925078</v>
      </c>
    </row>
    <row r="112" spans="1:29" ht="12.75">
      <c r="A112">
        <f t="shared" si="27"/>
        <v>1974.5</v>
      </c>
      <c r="B112" s="18">
        <v>162.136</v>
      </c>
      <c r="C112" s="18">
        <v>3.901</v>
      </c>
      <c r="D112" s="18">
        <f t="shared" si="25"/>
        <v>166.037</v>
      </c>
      <c r="E112" s="36">
        <v>0.014973947778344154</v>
      </c>
      <c r="F112" s="36">
        <v>0.09227243065834045</v>
      </c>
      <c r="G112" s="36">
        <v>0.0863213837146759</v>
      </c>
      <c r="H112" s="36">
        <v>0.2526595890522003</v>
      </c>
      <c r="I112" s="36">
        <v>0.19993220269680023</v>
      </c>
      <c r="J112" s="36">
        <v>0.20140033960342407</v>
      </c>
      <c r="K112" s="36">
        <v>0.12703315913677216</v>
      </c>
      <c r="L112" s="36">
        <v>0.024430908262729645</v>
      </c>
      <c r="M112" s="37">
        <f t="shared" si="34"/>
        <v>3.6296266000000035</v>
      </c>
      <c r="N112" s="37">
        <f t="shared" si="34"/>
        <v>3.5977372499999998</v>
      </c>
      <c r="O112" s="37">
        <f t="shared" si="34"/>
        <v>4.220906350000002</v>
      </c>
      <c r="P112" s="37">
        <f t="shared" si="34"/>
        <v>5.2948752</v>
      </c>
      <c r="Q112" s="37">
        <f t="shared" si="34"/>
        <v>6.015844499999995</v>
      </c>
      <c r="R112" s="37">
        <f t="shared" si="34"/>
        <v>6.168885399999993</v>
      </c>
      <c r="S112" s="37">
        <f t="shared" si="34"/>
        <v>6.194686600000008</v>
      </c>
      <c r="T112" s="37">
        <f t="shared" si="34"/>
        <v>6.647654699999992</v>
      </c>
      <c r="U112" s="37">
        <f t="shared" si="31"/>
        <v>0.5883764026480388</v>
      </c>
      <c r="V112" s="37">
        <f t="shared" si="31"/>
        <v>0.5832070166192428</v>
      </c>
      <c r="W112" s="37">
        <f t="shared" si="31"/>
        <v>0.684225119500519</v>
      </c>
      <c r="X112" s="37">
        <f t="shared" si="31"/>
        <v>0.8583195920611536</v>
      </c>
      <c r="Y112" s="37">
        <f t="shared" si="31"/>
        <v>0.9751914827271717</v>
      </c>
      <c r="Z112" s="37">
        <f t="shared" si="31"/>
        <v>1</v>
      </c>
      <c r="AA112" s="37">
        <f t="shared" si="31"/>
        <v>1.0041824735470066</v>
      </c>
      <c r="AB112" s="37">
        <f t="shared" si="30"/>
        <v>1.0776103410836584</v>
      </c>
      <c r="AC112" s="37">
        <f t="shared" si="28"/>
        <v>147.57603887023382</v>
      </c>
    </row>
    <row r="113" spans="1:29" ht="12.75">
      <c r="A113">
        <f t="shared" si="27"/>
        <v>1974.75</v>
      </c>
      <c r="B113" s="18">
        <v>160.53</v>
      </c>
      <c r="C113" s="18">
        <v>3.919</v>
      </c>
      <c r="D113" s="18">
        <f t="shared" si="25"/>
        <v>164.449</v>
      </c>
      <c r="E113" s="36">
        <v>0.014485967345535755</v>
      </c>
      <c r="F113" s="36">
        <v>0.09127282351255417</v>
      </c>
      <c r="G113" s="36">
        <v>0.08606154471635818</v>
      </c>
      <c r="H113" s="36">
        <v>0.2544206976890564</v>
      </c>
      <c r="I113" s="36">
        <v>0.20066598057746887</v>
      </c>
      <c r="J113" s="36">
        <v>0.20114615559577942</v>
      </c>
      <c r="K113" s="36">
        <v>0.1265411674976349</v>
      </c>
      <c r="L113" s="36">
        <v>0.0244296807795763</v>
      </c>
      <c r="M113" s="37">
        <f t="shared" si="34"/>
        <v>3.6690203000000037</v>
      </c>
      <c r="N113" s="37">
        <f t="shared" si="34"/>
        <v>3.6396073749999998</v>
      </c>
      <c r="O113" s="37">
        <f t="shared" si="34"/>
        <v>4.281399425000002</v>
      </c>
      <c r="P113" s="37">
        <f t="shared" si="34"/>
        <v>5.3770276</v>
      </c>
      <c r="Q113" s="37">
        <f t="shared" si="34"/>
        <v>6.123338249999994</v>
      </c>
      <c r="R113" s="37">
        <f t="shared" si="34"/>
        <v>6.285876699999992</v>
      </c>
      <c r="S113" s="37">
        <f t="shared" si="34"/>
        <v>6.321960800000008</v>
      </c>
      <c r="T113" s="37">
        <f t="shared" si="34"/>
        <v>6.800940849999992</v>
      </c>
      <c r="U113" s="37">
        <f t="shared" si="31"/>
        <v>0.5836926931767542</v>
      </c>
      <c r="V113" s="37">
        <f t="shared" si="31"/>
        <v>0.5790134851038368</v>
      </c>
      <c r="W113" s="37">
        <f t="shared" si="31"/>
        <v>0.6811141276442803</v>
      </c>
      <c r="X113" s="37">
        <f t="shared" si="31"/>
        <v>0.8554141063568756</v>
      </c>
      <c r="Y113" s="37">
        <f t="shared" si="31"/>
        <v>0.9741422783555398</v>
      </c>
      <c r="Z113" s="37">
        <f t="shared" si="31"/>
        <v>1</v>
      </c>
      <c r="AA113" s="37">
        <f t="shared" si="31"/>
        <v>1.0057405039459357</v>
      </c>
      <c r="AB113" s="37">
        <f t="shared" si="30"/>
        <v>1.081939906648185</v>
      </c>
      <c r="AC113" s="37">
        <f t="shared" si="28"/>
        <v>146.0107695741779</v>
      </c>
    </row>
    <row r="114" spans="1:29" ht="12.75">
      <c r="A114">
        <f t="shared" si="27"/>
        <v>1975</v>
      </c>
      <c r="B114" s="18">
        <v>156.846</v>
      </c>
      <c r="C114" s="18">
        <v>3.868</v>
      </c>
      <c r="D114" s="18">
        <f t="shared" si="25"/>
        <v>160.714</v>
      </c>
      <c r="E114" s="36">
        <v>0.013997986912727356</v>
      </c>
      <c r="F114" s="36">
        <v>0.09027322381734848</v>
      </c>
      <c r="G114" s="36">
        <v>0.08580170571804047</v>
      </c>
      <c r="H114" s="36">
        <v>0.2561818063259125</v>
      </c>
      <c r="I114" s="36">
        <v>0.2013997733592987</v>
      </c>
      <c r="J114" s="36">
        <v>0.20089195668697357</v>
      </c>
      <c r="K114" s="36">
        <v>0.12604916095733643</v>
      </c>
      <c r="L114" s="36">
        <v>0.02442845329642296</v>
      </c>
      <c r="M114" s="37">
        <f t="shared" si="34"/>
        <v>3.708414000000004</v>
      </c>
      <c r="N114" s="37">
        <f t="shared" si="34"/>
        <v>3.6814774999999997</v>
      </c>
      <c r="O114" s="37">
        <f t="shared" si="34"/>
        <v>4.341892500000002</v>
      </c>
      <c r="P114" s="37">
        <f t="shared" si="34"/>
        <v>5.45918</v>
      </c>
      <c r="Q114" s="37">
        <f t="shared" si="34"/>
        <v>6.230831999999994</v>
      </c>
      <c r="R114" s="37">
        <f t="shared" si="34"/>
        <v>6.402867999999992</v>
      </c>
      <c r="S114" s="37">
        <f t="shared" si="34"/>
        <v>6.449235000000009</v>
      </c>
      <c r="T114" s="37">
        <f t="shared" si="34"/>
        <v>6.9542269999999915</v>
      </c>
      <c r="U114" s="37">
        <f t="shared" si="31"/>
        <v>0.579180142398689</v>
      </c>
      <c r="V114" s="37">
        <f t="shared" si="31"/>
        <v>0.5749731995099703</v>
      </c>
      <c r="W114" s="37">
        <f t="shared" si="31"/>
        <v>0.6781168220241316</v>
      </c>
      <c r="X114" s="37">
        <f t="shared" si="31"/>
        <v>0.8526147969940981</v>
      </c>
      <c r="Y114" s="37">
        <f t="shared" si="31"/>
        <v>0.9731314154844364</v>
      </c>
      <c r="Z114" s="37">
        <f t="shared" si="31"/>
        <v>1</v>
      </c>
      <c r="AA114" s="37">
        <f t="shared" si="31"/>
        <v>1.007241598608626</v>
      </c>
      <c r="AB114" s="37">
        <f t="shared" si="30"/>
        <v>1.0861112551437888</v>
      </c>
      <c r="AC114" s="37">
        <f t="shared" si="28"/>
        <v>142.5524178172548</v>
      </c>
    </row>
    <row r="115" spans="1:29" ht="12.75">
      <c r="A115">
        <f t="shared" si="27"/>
        <v>1975.25</v>
      </c>
      <c r="B115" s="18">
        <v>156.05599999999998</v>
      </c>
      <c r="C115" s="18">
        <v>3.84</v>
      </c>
      <c r="D115" s="18">
        <f t="shared" si="25"/>
        <v>159.896</v>
      </c>
      <c r="E115" s="36">
        <v>0.013998094946146011</v>
      </c>
      <c r="F115" s="36">
        <v>0.09039261192083359</v>
      </c>
      <c r="G115" s="36">
        <v>0.08574084937572479</v>
      </c>
      <c r="H115" s="36">
        <v>0.2586723566055298</v>
      </c>
      <c r="I115" s="36">
        <v>0.20167189836502075</v>
      </c>
      <c r="J115" s="36">
        <v>0.19923919439315796</v>
      </c>
      <c r="K115" s="36">
        <v>0.12536071240901947</v>
      </c>
      <c r="L115" s="36">
        <v>0.024192309007048607</v>
      </c>
      <c r="M115" s="37">
        <f t="shared" si="34"/>
        <v>3.747807700000004</v>
      </c>
      <c r="N115" s="37">
        <f t="shared" si="34"/>
        <v>3.7233476249999997</v>
      </c>
      <c r="O115" s="37">
        <f t="shared" si="34"/>
        <v>4.402385575000002</v>
      </c>
      <c r="P115" s="37">
        <f t="shared" si="34"/>
        <v>5.5413324</v>
      </c>
      <c r="Q115" s="37">
        <f t="shared" si="34"/>
        <v>6.338325749999994</v>
      </c>
      <c r="R115" s="37">
        <f t="shared" si="34"/>
        <v>6.519859299999991</v>
      </c>
      <c r="S115" s="37">
        <f t="shared" si="34"/>
        <v>6.576509200000009</v>
      </c>
      <c r="T115" s="37">
        <f t="shared" si="34"/>
        <v>7.107513149999991</v>
      </c>
      <c r="U115" s="37">
        <f t="shared" si="31"/>
        <v>0.5748295365821788</v>
      </c>
      <c r="V115" s="37">
        <f t="shared" si="31"/>
        <v>0.5710779103776066</v>
      </c>
      <c r="W115" s="37">
        <f t="shared" si="31"/>
        <v>0.6752270827378143</v>
      </c>
      <c r="X115" s="37">
        <f t="shared" si="31"/>
        <v>0.8499159483395612</v>
      </c>
      <c r="Y115" s="37">
        <f t="shared" si="31"/>
        <v>0.9721568301328224</v>
      </c>
      <c r="Z115" s="37">
        <f t="shared" si="31"/>
        <v>1</v>
      </c>
      <c r="AA115" s="37">
        <f t="shared" si="31"/>
        <v>1.0086888224719845</v>
      </c>
      <c r="AB115" s="37">
        <f t="shared" si="30"/>
        <v>1.090132903634899</v>
      </c>
      <c r="AC115" s="37">
        <f t="shared" si="28"/>
        <v>141.5928226452357</v>
      </c>
    </row>
    <row r="116" spans="1:29" ht="12.75">
      <c r="A116">
        <f t="shared" si="27"/>
        <v>1975.5</v>
      </c>
      <c r="B116" s="18">
        <v>157.066</v>
      </c>
      <c r="C116" s="18">
        <v>3.793</v>
      </c>
      <c r="D116" s="18">
        <f t="shared" si="25"/>
        <v>160.859</v>
      </c>
      <c r="E116" s="36">
        <v>0.013998202979564667</v>
      </c>
      <c r="F116" s="36">
        <v>0.09051200747489929</v>
      </c>
      <c r="G116" s="36">
        <v>0.08567999303340912</v>
      </c>
      <c r="H116" s="36">
        <v>0.2611629366874695</v>
      </c>
      <c r="I116" s="36">
        <v>0.2019440233707428</v>
      </c>
      <c r="J116" s="36">
        <v>0.19758644700050354</v>
      </c>
      <c r="K116" s="36">
        <v>0.12467224895954132</v>
      </c>
      <c r="L116" s="36">
        <v>0.023956164717674255</v>
      </c>
      <c r="M116" s="37">
        <f t="shared" si="34"/>
        <v>3.7872014000000043</v>
      </c>
      <c r="N116" s="37">
        <f t="shared" si="34"/>
        <v>3.7652177499999997</v>
      </c>
      <c r="O116" s="37">
        <f t="shared" si="34"/>
        <v>4.462878650000002</v>
      </c>
      <c r="P116" s="37">
        <f t="shared" si="34"/>
        <v>5.6234848</v>
      </c>
      <c r="Q116" s="37">
        <f t="shared" si="34"/>
        <v>6.445819499999994</v>
      </c>
      <c r="R116" s="37">
        <f t="shared" si="34"/>
        <v>6.636850599999991</v>
      </c>
      <c r="S116" s="37">
        <f t="shared" si="34"/>
        <v>6.70378340000001</v>
      </c>
      <c r="T116" s="37">
        <f t="shared" si="34"/>
        <v>7.260799299999991</v>
      </c>
      <c r="U116" s="37">
        <f t="shared" si="31"/>
        <v>0.5706323116569793</v>
      </c>
      <c r="V116" s="37">
        <f t="shared" si="31"/>
        <v>0.5673199499172099</v>
      </c>
      <c r="W116" s="37">
        <f t="shared" si="31"/>
        <v>0.6724392213981747</v>
      </c>
      <c r="X116" s="37">
        <f t="shared" si="31"/>
        <v>0.8473122477700504</v>
      </c>
      <c r="Y116" s="37">
        <f t="shared" si="31"/>
        <v>0.9712166038512307</v>
      </c>
      <c r="Z116" s="37">
        <f t="shared" si="31"/>
        <v>1</v>
      </c>
      <c r="AA116" s="37">
        <f t="shared" si="31"/>
        <v>1.0100850243638178</v>
      </c>
      <c r="AB116" s="37">
        <f t="shared" si="30"/>
        <v>1.094012768646623</v>
      </c>
      <c r="AC116" s="37">
        <f t="shared" si="28"/>
        <v>142.21447585482989</v>
      </c>
    </row>
    <row r="117" spans="1:29" ht="12.75">
      <c r="A117">
        <f t="shared" si="27"/>
        <v>1975.75</v>
      </c>
      <c r="B117" s="18">
        <v>159.125</v>
      </c>
      <c r="C117" s="18">
        <v>3.768</v>
      </c>
      <c r="D117" s="18">
        <f t="shared" si="25"/>
        <v>162.893</v>
      </c>
      <c r="E117" s="36">
        <v>0.013998310081660748</v>
      </c>
      <c r="F117" s="36">
        <v>0.0906313955783844</v>
      </c>
      <c r="G117" s="36">
        <v>0.08561913669109344</v>
      </c>
      <c r="H117" s="36">
        <v>0.2636535167694092</v>
      </c>
      <c r="I117" s="36">
        <v>0.20221616327762604</v>
      </c>
      <c r="J117" s="36">
        <v>0.19593369960784912</v>
      </c>
      <c r="K117" s="36">
        <v>0.12398380041122437</v>
      </c>
      <c r="L117" s="36">
        <v>0.023720018565654755</v>
      </c>
      <c r="M117" s="37">
        <f t="shared" si="34"/>
        <v>3.8265951000000045</v>
      </c>
      <c r="N117" s="37">
        <f t="shared" si="34"/>
        <v>3.8070878749999997</v>
      </c>
      <c r="O117" s="37">
        <f t="shared" si="34"/>
        <v>4.523371725000002</v>
      </c>
      <c r="P117" s="37">
        <f t="shared" si="34"/>
        <v>5.7056372</v>
      </c>
      <c r="Q117" s="37">
        <f t="shared" si="34"/>
        <v>6.553313249999993</v>
      </c>
      <c r="R117" s="37">
        <f t="shared" si="34"/>
        <v>6.7538418999999905</v>
      </c>
      <c r="S117" s="37">
        <f t="shared" si="34"/>
        <v>6.83105760000001</v>
      </c>
      <c r="T117" s="37">
        <f t="shared" si="34"/>
        <v>7.41408544999999</v>
      </c>
      <c r="U117" s="37">
        <f t="shared" si="31"/>
        <v>0.5665804969464876</v>
      </c>
      <c r="V117" s="37">
        <f t="shared" si="31"/>
        <v>0.5636921816307257</v>
      </c>
      <c r="W117" s="37">
        <f t="shared" si="31"/>
        <v>0.6697479437592415</v>
      </c>
      <c r="X117" s="37">
        <f t="shared" si="31"/>
        <v>0.8447987507673237</v>
      </c>
      <c r="Y117" s="37">
        <f t="shared" si="31"/>
        <v>0.9703089511171415</v>
      </c>
      <c r="Z117" s="37">
        <f t="shared" si="31"/>
        <v>1</v>
      </c>
      <c r="AA117" s="37">
        <f t="shared" si="31"/>
        <v>1.0114328557202412</v>
      </c>
      <c r="AB117" s="37">
        <f t="shared" si="30"/>
        <v>1.0977582181780121</v>
      </c>
      <c r="AC117" s="37">
        <f t="shared" si="28"/>
        <v>143.78284420165616</v>
      </c>
    </row>
    <row r="118" spans="1:29" ht="12.75">
      <c r="A118">
        <f t="shared" si="27"/>
        <v>1976</v>
      </c>
      <c r="B118" s="18">
        <v>161.114</v>
      </c>
      <c r="C118" s="18">
        <v>3.737</v>
      </c>
      <c r="D118" s="18">
        <f t="shared" si="25"/>
        <v>164.851</v>
      </c>
      <c r="E118" s="36">
        <v>0.013998418115079403</v>
      </c>
      <c r="F118" s="36">
        <v>0.0907507836818695</v>
      </c>
      <c r="G118" s="36">
        <v>0.08555828034877777</v>
      </c>
      <c r="H118" s="36">
        <v>0.2661440670490265</v>
      </c>
      <c r="I118" s="36">
        <v>0.20248828828334808</v>
      </c>
      <c r="J118" s="36">
        <v>0.1942809373140335</v>
      </c>
      <c r="K118" s="36">
        <v>0.12329534441232681</v>
      </c>
      <c r="L118" s="36">
        <v>0.023483874276280403</v>
      </c>
      <c r="M118" s="37">
        <f t="shared" si="34"/>
        <v>3.8659888000000047</v>
      </c>
      <c r="N118" s="37">
        <f t="shared" si="34"/>
        <v>3.8489579999999997</v>
      </c>
      <c r="O118" s="37">
        <f t="shared" si="34"/>
        <v>4.583864800000002</v>
      </c>
      <c r="P118" s="37">
        <f t="shared" si="34"/>
        <v>5.7877896</v>
      </c>
      <c r="Q118" s="37">
        <f t="shared" si="34"/>
        <v>6.660806999999993</v>
      </c>
      <c r="R118" s="37">
        <f t="shared" si="34"/>
        <v>6.87083319999999</v>
      </c>
      <c r="S118" s="37">
        <f t="shared" si="34"/>
        <v>6.9583318000000105</v>
      </c>
      <c r="T118" s="37">
        <f t="shared" si="34"/>
        <v>7.56737159999999</v>
      </c>
      <c r="U118" s="37">
        <f t="shared" si="31"/>
        <v>0.5626666646484753</v>
      </c>
      <c r="V118" s="37">
        <f t="shared" si="31"/>
        <v>0.5601879550794516</v>
      </c>
      <c r="W118" s="37">
        <f t="shared" si="31"/>
        <v>0.6671483161605508</v>
      </c>
      <c r="X118" s="37">
        <f t="shared" si="31"/>
        <v>0.8423708495790595</v>
      </c>
      <c r="Y118" s="37">
        <f t="shared" si="31"/>
        <v>0.9694322080180905</v>
      </c>
      <c r="Z118" s="37">
        <f t="shared" si="31"/>
        <v>1</v>
      </c>
      <c r="AA118" s="37">
        <f t="shared" si="31"/>
        <v>1.0127347873908539</v>
      </c>
      <c r="AB118" s="37">
        <f t="shared" si="30"/>
        <v>1.1013761184014772</v>
      </c>
      <c r="AC118" s="37">
        <f t="shared" si="28"/>
        <v>145.2824731760155</v>
      </c>
    </row>
    <row r="119" spans="1:29" ht="12.75">
      <c r="A119">
        <f t="shared" si="27"/>
        <v>1976.25</v>
      </c>
      <c r="B119" s="18">
        <v>161.458</v>
      </c>
      <c r="C119" s="18">
        <v>3.731</v>
      </c>
      <c r="D119" s="18">
        <f t="shared" si="25"/>
        <v>165.189</v>
      </c>
      <c r="E119" s="36">
        <v>0.013998502865433693</v>
      </c>
      <c r="F119" s="36">
        <v>0.09117639064788818</v>
      </c>
      <c r="G119" s="36">
        <v>0.08625847101211548</v>
      </c>
      <c r="H119" s="36">
        <v>0.26765885949134827</v>
      </c>
      <c r="I119" s="36">
        <v>0.20250067114830017</v>
      </c>
      <c r="J119" s="36">
        <v>0.19283169507980347</v>
      </c>
      <c r="K119" s="36">
        <v>0.12282228469848633</v>
      </c>
      <c r="L119" s="36">
        <v>0.022997567430138588</v>
      </c>
      <c r="M119" s="37">
        <f t="shared" si="34"/>
        <v>3.905382500000005</v>
      </c>
      <c r="N119" s="37">
        <f t="shared" si="34"/>
        <v>3.8908281249999996</v>
      </c>
      <c r="O119" s="37">
        <f t="shared" si="34"/>
        <v>4.6443578750000025</v>
      </c>
      <c r="P119" s="37">
        <f t="shared" si="34"/>
        <v>5.869942</v>
      </c>
      <c r="Q119" s="37">
        <f t="shared" si="34"/>
        <v>6.768300749999993</v>
      </c>
      <c r="R119" s="37">
        <f t="shared" si="34"/>
        <v>6.98782449999999</v>
      </c>
      <c r="S119" s="37">
        <f t="shared" si="34"/>
        <v>7.085606000000011</v>
      </c>
      <c r="T119" s="37">
        <f t="shared" si="34"/>
        <v>7.720657749999989</v>
      </c>
      <c r="U119" s="37">
        <f t="shared" si="31"/>
        <v>0.5588838843906299</v>
      </c>
      <c r="V119" s="37">
        <f t="shared" si="31"/>
        <v>0.5568010651956136</v>
      </c>
      <c r="W119" s="37">
        <f t="shared" si="31"/>
        <v>0.6646357353422384</v>
      </c>
      <c r="X119" s="37">
        <f t="shared" si="31"/>
        <v>0.8400242450279065</v>
      </c>
      <c r="Y119" s="37">
        <f t="shared" si="31"/>
        <v>0.9685848220715908</v>
      </c>
      <c r="Z119" s="37">
        <f t="shared" si="31"/>
        <v>1</v>
      </c>
      <c r="AA119" s="37">
        <f t="shared" si="31"/>
        <v>1.0139931247557836</v>
      </c>
      <c r="AB119" s="37">
        <f t="shared" si="30"/>
        <v>1.1048728756711048</v>
      </c>
      <c r="AC119" s="37">
        <f t="shared" si="28"/>
        <v>145.3138155179557</v>
      </c>
    </row>
    <row r="120" spans="1:29" ht="12.75">
      <c r="A120">
        <f t="shared" si="27"/>
        <v>1976.5</v>
      </c>
      <c r="B120" s="18">
        <v>162.19400000000002</v>
      </c>
      <c r="C120" s="18">
        <v>3.7</v>
      </c>
      <c r="D120" s="18">
        <f t="shared" si="25"/>
        <v>165.894</v>
      </c>
      <c r="E120" s="36">
        <v>0.013998588547110558</v>
      </c>
      <c r="F120" s="36">
        <v>0.09160199761390686</v>
      </c>
      <c r="G120" s="36">
        <v>0.08695866167545319</v>
      </c>
      <c r="H120" s="36">
        <v>0.26917365193367004</v>
      </c>
      <c r="I120" s="36">
        <v>0.20251306891441345</v>
      </c>
      <c r="J120" s="36">
        <v>0.19138245284557343</v>
      </c>
      <c r="K120" s="36">
        <v>0.12234922498464584</v>
      </c>
      <c r="L120" s="36">
        <v>0.022511262446641922</v>
      </c>
      <c r="M120" s="37">
        <f t="shared" si="34"/>
        <v>3.944776200000005</v>
      </c>
      <c r="N120" s="37">
        <f t="shared" si="34"/>
        <v>3.9326982499999996</v>
      </c>
      <c r="O120" s="37">
        <f t="shared" si="34"/>
        <v>4.704850950000003</v>
      </c>
      <c r="P120" s="37">
        <f t="shared" si="34"/>
        <v>5.9520944</v>
      </c>
      <c r="Q120" s="37">
        <f t="shared" si="34"/>
        <v>6.8757944999999925</v>
      </c>
      <c r="R120" s="37">
        <f t="shared" si="34"/>
        <v>7.104815799999989</v>
      </c>
      <c r="S120" s="37">
        <f t="shared" si="34"/>
        <v>7.212880200000011</v>
      </c>
      <c r="T120" s="37">
        <f t="shared" si="34"/>
        <v>7.873943899999989</v>
      </c>
      <c r="U120" s="37">
        <f t="shared" si="31"/>
        <v>0.5552256822759587</v>
      </c>
      <c r="V120" s="37">
        <f t="shared" si="31"/>
        <v>0.5535257156139087</v>
      </c>
      <c r="W120" s="37">
        <f t="shared" si="31"/>
        <v>0.6622059012423671</v>
      </c>
      <c r="X120" s="37">
        <f aca="true" t="shared" si="35" ref="X120:AB176">P120/$R120</f>
        <v>0.8377549211057673</v>
      </c>
      <c r="Y120" s="37">
        <f t="shared" si="35"/>
        <v>0.9677653430508364</v>
      </c>
      <c r="Z120" s="37">
        <f t="shared" si="35"/>
        <v>1</v>
      </c>
      <c r="AA120" s="37">
        <f t="shared" si="35"/>
        <v>1.0152100213491844</v>
      </c>
      <c r="AB120" s="37">
        <f t="shared" si="30"/>
        <v>1.1082544743806026</v>
      </c>
      <c r="AC120" s="37">
        <f t="shared" si="28"/>
        <v>145.66960975664122</v>
      </c>
    </row>
    <row r="121" spans="1:29" ht="12.75">
      <c r="A121">
        <f t="shared" si="27"/>
        <v>1976.75</v>
      </c>
      <c r="B121" s="18">
        <v>163.28900000000002</v>
      </c>
      <c r="C121" s="18">
        <v>3.795</v>
      </c>
      <c r="D121" s="18">
        <f t="shared" si="25"/>
        <v>167.084</v>
      </c>
      <c r="E121" s="36">
        <v>0.013998673297464848</v>
      </c>
      <c r="F121" s="36">
        <v>0.09202760457992554</v>
      </c>
      <c r="G121" s="36">
        <v>0.0876588523387909</v>
      </c>
      <c r="H121" s="36">
        <v>0.2706884443759918</v>
      </c>
      <c r="I121" s="36">
        <v>0.20252546668052673</v>
      </c>
      <c r="J121" s="36">
        <v>0.18993321061134338</v>
      </c>
      <c r="K121" s="36">
        <v>0.12187616527080536</v>
      </c>
      <c r="L121" s="36">
        <v>0.022024955600500107</v>
      </c>
      <c r="M121" s="37">
        <f t="shared" si="34"/>
        <v>3.9841699000000053</v>
      </c>
      <c r="N121" s="37">
        <f t="shared" si="34"/>
        <v>3.9745683749999996</v>
      </c>
      <c r="O121" s="37">
        <f t="shared" si="34"/>
        <v>4.765344025000003</v>
      </c>
      <c r="P121" s="37">
        <f t="shared" si="34"/>
        <v>6.0342468</v>
      </c>
      <c r="Q121" s="37">
        <f t="shared" si="34"/>
        <v>6.983288249999992</v>
      </c>
      <c r="R121" s="37">
        <f t="shared" si="34"/>
        <v>7.221807099999989</v>
      </c>
      <c r="S121" s="37">
        <f t="shared" si="34"/>
        <v>7.340154400000012</v>
      </c>
      <c r="T121" s="37">
        <f t="shared" si="34"/>
        <v>8.02723004999999</v>
      </c>
      <c r="U121" s="37">
        <f aca="true" t="shared" si="36" ref="U121:Y184">M121/$R121</f>
        <v>0.5516860039089124</v>
      </c>
      <c r="V121" s="37">
        <f t="shared" si="36"/>
        <v>0.5503564855671659</v>
      </c>
      <c r="W121" s="37">
        <f t="shared" si="36"/>
        <v>0.6598547924383096</v>
      </c>
      <c r="X121" s="37">
        <f t="shared" si="35"/>
        <v>0.8355591220374758</v>
      </c>
      <c r="Y121" s="37">
        <f t="shared" si="35"/>
        <v>0.9669724147021322</v>
      </c>
      <c r="Z121" s="37">
        <f t="shared" si="35"/>
        <v>1</v>
      </c>
      <c r="AA121" s="37">
        <f t="shared" si="35"/>
        <v>1.0163874911585526</v>
      </c>
      <c r="AB121" s="37">
        <f t="shared" si="30"/>
        <v>1.1115265111415122</v>
      </c>
      <c r="AC121" s="37">
        <f t="shared" si="28"/>
        <v>146.45140769602008</v>
      </c>
    </row>
    <row r="122" spans="1:29" ht="12.75">
      <c r="A122">
        <f t="shared" si="27"/>
        <v>1977</v>
      </c>
      <c r="B122" s="18">
        <v>164.21099999999998</v>
      </c>
      <c r="C122" s="18">
        <v>3.727</v>
      </c>
      <c r="D122" s="18">
        <f t="shared" si="25"/>
        <v>167.938</v>
      </c>
      <c r="E122" s="36">
        <v>0.013998758047819138</v>
      </c>
      <c r="F122" s="36">
        <v>0.09245321154594421</v>
      </c>
      <c r="G122" s="36">
        <v>0.0883590430021286</v>
      </c>
      <c r="H122" s="36">
        <v>0.2722032368183136</v>
      </c>
      <c r="I122" s="36">
        <v>0.20253784954547882</v>
      </c>
      <c r="J122" s="36">
        <v>0.18848396837711334</v>
      </c>
      <c r="K122" s="36">
        <v>0.12140310555696487</v>
      </c>
      <c r="L122" s="36">
        <v>0.02153864875435829</v>
      </c>
      <c r="M122" s="37">
        <f t="shared" si="34"/>
        <v>4.0235636000000055</v>
      </c>
      <c r="N122" s="37">
        <f t="shared" si="34"/>
        <v>4.0164385</v>
      </c>
      <c r="O122" s="37">
        <f t="shared" si="34"/>
        <v>4.825837100000003</v>
      </c>
      <c r="P122" s="37">
        <f t="shared" si="34"/>
        <v>6.1163992</v>
      </c>
      <c r="Q122" s="37">
        <f t="shared" si="34"/>
        <v>7.090781999999992</v>
      </c>
      <c r="R122" s="37">
        <f t="shared" si="34"/>
        <v>7.338798399999988</v>
      </c>
      <c r="S122" s="37">
        <f t="shared" si="34"/>
        <v>7.467428600000012</v>
      </c>
      <c r="T122" s="37">
        <f t="shared" si="34"/>
        <v>8.180516199999989</v>
      </c>
      <c r="U122" s="37">
        <f t="shared" si="36"/>
        <v>0.5482591809580178</v>
      </c>
      <c r="V122" s="37">
        <f t="shared" si="36"/>
        <v>0.5472882999483957</v>
      </c>
      <c r="W122" s="37">
        <f t="shared" si="36"/>
        <v>0.6575786439371343</v>
      </c>
      <c r="X122" s="37">
        <f t="shared" si="35"/>
        <v>0.8334333315383088</v>
      </c>
      <c r="Y122" s="37">
        <f t="shared" si="35"/>
        <v>0.9662047672545417</v>
      </c>
      <c r="Z122" s="37">
        <f t="shared" si="35"/>
        <v>1</v>
      </c>
      <c r="AA122" s="37">
        <f t="shared" si="35"/>
        <v>1.0175274197476285</v>
      </c>
      <c r="AB122" s="37">
        <f t="shared" si="30"/>
        <v>1.1146942256923151</v>
      </c>
      <c r="AC122" s="37">
        <f t="shared" si="28"/>
        <v>146.93849156635636</v>
      </c>
    </row>
    <row r="123" spans="1:29" ht="12.75">
      <c r="A123">
        <f t="shared" si="27"/>
        <v>1977.25</v>
      </c>
      <c r="B123" s="18">
        <v>167.49</v>
      </c>
      <c r="C123" s="18">
        <v>3.746</v>
      </c>
      <c r="D123" s="18">
        <f t="shared" si="25"/>
        <v>171.23600000000002</v>
      </c>
      <c r="E123" s="36">
        <v>0.013998846523463726</v>
      </c>
      <c r="F123" s="36">
        <v>0.09210740774869919</v>
      </c>
      <c r="G123" s="36">
        <v>0.08806545287370682</v>
      </c>
      <c r="H123" s="36">
        <v>0.2734706401824951</v>
      </c>
      <c r="I123" s="36">
        <v>0.20305022597312927</v>
      </c>
      <c r="J123" s="36">
        <v>0.18730324506759644</v>
      </c>
      <c r="K123" s="36">
        <v>0.12143784016370773</v>
      </c>
      <c r="L123" s="36">
        <v>0.0212996993213892</v>
      </c>
      <c r="M123" s="37">
        <f t="shared" si="34"/>
        <v>4.062957300000005</v>
      </c>
      <c r="N123" s="37">
        <f t="shared" si="34"/>
        <v>4.058308625</v>
      </c>
      <c r="O123" s="37">
        <f t="shared" si="34"/>
        <v>4.886330175000003</v>
      </c>
      <c r="P123" s="37">
        <f t="shared" si="34"/>
        <v>6.1985516</v>
      </c>
      <c r="Q123" s="37">
        <f t="shared" si="34"/>
        <v>7.198275749999992</v>
      </c>
      <c r="R123" s="37">
        <f t="shared" si="34"/>
        <v>7.455789699999988</v>
      </c>
      <c r="S123" s="37">
        <f t="shared" si="34"/>
        <v>7.594702800000013</v>
      </c>
      <c r="T123" s="37">
        <f t="shared" si="34"/>
        <v>8.333802349999988</v>
      </c>
      <c r="U123" s="37">
        <f t="shared" si="36"/>
        <v>0.5449399008665724</v>
      </c>
      <c r="V123" s="37">
        <f t="shared" si="36"/>
        <v>0.5443164021914414</v>
      </c>
      <c r="W123" s="37">
        <f t="shared" si="36"/>
        <v>0.6553739270569837</v>
      </c>
      <c r="X123" s="37">
        <f t="shared" si="35"/>
        <v>0.8313742540243604</v>
      </c>
      <c r="Y123" s="37">
        <f t="shared" si="35"/>
        <v>0.9654612106347371</v>
      </c>
      <c r="Z123" s="37">
        <f t="shared" si="35"/>
        <v>1</v>
      </c>
      <c r="AA123" s="37">
        <f t="shared" si="35"/>
        <v>1.018631574332096</v>
      </c>
      <c r="AB123" s="37">
        <f t="shared" si="30"/>
        <v>1.1177625288975093</v>
      </c>
      <c r="AC123" s="37">
        <f t="shared" si="28"/>
        <v>149.60634865835283</v>
      </c>
    </row>
    <row r="124" spans="1:29" ht="12.75">
      <c r="A124">
        <f t="shared" si="27"/>
        <v>1977.5</v>
      </c>
      <c r="B124" s="18">
        <v>169.052</v>
      </c>
      <c r="C124" s="18">
        <v>3.741</v>
      </c>
      <c r="D124" s="18">
        <f t="shared" si="25"/>
        <v>172.793</v>
      </c>
      <c r="E124" s="36">
        <v>0.013998934999108315</v>
      </c>
      <c r="F124" s="36">
        <v>0.09176160395145416</v>
      </c>
      <c r="G124" s="36">
        <v>0.08777186274528503</v>
      </c>
      <c r="H124" s="36">
        <v>0.274738073348999</v>
      </c>
      <c r="I124" s="36">
        <v>0.20356258749961853</v>
      </c>
      <c r="J124" s="36">
        <v>0.18612253665924072</v>
      </c>
      <c r="K124" s="36">
        <v>0.12147256731987</v>
      </c>
      <c r="L124" s="36">
        <v>0.021060749888420105</v>
      </c>
      <c r="M124" s="37">
        <f t="shared" si="34"/>
        <v>4.102351000000005</v>
      </c>
      <c r="N124" s="37">
        <f t="shared" si="34"/>
        <v>4.1001787499999995</v>
      </c>
      <c r="O124" s="37">
        <f t="shared" si="34"/>
        <v>4.946823250000003</v>
      </c>
      <c r="P124" s="37">
        <f t="shared" si="34"/>
        <v>6.280704</v>
      </c>
      <c r="Q124" s="37">
        <f t="shared" si="34"/>
        <v>7.305769499999991</v>
      </c>
      <c r="R124" s="37">
        <f t="shared" si="34"/>
        <v>7.5727809999999876</v>
      </c>
      <c r="S124" s="37">
        <f t="shared" si="34"/>
        <v>7.721977000000013</v>
      </c>
      <c r="T124" s="37">
        <f t="shared" si="34"/>
        <v>8.487088499999988</v>
      </c>
      <c r="U124" s="37">
        <f t="shared" si="36"/>
        <v>0.5417231793709618</v>
      </c>
      <c r="V124" s="37">
        <f t="shared" si="36"/>
        <v>0.541436329665417</v>
      </c>
      <c r="W124" s="37">
        <f t="shared" si="36"/>
        <v>0.6532373311733182</v>
      </c>
      <c r="X124" s="37">
        <f t="shared" si="35"/>
        <v>0.8293787975645949</v>
      </c>
      <c r="Y124" s="37">
        <f t="shared" si="35"/>
        <v>0.9647406283107888</v>
      </c>
      <c r="Z124" s="37">
        <f t="shared" si="35"/>
        <v>1</v>
      </c>
      <c r="AA124" s="37">
        <f t="shared" si="35"/>
        <v>1.0197016129213332</v>
      </c>
      <c r="AB124" s="37">
        <f t="shared" si="30"/>
        <v>1.1207360281513492</v>
      </c>
      <c r="AC124" s="37">
        <f t="shared" si="28"/>
        <v>150.75175873316402</v>
      </c>
    </row>
    <row r="125" spans="1:29" ht="12.75">
      <c r="A125">
        <f t="shared" si="27"/>
        <v>1977.75</v>
      </c>
      <c r="B125" s="18">
        <v>170.672</v>
      </c>
      <c r="C125" s="18">
        <v>3.714</v>
      </c>
      <c r="D125" s="18">
        <f t="shared" si="25"/>
        <v>174.386</v>
      </c>
      <c r="E125" s="36">
        <v>0.013999024406075478</v>
      </c>
      <c r="F125" s="36">
        <v>0.09141580760478973</v>
      </c>
      <c r="G125" s="36">
        <v>0.08747826516628265</v>
      </c>
      <c r="H125" s="36">
        <v>0.27600550651550293</v>
      </c>
      <c r="I125" s="36">
        <v>0.20407496392726898</v>
      </c>
      <c r="J125" s="36">
        <v>0.18494181334972382</v>
      </c>
      <c r="K125" s="36">
        <v>0.12150730192661285</v>
      </c>
      <c r="L125" s="36">
        <v>0.02082180231809616</v>
      </c>
      <c r="M125" s="37">
        <f t="shared" si="34"/>
        <v>4.141744700000005</v>
      </c>
      <c r="N125" s="37">
        <f t="shared" si="34"/>
        <v>4.1420488749999995</v>
      </c>
      <c r="O125" s="37">
        <f t="shared" si="34"/>
        <v>5.007316325000003</v>
      </c>
      <c r="P125" s="37">
        <f t="shared" si="34"/>
        <v>6.3628564</v>
      </c>
      <c r="Q125" s="37">
        <f t="shared" si="34"/>
        <v>7.413263249999991</v>
      </c>
      <c r="R125" s="37">
        <f t="shared" si="34"/>
        <v>7.689772299999987</v>
      </c>
      <c r="S125" s="37">
        <f t="shared" si="34"/>
        <v>7.849251200000014</v>
      </c>
      <c r="T125" s="37">
        <f t="shared" si="34"/>
        <v>8.640374649999988</v>
      </c>
      <c r="U125" s="37">
        <f t="shared" si="36"/>
        <v>0.5386043355275958</v>
      </c>
      <c r="V125" s="37">
        <f t="shared" si="36"/>
        <v>0.5386438913152223</v>
      </c>
      <c r="W125" s="37">
        <f t="shared" si="36"/>
        <v>0.6511657471314217</v>
      </c>
      <c r="X125" s="37">
        <f t="shared" si="35"/>
        <v>0.8274440583890905</v>
      </c>
      <c r="Y125" s="37">
        <f t="shared" si="35"/>
        <v>0.9640419716979141</v>
      </c>
      <c r="Z125" s="37">
        <f t="shared" si="35"/>
        <v>1</v>
      </c>
      <c r="AA125" s="37">
        <f t="shared" si="35"/>
        <v>1.020739092625672</v>
      </c>
      <c r="AB125" s="37">
        <f t="shared" si="30"/>
        <v>1.1236190504626518</v>
      </c>
      <c r="AC125" s="37">
        <f t="shared" si="28"/>
        <v>151.92929265688673</v>
      </c>
    </row>
    <row r="126" spans="1:29" ht="12.75">
      <c r="A126">
        <f t="shared" si="27"/>
        <v>1978</v>
      </c>
      <c r="B126" s="18">
        <v>171.349</v>
      </c>
      <c r="C126" s="18">
        <v>3.686</v>
      </c>
      <c r="D126" s="18">
        <f t="shared" si="25"/>
        <v>175.035</v>
      </c>
      <c r="E126" s="36">
        <v>0.013999112881720066</v>
      </c>
      <c r="F126" s="36">
        <v>0.09107000380754471</v>
      </c>
      <c r="G126" s="36">
        <v>0.08718467503786087</v>
      </c>
      <c r="H126" s="36">
        <v>0.27727290987968445</v>
      </c>
      <c r="I126" s="36">
        <v>0.20458734035491943</v>
      </c>
      <c r="J126" s="36">
        <v>0.1837610900402069</v>
      </c>
      <c r="K126" s="36">
        <v>0.12154203653335571</v>
      </c>
      <c r="L126" s="36">
        <v>0.020582852885127068</v>
      </c>
      <c r="M126" s="37">
        <f t="shared" si="34"/>
        <v>4.1811384000000045</v>
      </c>
      <c r="N126" s="37">
        <f t="shared" si="34"/>
        <v>4.1839189999999995</v>
      </c>
      <c r="O126" s="37">
        <f t="shared" si="34"/>
        <v>5.067809400000003</v>
      </c>
      <c r="P126" s="37">
        <f t="shared" si="34"/>
        <v>6.4450088</v>
      </c>
      <c r="Q126" s="37">
        <f t="shared" si="34"/>
        <v>7.520756999999991</v>
      </c>
      <c r="R126" s="37">
        <f t="shared" si="34"/>
        <v>7.806763599999987</v>
      </c>
      <c r="S126" s="37">
        <f t="shared" si="34"/>
        <v>7.976525400000014</v>
      </c>
      <c r="T126" s="37">
        <f aca="true" t="shared" si="37" ref="T126:T133">T125+(T$134-T$94)/40</f>
        <v>8.793660799999987</v>
      </c>
      <c r="U126" s="37">
        <f t="shared" si="36"/>
        <v>0.5355789689853054</v>
      </c>
      <c r="V126" s="37">
        <f t="shared" si="36"/>
        <v>0.5359351473125185</v>
      </c>
      <c r="W126" s="37">
        <f t="shared" si="36"/>
        <v>0.6491562521503804</v>
      </c>
      <c r="X126" s="37">
        <f t="shared" si="35"/>
        <v>0.8255673067902314</v>
      </c>
      <c r="Y126" s="37">
        <f t="shared" si="35"/>
        <v>0.9633642550672348</v>
      </c>
      <c r="Z126" s="37">
        <f t="shared" si="35"/>
        <v>1</v>
      </c>
      <c r="AA126" s="37">
        <f t="shared" si="35"/>
        <v>1.0217454772167083</v>
      </c>
      <c r="AB126" s="37">
        <f t="shared" si="30"/>
        <v>1.1264156634639229</v>
      </c>
      <c r="AC126" s="37">
        <f t="shared" si="28"/>
        <v>152.28609793900807</v>
      </c>
    </row>
    <row r="127" spans="1:29" ht="12.75">
      <c r="A127">
        <f t="shared" si="27"/>
        <v>1978.25</v>
      </c>
      <c r="B127" s="18">
        <v>176.249</v>
      </c>
      <c r="C127" s="18">
        <v>3.779</v>
      </c>
      <c r="D127" s="18">
        <f t="shared" si="25"/>
        <v>180.028</v>
      </c>
      <c r="E127" s="36">
        <v>0.014244196936488152</v>
      </c>
      <c r="F127" s="36">
        <v>0.09122057259082794</v>
      </c>
      <c r="G127" s="36">
        <v>0.08811907470226288</v>
      </c>
      <c r="H127" s="36">
        <v>0.2773134112358093</v>
      </c>
      <c r="I127" s="36">
        <v>0.20509935915470123</v>
      </c>
      <c r="J127" s="36">
        <v>0.18233048915863037</v>
      </c>
      <c r="K127" s="36">
        <v>0.12059482932090759</v>
      </c>
      <c r="L127" s="36">
        <v>0.020833071321249008</v>
      </c>
      <c r="M127" s="37">
        <f aca="true" t="shared" si="38" ref="M127:S133">M126+(M$134-M$94)/40</f>
        <v>4.220532100000004</v>
      </c>
      <c r="N127" s="37">
        <f t="shared" si="38"/>
        <v>4.2257891249999995</v>
      </c>
      <c r="O127" s="37">
        <f t="shared" si="38"/>
        <v>5.1283024750000035</v>
      </c>
      <c r="P127" s="37">
        <f t="shared" si="38"/>
        <v>6.5271612</v>
      </c>
      <c r="Q127" s="37">
        <f t="shared" si="38"/>
        <v>7.6282507499999905</v>
      </c>
      <c r="R127" s="37">
        <f t="shared" si="38"/>
        <v>7.923754899999986</v>
      </c>
      <c r="S127" s="37">
        <f t="shared" si="38"/>
        <v>8.103799600000015</v>
      </c>
      <c r="T127" s="37">
        <f t="shared" si="37"/>
        <v>8.946946949999987</v>
      </c>
      <c r="U127" s="37">
        <f t="shared" si="36"/>
        <v>0.532642939271129</v>
      </c>
      <c r="V127" s="37">
        <f t="shared" si="36"/>
        <v>0.5333063905093792</v>
      </c>
      <c r="W127" s="37">
        <f t="shared" si="36"/>
        <v>0.6472060960643813</v>
      </c>
      <c r="X127" s="37">
        <f t="shared" si="35"/>
        <v>0.8237459742728805</v>
      </c>
      <c r="Y127" s="37">
        <f t="shared" si="35"/>
        <v>0.9627065509055567</v>
      </c>
      <c r="Z127" s="37">
        <f t="shared" si="35"/>
        <v>1</v>
      </c>
      <c r="AA127" s="37">
        <f t="shared" si="35"/>
        <v>1.0227221440178607</v>
      </c>
      <c r="AB127" s="37">
        <f t="shared" si="30"/>
        <v>1.129129694559331</v>
      </c>
      <c r="AC127" s="37">
        <f t="shared" si="28"/>
        <v>156.32584141188968</v>
      </c>
    </row>
    <row r="128" spans="1:29" ht="12.75">
      <c r="A128">
        <f t="shared" si="27"/>
        <v>1978.5</v>
      </c>
      <c r="B128" s="18">
        <v>177.06199999999998</v>
      </c>
      <c r="C128" s="18">
        <v>3.704</v>
      </c>
      <c r="D128" s="18">
        <f t="shared" si="25"/>
        <v>180.766</v>
      </c>
      <c r="E128" s="36">
        <v>0.014489281922578812</v>
      </c>
      <c r="F128" s="36">
        <v>0.09137114882469177</v>
      </c>
      <c r="G128" s="36">
        <v>0.08905347436666489</v>
      </c>
      <c r="H128" s="36">
        <v>0.2773538827896118</v>
      </c>
      <c r="I128" s="36">
        <v>0.20561137795448303</v>
      </c>
      <c r="J128" s="36">
        <v>0.18089990317821503</v>
      </c>
      <c r="K128" s="36">
        <v>0.11964762210845947</v>
      </c>
      <c r="L128" s="36">
        <v>0.021083291620016098</v>
      </c>
      <c r="M128" s="37">
        <f t="shared" si="38"/>
        <v>4.259925800000004</v>
      </c>
      <c r="N128" s="37">
        <f t="shared" si="38"/>
        <v>4.2676592499999995</v>
      </c>
      <c r="O128" s="37">
        <f t="shared" si="38"/>
        <v>5.188795550000004</v>
      </c>
      <c r="P128" s="37">
        <f t="shared" si="38"/>
        <v>6.6093136</v>
      </c>
      <c r="Q128" s="37">
        <f t="shared" si="38"/>
        <v>7.73574449999999</v>
      </c>
      <c r="R128" s="37">
        <f t="shared" si="38"/>
        <v>8.040746199999987</v>
      </c>
      <c r="S128" s="37">
        <f t="shared" si="38"/>
        <v>8.231073800000015</v>
      </c>
      <c r="T128" s="37">
        <f t="shared" si="37"/>
        <v>9.100233099999986</v>
      </c>
      <c r="U128" s="37">
        <f t="shared" si="36"/>
        <v>0.5297923468844236</v>
      </c>
      <c r="V128" s="37">
        <f t="shared" si="36"/>
        <v>0.5307541295110156</v>
      </c>
      <c r="W128" s="37">
        <f t="shared" si="36"/>
        <v>0.6453126887651313</v>
      </c>
      <c r="X128" s="37">
        <f t="shared" si="35"/>
        <v>0.8219776418263284</v>
      </c>
      <c r="Y128" s="37">
        <f t="shared" si="35"/>
        <v>0.9620679856802349</v>
      </c>
      <c r="Z128" s="37">
        <f t="shared" si="35"/>
        <v>1</v>
      </c>
      <c r="AA128" s="37">
        <f t="shared" si="35"/>
        <v>1.0236703901933912</v>
      </c>
      <c r="AB128" s="37">
        <f t="shared" si="30"/>
        <v>1.1317647484010875</v>
      </c>
      <c r="AC128" s="37">
        <f t="shared" si="28"/>
        <v>156.6646562026527</v>
      </c>
    </row>
    <row r="129" spans="1:29" ht="12.75">
      <c r="A129">
        <f t="shared" si="27"/>
        <v>1978.75</v>
      </c>
      <c r="B129" s="18">
        <v>179.066</v>
      </c>
      <c r="C129" s="18">
        <v>3.757</v>
      </c>
      <c r="D129" s="18">
        <f t="shared" si="25"/>
        <v>182.823</v>
      </c>
      <c r="E129" s="36">
        <v>0.014734366908669472</v>
      </c>
      <c r="F129" s="36">
        <v>0.091521717607975</v>
      </c>
      <c r="G129" s="36">
        <v>0.0899878740310669</v>
      </c>
      <c r="H129" s="36">
        <v>0.2773943841457367</v>
      </c>
      <c r="I129" s="36">
        <v>0.20612341165542603</v>
      </c>
      <c r="J129" s="36">
        <v>0.17946931719779968</v>
      </c>
      <c r="K129" s="36">
        <v>0.11870041489601135</v>
      </c>
      <c r="L129" s="36">
        <v>0.021333511918783188</v>
      </c>
      <c r="M129" s="37">
        <f t="shared" si="38"/>
        <v>4.299319500000004</v>
      </c>
      <c r="N129" s="37">
        <f t="shared" si="38"/>
        <v>4.309529374999999</v>
      </c>
      <c r="O129" s="37">
        <f t="shared" si="38"/>
        <v>5.249288625000004</v>
      </c>
      <c r="P129" s="37">
        <f t="shared" si="38"/>
        <v>6.691466</v>
      </c>
      <c r="Q129" s="37">
        <f t="shared" si="38"/>
        <v>7.84323824999999</v>
      </c>
      <c r="R129" s="37">
        <f t="shared" si="38"/>
        <v>8.157737499999987</v>
      </c>
      <c r="S129" s="37">
        <f t="shared" si="38"/>
        <v>8.358348000000015</v>
      </c>
      <c r="T129" s="37">
        <f t="shared" si="37"/>
        <v>9.253519249999986</v>
      </c>
      <c r="U129" s="37">
        <f t="shared" si="36"/>
        <v>0.5270235160177696</v>
      </c>
      <c r="V129" s="37">
        <f t="shared" si="36"/>
        <v>0.5282750732050407</v>
      </c>
      <c r="W129" s="37">
        <f t="shared" si="36"/>
        <v>0.6434735887248164</v>
      </c>
      <c r="X129" s="37">
        <f t="shared" si="35"/>
        <v>0.820260029205403</v>
      </c>
      <c r="Y129" s="37">
        <f t="shared" si="35"/>
        <v>0.9614477359684597</v>
      </c>
      <c r="Z129" s="37">
        <f t="shared" si="35"/>
        <v>1</v>
      </c>
      <c r="AA129" s="37">
        <f t="shared" si="35"/>
        <v>1.0245914384962778</v>
      </c>
      <c r="AB129" s="37">
        <f t="shared" si="30"/>
        <v>1.1343242228620374</v>
      </c>
      <c r="AC129" s="37">
        <f t="shared" si="28"/>
        <v>158.14538667241507</v>
      </c>
    </row>
    <row r="130" spans="1:29" ht="12.75">
      <c r="A130">
        <f t="shared" si="27"/>
        <v>1979</v>
      </c>
      <c r="B130" s="18">
        <v>179.62599999999998</v>
      </c>
      <c r="C130" s="18">
        <v>3.663</v>
      </c>
      <c r="D130" s="18">
        <f t="shared" si="25"/>
        <v>183.289</v>
      </c>
      <c r="E130" s="36">
        <v>0.014979450963437557</v>
      </c>
      <c r="F130" s="36">
        <v>0.09167228639125824</v>
      </c>
      <c r="G130" s="36">
        <v>0.0909222736954689</v>
      </c>
      <c r="H130" s="36">
        <v>0.2774348855018616</v>
      </c>
      <c r="I130" s="36">
        <v>0.20663543045520782</v>
      </c>
      <c r="J130" s="36">
        <v>0.17803871631622314</v>
      </c>
      <c r="K130" s="36">
        <v>0.11775320768356323</v>
      </c>
      <c r="L130" s="36">
        <v>0.02158373035490513</v>
      </c>
      <c r="M130" s="37">
        <f t="shared" si="38"/>
        <v>4.3387132000000035</v>
      </c>
      <c r="N130" s="37">
        <f t="shared" si="38"/>
        <v>4.351399499999999</v>
      </c>
      <c r="O130" s="37">
        <f t="shared" si="38"/>
        <v>5.309781700000004</v>
      </c>
      <c r="P130" s="37">
        <f t="shared" si="38"/>
        <v>6.7736184</v>
      </c>
      <c r="Q130" s="37">
        <f t="shared" si="38"/>
        <v>7.95073199999999</v>
      </c>
      <c r="R130" s="37">
        <f t="shared" si="38"/>
        <v>8.274728799999988</v>
      </c>
      <c r="S130" s="37">
        <f t="shared" si="38"/>
        <v>8.485622200000016</v>
      </c>
      <c r="T130" s="37">
        <f t="shared" si="37"/>
        <v>9.406805399999985</v>
      </c>
      <c r="U130" s="37">
        <f t="shared" si="36"/>
        <v>0.5243329787436671</v>
      </c>
      <c r="V130" s="37">
        <f t="shared" si="36"/>
        <v>0.5258661166031213</v>
      </c>
      <c r="W130" s="37">
        <f t="shared" si="36"/>
        <v>0.6416864924926617</v>
      </c>
      <c r="X130" s="37">
        <f t="shared" si="35"/>
        <v>0.818590985120867</v>
      </c>
      <c r="Y130" s="37">
        <f t="shared" si="35"/>
        <v>0.9608450249148953</v>
      </c>
      <c r="Z130" s="37">
        <f t="shared" si="35"/>
        <v>1</v>
      </c>
      <c r="AA130" s="37">
        <f t="shared" si="35"/>
        <v>1.0254864425284884</v>
      </c>
      <c r="AB130" s="37">
        <f t="shared" si="30"/>
        <v>1.13681132365329</v>
      </c>
      <c r="AC130" s="37">
        <f t="shared" si="28"/>
        <v>158.2490006251721</v>
      </c>
    </row>
    <row r="131" spans="1:29" ht="12.75">
      <c r="A131">
        <f t="shared" si="27"/>
        <v>1979.25</v>
      </c>
      <c r="B131" s="18">
        <v>179.529</v>
      </c>
      <c r="C131" s="18">
        <v>3.568</v>
      </c>
      <c r="D131" s="18">
        <f t="shared" si="25"/>
        <v>183.097</v>
      </c>
      <c r="E131" s="36">
        <v>0.01473451778292656</v>
      </c>
      <c r="F131" s="36">
        <v>0.09113851189613342</v>
      </c>
      <c r="G131" s="36">
        <v>0.0901636853814125</v>
      </c>
      <c r="H131" s="36">
        <v>0.27943751215934753</v>
      </c>
      <c r="I131" s="36">
        <v>0.20762379467487335</v>
      </c>
      <c r="J131" s="36">
        <v>0.1770656257867813</v>
      </c>
      <c r="K131" s="36">
        <v>0.11727137118577957</v>
      </c>
      <c r="L131" s="36">
        <v>0.021584896370768547</v>
      </c>
      <c r="M131" s="37">
        <f t="shared" si="38"/>
        <v>4.378106900000003</v>
      </c>
      <c r="N131" s="37">
        <f t="shared" si="38"/>
        <v>4.393269624999999</v>
      </c>
      <c r="O131" s="37">
        <f t="shared" si="38"/>
        <v>5.370274775000004</v>
      </c>
      <c r="P131" s="37">
        <f t="shared" si="38"/>
        <v>6.8557708</v>
      </c>
      <c r="Q131" s="37">
        <f t="shared" si="38"/>
        <v>8.05822574999999</v>
      </c>
      <c r="R131" s="37">
        <f t="shared" si="38"/>
        <v>8.391720099999988</v>
      </c>
      <c r="S131" s="37">
        <f t="shared" si="38"/>
        <v>8.612896400000016</v>
      </c>
      <c r="T131" s="37">
        <f t="shared" si="37"/>
        <v>9.560091549999985</v>
      </c>
      <c r="U131" s="37">
        <f t="shared" si="36"/>
        <v>0.5217174605239764</v>
      </c>
      <c r="V131" s="37">
        <f t="shared" si="36"/>
        <v>0.5235243278669418</v>
      </c>
      <c r="W131" s="37">
        <f t="shared" si="36"/>
        <v>0.6399492250700797</v>
      </c>
      <c r="X131" s="37">
        <f t="shared" si="35"/>
        <v>0.8169684782503661</v>
      </c>
      <c r="Y131" s="37">
        <f t="shared" si="35"/>
        <v>0.9602591189856298</v>
      </c>
      <c r="Z131" s="37">
        <f t="shared" si="35"/>
        <v>1</v>
      </c>
      <c r="AA131" s="37">
        <f t="shared" si="35"/>
        <v>1.0263564915612509</v>
      </c>
      <c r="AB131" s="37">
        <f t="shared" si="30"/>
        <v>1.1392290777191196</v>
      </c>
      <c r="AC131" s="37">
        <f t="shared" si="28"/>
        <v>157.97296900239408</v>
      </c>
    </row>
    <row r="132" spans="1:29" ht="12.75">
      <c r="A132">
        <f t="shared" si="27"/>
        <v>1979.5</v>
      </c>
      <c r="B132" s="18">
        <v>181.923</v>
      </c>
      <c r="C132" s="18">
        <v>3.668</v>
      </c>
      <c r="D132" s="18">
        <f t="shared" si="25"/>
        <v>185.591</v>
      </c>
      <c r="E132" s="36">
        <v>0.014489583671092987</v>
      </c>
      <c r="F132" s="36">
        <v>0.09060472995042801</v>
      </c>
      <c r="G132" s="36">
        <v>0.08940508961677551</v>
      </c>
      <c r="H132" s="36">
        <v>0.2814401388168335</v>
      </c>
      <c r="I132" s="36">
        <v>0.20861217379570007</v>
      </c>
      <c r="J132" s="36">
        <v>0.17609253525733948</v>
      </c>
      <c r="K132" s="36">
        <v>0.11678953468799591</v>
      </c>
      <c r="L132" s="36">
        <v>0.021586060523986816</v>
      </c>
      <c r="M132" s="37">
        <f t="shared" si="38"/>
        <v>4.417500600000003</v>
      </c>
      <c r="N132" s="37">
        <f t="shared" si="38"/>
        <v>4.435139749999999</v>
      </c>
      <c r="O132" s="37">
        <f t="shared" si="38"/>
        <v>5.430767850000004</v>
      </c>
      <c r="P132" s="37">
        <f t="shared" si="38"/>
        <v>6.9379232</v>
      </c>
      <c r="Q132" s="37">
        <f t="shared" si="38"/>
        <v>8.16571949999999</v>
      </c>
      <c r="R132" s="37">
        <f t="shared" si="38"/>
        <v>8.508711399999989</v>
      </c>
      <c r="S132" s="37">
        <f t="shared" si="38"/>
        <v>8.740170600000017</v>
      </c>
      <c r="T132" s="37">
        <f t="shared" si="37"/>
        <v>9.713377699999985</v>
      </c>
      <c r="U132" s="37">
        <f t="shared" si="36"/>
        <v>0.5191738669147962</v>
      </c>
      <c r="V132" s="37">
        <f t="shared" si="36"/>
        <v>0.5212469364044955</v>
      </c>
      <c r="W132" s="37">
        <f t="shared" si="36"/>
        <v>0.638259731079845</v>
      </c>
      <c r="X132" s="37">
        <f t="shared" si="35"/>
        <v>0.8153905889909498</v>
      </c>
      <c r="Y132" s="37">
        <f t="shared" si="35"/>
        <v>0.9596893249899157</v>
      </c>
      <c r="Z132" s="37">
        <f t="shared" si="35"/>
        <v>1</v>
      </c>
      <c r="AA132" s="37">
        <f t="shared" si="35"/>
        <v>1.0272026149576572</v>
      </c>
      <c r="AB132" s="37">
        <f t="shared" si="30"/>
        <v>1.1415803455268205</v>
      </c>
      <c r="AC132" s="37">
        <f t="shared" si="28"/>
        <v>160.0168403461247</v>
      </c>
    </row>
    <row r="133" spans="1:29" ht="12.75">
      <c r="A133">
        <f t="shared" si="27"/>
        <v>1979.75</v>
      </c>
      <c r="B133" s="18">
        <v>182.452</v>
      </c>
      <c r="C133" s="18">
        <v>3.66</v>
      </c>
      <c r="D133" s="18">
        <f t="shared" si="25"/>
        <v>186.112</v>
      </c>
      <c r="E133" s="36">
        <v>0.014244649559259415</v>
      </c>
      <c r="F133" s="36">
        <v>0.0900709480047226</v>
      </c>
      <c r="G133" s="36">
        <v>0.08864650130271912</v>
      </c>
      <c r="H133" s="36">
        <v>0.28344279527664185</v>
      </c>
      <c r="I133" s="36">
        <v>0.2096005380153656</v>
      </c>
      <c r="J133" s="36">
        <v>0.17511945962905884</v>
      </c>
      <c r="K133" s="36">
        <v>0.11630769819021225</v>
      </c>
      <c r="L133" s="36">
        <v>0.021587226539850235</v>
      </c>
      <c r="M133" s="37">
        <f t="shared" si="38"/>
        <v>4.456894300000003</v>
      </c>
      <c r="N133" s="37">
        <f t="shared" si="38"/>
        <v>4.477009874999999</v>
      </c>
      <c r="O133" s="37">
        <f t="shared" si="38"/>
        <v>5.491260925000004</v>
      </c>
      <c r="P133" s="37">
        <f t="shared" si="38"/>
        <v>7.0200756</v>
      </c>
      <c r="Q133" s="37">
        <f t="shared" si="38"/>
        <v>8.273213249999989</v>
      </c>
      <c r="R133" s="37">
        <f t="shared" si="38"/>
        <v>8.625702699999989</v>
      </c>
      <c r="S133" s="37">
        <f t="shared" si="38"/>
        <v>8.867444800000017</v>
      </c>
      <c r="T133" s="37">
        <f t="shared" si="37"/>
        <v>9.866663849999984</v>
      </c>
      <c r="U133" s="37">
        <f t="shared" si="36"/>
        <v>0.5166992713532786</v>
      </c>
      <c r="V133" s="37">
        <f t="shared" si="36"/>
        <v>0.5190313219350818</v>
      </c>
      <c r="W133" s="37">
        <f t="shared" si="36"/>
        <v>0.63661606665391</v>
      </c>
      <c r="X133" s="37">
        <f t="shared" si="35"/>
        <v>0.8138555018827636</v>
      </c>
      <c r="Y133" s="37">
        <f t="shared" si="35"/>
        <v>0.9591349873442774</v>
      </c>
      <c r="Z133" s="37">
        <f t="shared" si="35"/>
        <v>1</v>
      </c>
      <c r="AA133" s="37">
        <f t="shared" si="35"/>
        <v>1.028025786235367</v>
      </c>
      <c r="AB133" s="37">
        <f t="shared" si="30"/>
        <v>1.1438678323564289</v>
      </c>
      <c r="AC133" s="37">
        <f t="shared" si="28"/>
        <v>160.36154825042803</v>
      </c>
    </row>
    <row r="134" spans="1:29" ht="12.75">
      <c r="A134">
        <f t="shared" si="27"/>
        <v>1980</v>
      </c>
      <c r="B134" s="18">
        <v>181.834</v>
      </c>
      <c r="C134" s="18">
        <v>3.662</v>
      </c>
      <c r="D134" s="18">
        <f aca="true" t="shared" si="39" ref="D134:D197">B134+C134</f>
        <v>185.496</v>
      </c>
      <c r="E134" s="36">
        <v>0.013999716378748417</v>
      </c>
      <c r="F134" s="36">
        <v>0.08953717350959778</v>
      </c>
      <c r="G134" s="36">
        <v>0.08788791298866272</v>
      </c>
      <c r="H134" s="36">
        <v>0.2854454219341278</v>
      </c>
      <c r="I134" s="36">
        <v>0.21058890223503113</v>
      </c>
      <c r="J134" s="36">
        <v>0.174146369099617</v>
      </c>
      <c r="K134" s="36">
        <v>0.11582586169242859</v>
      </c>
      <c r="L134" s="36">
        <v>0.021588392555713654</v>
      </c>
      <c r="M134" s="38">
        <v>4.496288</v>
      </c>
      <c r="N134" s="38">
        <v>4.51888</v>
      </c>
      <c r="O134" s="38">
        <v>5.551754</v>
      </c>
      <c r="P134" s="38">
        <v>7.102228</v>
      </c>
      <c r="Q134" s="38">
        <v>8.380707</v>
      </c>
      <c r="R134" s="38">
        <v>8.742694</v>
      </c>
      <c r="S134" s="38">
        <v>8.994719</v>
      </c>
      <c r="T134" s="38">
        <v>10.01995</v>
      </c>
      <c r="U134" s="37">
        <f t="shared" si="36"/>
        <v>0.5142909039250373</v>
      </c>
      <c r="V134" s="37">
        <f t="shared" si="36"/>
        <v>0.5168750044322723</v>
      </c>
      <c r="W134" s="37">
        <f t="shared" si="36"/>
        <v>0.635016391972543</v>
      </c>
      <c r="X134" s="37">
        <f t="shared" si="35"/>
        <v>0.8123614986410368</v>
      </c>
      <c r="Y134" s="37">
        <f t="shared" si="35"/>
        <v>0.9585954855562827</v>
      </c>
      <c r="Z134" s="37">
        <f t="shared" si="35"/>
        <v>1</v>
      </c>
      <c r="AA134" s="37">
        <f t="shared" si="35"/>
        <v>1.0288269268031112</v>
      </c>
      <c r="AB134" s="37">
        <f t="shared" si="30"/>
        <v>1.1460940986839983</v>
      </c>
      <c r="AC134" s="37">
        <f t="shared" si="28"/>
        <v>159.73016497657227</v>
      </c>
    </row>
    <row r="135" spans="1:29" ht="12.75">
      <c r="A135">
        <f aca="true" t="shared" si="40" ref="A135:A198">A134+0.25</f>
        <v>1980.25</v>
      </c>
      <c r="B135" s="18">
        <v>179.592</v>
      </c>
      <c r="C135" s="18">
        <v>3.64</v>
      </c>
      <c r="D135" s="18">
        <f t="shared" si="39"/>
        <v>183.232</v>
      </c>
      <c r="E135" s="36">
        <v>0.01350355800241232</v>
      </c>
      <c r="F135" s="36">
        <v>0.08804099261760712</v>
      </c>
      <c r="G135" s="36">
        <v>0.08837469667196274</v>
      </c>
      <c r="H135" s="36">
        <v>0.2881772518157959</v>
      </c>
      <c r="I135" s="36">
        <v>0.21060378849506378</v>
      </c>
      <c r="J135" s="36">
        <v>0.17315901815891266</v>
      </c>
      <c r="K135" s="36">
        <v>0.11557362973690033</v>
      </c>
      <c r="L135" s="36">
        <v>0.02158687636256218</v>
      </c>
      <c r="M135" s="37">
        <f aca="true" t="shared" si="41" ref="M135:T166">M134+(M$174-M$134)/40</f>
        <v>4.530462175</v>
      </c>
      <c r="N135" s="37">
        <f t="shared" si="41"/>
        <v>4.563997175</v>
      </c>
      <c r="O135" s="37">
        <f t="shared" si="41"/>
        <v>5.6148304499999995</v>
      </c>
      <c r="P135" s="37">
        <f t="shared" si="41"/>
        <v>7.2066285500000005</v>
      </c>
      <c r="Q135" s="37">
        <f t="shared" si="41"/>
        <v>8.517088574999999</v>
      </c>
      <c r="R135" s="37">
        <f t="shared" si="41"/>
        <v>8.89904565</v>
      </c>
      <c r="S135" s="37">
        <f t="shared" si="41"/>
        <v>9.150100775</v>
      </c>
      <c r="T135" s="37">
        <f t="shared" si="41"/>
        <v>10.2596715</v>
      </c>
      <c r="U135" s="37">
        <f t="shared" si="36"/>
        <v>0.5090952842791632</v>
      </c>
      <c r="V135" s="37">
        <f t="shared" si="36"/>
        <v>0.5128636658920837</v>
      </c>
      <c r="W135" s="37">
        <f t="shared" si="36"/>
        <v>0.6309474825539297</v>
      </c>
      <c r="X135" s="37">
        <f t="shared" si="35"/>
        <v>0.8098203822563829</v>
      </c>
      <c r="Y135" s="37">
        <f t="shared" si="35"/>
        <v>0.957078872272107</v>
      </c>
      <c r="Z135" s="37">
        <f t="shared" si="35"/>
        <v>1</v>
      </c>
      <c r="AA135" s="37">
        <f t="shared" si="35"/>
        <v>1.0282114661362594</v>
      </c>
      <c r="AB135" s="37">
        <f t="shared" si="30"/>
        <v>1.1528957040466468</v>
      </c>
      <c r="AC135" s="37">
        <f aca="true" t="shared" si="42" ref="AC135:AC198">D135*(E135*U135+F135*V135+G135*W135+H135*X135+I135*Y135+J135*Z135+K135*AA135+L135*AB135)</f>
        <v>157.50700252440686</v>
      </c>
    </row>
    <row r="136" spans="1:29" ht="12.75">
      <c r="A136">
        <f t="shared" si="40"/>
        <v>1980.5</v>
      </c>
      <c r="B136" s="18">
        <v>179.00400000000002</v>
      </c>
      <c r="C136" s="18">
        <v>3.665</v>
      </c>
      <c r="D136" s="18">
        <f t="shared" si="39"/>
        <v>182.669</v>
      </c>
      <c r="E136" s="36">
        <v>0.013007398694753647</v>
      </c>
      <c r="F136" s="36">
        <v>0.08654481172561646</v>
      </c>
      <c r="G136" s="36">
        <v>0.08886148035526276</v>
      </c>
      <c r="H136" s="36">
        <v>0.2909090518951416</v>
      </c>
      <c r="I136" s="36">
        <v>0.21061867475509644</v>
      </c>
      <c r="J136" s="36">
        <v>0.1721716821193695</v>
      </c>
      <c r="K136" s="36">
        <v>0.11532139778137207</v>
      </c>
      <c r="L136" s="36">
        <v>0.021585358306765556</v>
      </c>
      <c r="M136" s="37">
        <f t="shared" si="41"/>
        <v>4.564636350000001</v>
      </c>
      <c r="N136" s="37">
        <f t="shared" si="41"/>
        <v>4.60911435</v>
      </c>
      <c r="O136" s="37">
        <f t="shared" si="41"/>
        <v>5.677906899999999</v>
      </c>
      <c r="P136" s="37">
        <f t="shared" si="41"/>
        <v>7.311029100000001</v>
      </c>
      <c r="Q136" s="37">
        <f t="shared" si="41"/>
        <v>8.653470149999999</v>
      </c>
      <c r="R136" s="37">
        <f t="shared" si="41"/>
        <v>9.0553973</v>
      </c>
      <c r="S136" s="37">
        <f t="shared" si="41"/>
        <v>9.30548255</v>
      </c>
      <c r="T136" s="37">
        <f t="shared" si="41"/>
        <v>10.499393</v>
      </c>
      <c r="U136" s="37">
        <f t="shared" si="36"/>
        <v>0.5040790811022727</v>
      </c>
      <c r="V136" s="37">
        <f t="shared" si="36"/>
        <v>0.5089908479222662</v>
      </c>
      <c r="W136" s="37">
        <f t="shared" si="36"/>
        <v>0.627019081758014</v>
      </c>
      <c r="X136" s="37">
        <f t="shared" si="35"/>
        <v>0.8073670163538823</v>
      </c>
      <c r="Y136" s="37">
        <f t="shared" si="35"/>
        <v>0.955614631066491</v>
      </c>
      <c r="Z136" s="37">
        <f t="shared" si="35"/>
        <v>1</v>
      </c>
      <c r="AA136" s="37">
        <f t="shared" si="35"/>
        <v>1.0276172587148662</v>
      </c>
      <c r="AB136" s="37">
        <f t="shared" si="30"/>
        <v>1.159462434630008</v>
      </c>
      <c r="AC136" s="37">
        <f t="shared" si="42"/>
        <v>156.76126247571798</v>
      </c>
    </row>
    <row r="137" spans="1:29" ht="12.75">
      <c r="A137">
        <f t="shared" si="40"/>
        <v>1980.75</v>
      </c>
      <c r="B137" s="18">
        <v>180.934</v>
      </c>
      <c r="C137" s="18">
        <v>3.694</v>
      </c>
      <c r="D137" s="18">
        <f t="shared" si="39"/>
        <v>184.628</v>
      </c>
      <c r="E137" s="36">
        <v>0.01251124031841755</v>
      </c>
      <c r="F137" s="36">
        <v>0.0850486308336258</v>
      </c>
      <c r="G137" s="36">
        <v>0.08934826403856277</v>
      </c>
      <c r="H137" s="36">
        <v>0.2936408519744873</v>
      </c>
      <c r="I137" s="36">
        <v>0.2106335461139679</v>
      </c>
      <c r="J137" s="36">
        <v>0.17118433117866516</v>
      </c>
      <c r="K137" s="36">
        <v>0.11506916582584381</v>
      </c>
      <c r="L137" s="36">
        <v>0.021583840250968933</v>
      </c>
      <c r="M137" s="37">
        <f t="shared" si="41"/>
        <v>4.598810525000001</v>
      </c>
      <c r="N137" s="37">
        <f t="shared" si="41"/>
        <v>4.654231524999999</v>
      </c>
      <c r="O137" s="37">
        <f t="shared" si="41"/>
        <v>5.740983349999999</v>
      </c>
      <c r="P137" s="37">
        <f t="shared" si="41"/>
        <v>7.415429650000001</v>
      </c>
      <c r="Q137" s="37">
        <f t="shared" si="41"/>
        <v>8.789851724999998</v>
      </c>
      <c r="R137" s="37">
        <f t="shared" si="41"/>
        <v>9.211748949999999</v>
      </c>
      <c r="S137" s="37">
        <f t="shared" si="41"/>
        <v>9.460864325000001</v>
      </c>
      <c r="T137" s="37">
        <f t="shared" si="41"/>
        <v>10.7391145</v>
      </c>
      <c r="U137" s="37">
        <f t="shared" si="36"/>
        <v>0.4992331586500739</v>
      </c>
      <c r="V137" s="37">
        <f t="shared" si="36"/>
        <v>0.5052494971652478</v>
      </c>
      <c r="W137" s="37">
        <f t="shared" si="36"/>
        <v>0.623224034997176</v>
      </c>
      <c r="X137" s="37">
        <f t="shared" si="35"/>
        <v>0.8049969327485854</v>
      </c>
      <c r="Y137" s="37">
        <f t="shared" si="35"/>
        <v>0.9542000951947349</v>
      </c>
      <c r="Z137" s="37">
        <f t="shared" si="35"/>
        <v>1</v>
      </c>
      <c r="AA137" s="37">
        <f t="shared" si="35"/>
        <v>1.027043222340531</v>
      </c>
      <c r="AB137" s="37">
        <f t="shared" si="30"/>
        <v>1.165806250071546</v>
      </c>
      <c r="AC137" s="37">
        <f t="shared" si="42"/>
        <v>158.18839128419222</v>
      </c>
    </row>
    <row r="138" spans="1:29" ht="12.75">
      <c r="A138">
        <f t="shared" si="40"/>
        <v>1981</v>
      </c>
      <c r="B138" s="18">
        <v>181.57399999999998</v>
      </c>
      <c r="C138" s="18">
        <v>3.691</v>
      </c>
      <c r="D138" s="18">
        <f t="shared" si="39"/>
        <v>185.265</v>
      </c>
      <c r="E138" s="36">
        <v>0.012015081942081451</v>
      </c>
      <c r="F138" s="36">
        <v>0.08355244994163513</v>
      </c>
      <c r="G138" s="36">
        <v>0.08983504772186279</v>
      </c>
      <c r="H138" s="36">
        <v>0.2963726818561554</v>
      </c>
      <c r="I138" s="36">
        <v>0.21064843237400055</v>
      </c>
      <c r="J138" s="36">
        <v>0.17019698023796082</v>
      </c>
      <c r="K138" s="36">
        <v>0.11481693387031555</v>
      </c>
      <c r="L138" s="36">
        <v>0.02158232405781746</v>
      </c>
      <c r="M138" s="37">
        <f t="shared" si="41"/>
        <v>4.6329847000000015</v>
      </c>
      <c r="N138" s="37">
        <f t="shared" si="41"/>
        <v>4.699348699999999</v>
      </c>
      <c r="O138" s="37">
        <f t="shared" si="41"/>
        <v>5.804059799999998</v>
      </c>
      <c r="P138" s="37">
        <f t="shared" si="41"/>
        <v>7.519830200000001</v>
      </c>
      <c r="Q138" s="37">
        <f t="shared" si="41"/>
        <v>8.926233299999998</v>
      </c>
      <c r="R138" s="37">
        <f t="shared" si="41"/>
        <v>9.368100599999998</v>
      </c>
      <c r="S138" s="37">
        <f t="shared" si="41"/>
        <v>9.616246100000001</v>
      </c>
      <c r="T138" s="37">
        <f t="shared" si="41"/>
        <v>10.978836</v>
      </c>
      <c r="U138" s="37">
        <f t="shared" si="36"/>
        <v>0.4945489910729612</v>
      </c>
      <c r="V138" s="37">
        <f t="shared" si="36"/>
        <v>0.5016330311397381</v>
      </c>
      <c r="W138" s="37">
        <f t="shared" si="36"/>
        <v>0.6195556653181115</v>
      </c>
      <c r="X138" s="37">
        <f t="shared" si="35"/>
        <v>0.8027059615478513</v>
      </c>
      <c r="Y138" s="37">
        <f t="shared" si="35"/>
        <v>0.9528327759417955</v>
      </c>
      <c r="Z138" s="37">
        <f t="shared" si="35"/>
        <v>1</v>
      </c>
      <c r="AA138" s="37">
        <f t="shared" si="35"/>
        <v>1.0264883470615167</v>
      </c>
      <c r="AB138" s="37">
        <f t="shared" si="30"/>
        <v>1.1719383115932809</v>
      </c>
      <c r="AC138" s="37">
        <f t="shared" si="42"/>
        <v>158.48934514337702</v>
      </c>
    </row>
    <row r="139" spans="1:29" ht="12.75">
      <c r="A139">
        <f t="shared" si="40"/>
        <v>1981.25</v>
      </c>
      <c r="B139" s="18">
        <v>180.651</v>
      </c>
      <c r="C139" s="18">
        <v>3.636</v>
      </c>
      <c r="D139" s="18">
        <f t="shared" si="39"/>
        <v>184.287</v>
      </c>
      <c r="E139" s="36">
        <v>0.011519096791744232</v>
      </c>
      <c r="F139" s="36">
        <v>0.08207151293754578</v>
      </c>
      <c r="G139" s="36">
        <v>0.08959278464317322</v>
      </c>
      <c r="H139" s="36">
        <v>0.29714590311050415</v>
      </c>
      <c r="I139" s="36">
        <v>0.2131083607673645</v>
      </c>
      <c r="J139" s="36">
        <v>0.16920073330402374</v>
      </c>
      <c r="K139" s="36">
        <v>0.114802286028862</v>
      </c>
      <c r="L139" s="36">
        <v>0.02157936990261078</v>
      </c>
      <c r="M139" s="37">
        <f t="shared" si="41"/>
        <v>4.667158875000002</v>
      </c>
      <c r="N139" s="37">
        <f t="shared" si="41"/>
        <v>4.744465874999999</v>
      </c>
      <c r="O139" s="37">
        <f t="shared" si="41"/>
        <v>5.867136249999998</v>
      </c>
      <c r="P139" s="37">
        <f t="shared" si="41"/>
        <v>7.6242307500000015</v>
      </c>
      <c r="Q139" s="37">
        <f t="shared" si="41"/>
        <v>9.062614874999998</v>
      </c>
      <c r="R139" s="37">
        <f t="shared" si="41"/>
        <v>9.524452249999998</v>
      </c>
      <c r="S139" s="37">
        <f t="shared" si="41"/>
        <v>9.771627875000002</v>
      </c>
      <c r="T139" s="37">
        <f t="shared" si="41"/>
        <v>11.2185575</v>
      </c>
      <c r="U139" s="37">
        <f t="shared" si="36"/>
        <v>0.4900186123564222</v>
      </c>
      <c r="V139" s="37">
        <f t="shared" si="36"/>
        <v>0.4981352995916379</v>
      </c>
      <c r="W139" s="37">
        <f t="shared" si="36"/>
        <v>0.6160077341980479</v>
      </c>
      <c r="X139" s="37">
        <f t="shared" si="35"/>
        <v>0.8004902066677906</v>
      </c>
      <c r="Y139" s="37">
        <f t="shared" si="35"/>
        <v>0.9515103480097766</v>
      </c>
      <c r="Z139" s="37">
        <f t="shared" si="35"/>
        <v>1</v>
      </c>
      <c r="AA139" s="37">
        <f t="shared" si="35"/>
        <v>1.0259516892428122</v>
      </c>
      <c r="AB139" s="37">
        <f t="shared" si="30"/>
        <v>1.1778690475349909</v>
      </c>
      <c r="AC139" s="37">
        <f t="shared" si="42"/>
        <v>157.5201127139</v>
      </c>
    </row>
    <row r="140" spans="1:29" ht="12.75">
      <c r="A140">
        <f t="shared" si="40"/>
        <v>1981.5</v>
      </c>
      <c r="B140" s="18">
        <v>179.965</v>
      </c>
      <c r="C140" s="18">
        <v>3.566</v>
      </c>
      <c r="D140" s="18">
        <f t="shared" si="39"/>
        <v>183.531</v>
      </c>
      <c r="E140" s="36">
        <v>0.011023111641407013</v>
      </c>
      <c r="F140" s="36">
        <v>0.08059057593345642</v>
      </c>
      <c r="G140" s="36">
        <v>0.08935052156448364</v>
      </c>
      <c r="H140" s="36">
        <v>0.2979190945625305</v>
      </c>
      <c r="I140" s="36">
        <v>0.21556830406188965</v>
      </c>
      <c r="J140" s="36">
        <v>0.16820448637008667</v>
      </c>
      <c r="K140" s="36">
        <v>0.11478763818740845</v>
      </c>
      <c r="L140" s="36">
        <v>0.021576417610049248</v>
      </c>
      <c r="M140" s="37">
        <f t="shared" si="41"/>
        <v>4.701333050000002</v>
      </c>
      <c r="N140" s="37">
        <f t="shared" si="41"/>
        <v>4.789583049999998</v>
      </c>
      <c r="O140" s="37">
        <f t="shared" si="41"/>
        <v>5.930212699999998</v>
      </c>
      <c r="P140" s="37">
        <f t="shared" si="41"/>
        <v>7.728631300000002</v>
      </c>
      <c r="Q140" s="37">
        <f t="shared" si="41"/>
        <v>9.198996449999997</v>
      </c>
      <c r="R140" s="37">
        <f t="shared" si="41"/>
        <v>9.680803899999997</v>
      </c>
      <c r="S140" s="37">
        <f t="shared" si="41"/>
        <v>9.927009650000002</v>
      </c>
      <c r="T140" s="37">
        <f t="shared" si="41"/>
        <v>11.458279</v>
      </c>
      <c r="U140" s="37">
        <f t="shared" si="36"/>
        <v>0.4856345711124263</v>
      </c>
      <c r="V140" s="37">
        <f t="shared" si="36"/>
        <v>0.494750549590205</v>
      </c>
      <c r="W140" s="37">
        <f t="shared" si="36"/>
        <v>0.6125744061399694</v>
      </c>
      <c r="X140" s="37">
        <f t="shared" si="35"/>
        <v>0.7983460237222658</v>
      </c>
      <c r="Y140" s="37">
        <f t="shared" si="35"/>
        <v>0.9502306363214319</v>
      </c>
      <c r="Z140" s="37">
        <f t="shared" si="35"/>
        <v>1</v>
      </c>
      <c r="AA140" s="37">
        <f t="shared" si="35"/>
        <v>1.0254323662108273</v>
      </c>
      <c r="AB140" s="37">
        <f t="shared" si="30"/>
        <v>1.1836082125369778</v>
      </c>
      <c r="AC140" s="37">
        <f t="shared" si="42"/>
        <v>156.75215342170634</v>
      </c>
    </row>
    <row r="141" spans="1:29" ht="12.75">
      <c r="A141">
        <f t="shared" si="40"/>
        <v>1981.75</v>
      </c>
      <c r="B141" s="18">
        <v>180.757</v>
      </c>
      <c r="C141" s="18">
        <v>3.736</v>
      </c>
      <c r="D141" s="18">
        <f t="shared" si="39"/>
        <v>184.493</v>
      </c>
      <c r="E141" s="36">
        <v>0.010527127422392368</v>
      </c>
      <c r="F141" s="36">
        <v>0.07910963892936707</v>
      </c>
      <c r="G141" s="36">
        <v>0.08910825103521347</v>
      </c>
      <c r="H141" s="36">
        <v>0.2986923158168793</v>
      </c>
      <c r="I141" s="36">
        <v>0.2180282324552536</v>
      </c>
      <c r="J141" s="36">
        <v>0.1672082245349884</v>
      </c>
      <c r="K141" s="36">
        <v>0.1147729828953743</v>
      </c>
      <c r="L141" s="36">
        <v>0.021573465317487717</v>
      </c>
      <c r="M141" s="37">
        <f t="shared" si="41"/>
        <v>4.735507225000003</v>
      </c>
      <c r="N141" s="37">
        <f t="shared" si="41"/>
        <v>4.834700224999998</v>
      </c>
      <c r="O141" s="37">
        <f t="shared" si="41"/>
        <v>5.993289149999997</v>
      </c>
      <c r="P141" s="37">
        <f t="shared" si="41"/>
        <v>7.833031850000002</v>
      </c>
      <c r="Q141" s="37">
        <f t="shared" si="41"/>
        <v>9.335378024999997</v>
      </c>
      <c r="R141" s="37">
        <f t="shared" si="41"/>
        <v>9.837155549999997</v>
      </c>
      <c r="S141" s="37">
        <f t="shared" si="41"/>
        <v>10.082391425000003</v>
      </c>
      <c r="T141" s="37">
        <f t="shared" si="41"/>
        <v>11.6980005</v>
      </c>
      <c r="U141" s="37">
        <f t="shared" si="36"/>
        <v>0.4813898896820844</v>
      </c>
      <c r="V141" s="37">
        <f t="shared" si="36"/>
        <v>0.49147339395278744</v>
      </c>
      <c r="W141" s="37">
        <f t="shared" si="36"/>
        <v>0.6092502166441801</v>
      </c>
      <c r="X141" s="37">
        <f t="shared" si="35"/>
        <v>0.796270000020484</v>
      </c>
      <c r="Y141" s="37">
        <f t="shared" si="35"/>
        <v>0.9489916040821373</v>
      </c>
      <c r="Z141" s="37">
        <f t="shared" si="35"/>
        <v>1</v>
      </c>
      <c r="AA141" s="37">
        <f t="shared" si="35"/>
        <v>1.0249295514087917</v>
      </c>
      <c r="AB141" s="37">
        <f t="shared" si="30"/>
        <v>1.1891649410789285</v>
      </c>
      <c r="AC141" s="37">
        <f t="shared" si="42"/>
        <v>157.461215539857</v>
      </c>
    </row>
    <row r="142" spans="1:29" ht="12.75">
      <c r="A142">
        <f t="shared" si="40"/>
        <v>1982</v>
      </c>
      <c r="B142" s="18">
        <v>177.9</v>
      </c>
      <c r="C142" s="18">
        <v>3.7</v>
      </c>
      <c r="D142" s="18">
        <f t="shared" si="39"/>
        <v>181.6</v>
      </c>
      <c r="E142" s="36">
        <v>0.010031142272055149</v>
      </c>
      <c r="F142" s="36">
        <v>0.07762870192527771</v>
      </c>
      <c r="G142" s="36">
        <v>0.0888659879565239</v>
      </c>
      <c r="H142" s="36">
        <v>0.299465537071228</v>
      </c>
      <c r="I142" s="36">
        <v>0.22048816084861755</v>
      </c>
      <c r="J142" s="36">
        <v>0.16621197760105133</v>
      </c>
      <c r="K142" s="36">
        <v>0.11475833505392075</v>
      </c>
      <c r="L142" s="36">
        <v>0.021570511162281036</v>
      </c>
      <c r="M142" s="37">
        <f t="shared" si="41"/>
        <v>4.769681400000003</v>
      </c>
      <c r="N142" s="37">
        <f t="shared" si="41"/>
        <v>4.879817399999998</v>
      </c>
      <c r="O142" s="37">
        <f t="shared" si="41"/>
        <v>6.056365599999997</v>
      </c>
      <c r="P142" s="37">
        <f t="shared" si="41"/>
        <v>7.937432400000002</v>
      </c>
      <c r="Q142" s="37">
        <f t="shared" si="41"/>
        <v>9.471759599999997</v>
      </c>
      <c r="R142" s="37">
        <f t="shared" si="41"/>
        <v>9.993507199999996</v>
      </c>
      <c r="S142" s="37">
        <f t="shared" si="41"/>
        <v>10.237773200000003</v>
      </c>
      <c r="T142" s="37">
        <f t="shared" si="41"/>
        <v>11.937721999999999</v>
      </c>
      <c r="U142" s="37">
        <f t="shared" si="36"/>
        <v>0.47727802707742134</v>
      </c>
      <c r="V142" s="37">
        <f t="shared" si="36"/>
        <v>0.4882987826335883</v>
      </c>
      <c r="W142" s="37">
        <f t="shared" si="36"/>
        <v>0.60603004318644</v>
      </c>
      <c r="X142" s="37">
        <f t="shared" si="35"/>
        <v>0.7942589364422538</v>
      </c>
      <c r="Y142" s="37">
        <f t="shared" si="35"/>
        <v>0.9477913419625095</v>
      </c>
      <c r="Z142" s="37">
        <f t="shared" si="35"/>
        <v>1</v>
      </c>
      <c r="AA142" s="37">
        <f t="shared" si="35"/>
        <v>1.0244424700069268</v>
      </c>
      <c r="AB142" s="37">
        <f t="shared" si="30"/>
        <v>1.1945477959929827</v>
      </c>
      <c r="AC142" s="37">
        <f t="shared" si="42"/>
        <v>154.89051682900714</v>
      </c>
    </row>
    <row r="143" spans="1:29" ht="12.75">
      <c r="A143">
        <f t="shared" si="40"/>
        <v>1982.25</v>
      </c>
      <c r="B143" s="18">
        <v>179.087</v>
      </c>
      <c r="C143" s="18">
        <v>3.815</v>
      </c>
      <c r="D143" s="18">
        <f t="shared" si="39"/>
        <v>182.902</v>
      </c>
      <c r="E143" s="36">
        <v>0.009535533376038074</v>
      </c>
      <c r="F143" s="36">
        <v>0.07665674388408661</v>
      </c>
      <c r="G143" s="36">
        <v>0.0883869081735611</v>
      </c>
      <c r="H143" s="36">
        <v>0.29926323890686035</v>
      </c>
      <c r="I143" s="36">
        <v>0.22342897951602936</v>
      </c>
      <c r="J143" s="36">
        <v>0.16593901813030243</v>
      </c>
      <c r="K143" s="36">
        <v>0.11424445360898972</v>
      </c>
      <c r="L143" s="36">
        <v>0.021810373291373253</v>
      </c>
      <c r="M143" s="37">
        <f t="shared" si="41"/>
        <v>4.803855575000004</v>
      </c>
      <c r="N143" s="37">
        <f t="shared" si="41"/>
        <v>4.924934574999997</v>
      </c>
      <c r="O143" s="37">
        <f t="shared" si="41"/>
        <v>6.119442049999996</v>
      </c>
      <c r="P143" s="37">
        <f t="shared" si="41"/>
        <v>8.041832950000002</v>
      </c>
      <c r="Q143" s="37">
        <f t="shared" si="41"/>
        <v>9.608141174999997</v>
      </c>
      <c r="R143" s="37">
        <f t="shared" si="41"/>
        <v>10.149858849999996</v>
      </c>
      <c r="S143" s="37">
        <f t="shared" si="41"/>
        <v>10.393154975000003</v>
      </c>
      <c r="T143" s="37">
        <f t="shared" si="41"/>
        <v>12.177443499999999</v>
      </c>
      <c r="U143" s="37">
        <f t="shared" si="36"/>
        <v>0.4732928453482883</v>
      </c>
      <c r="V143" s="37">
        <f t="shared" si="36"/>
        <v>0.48522197675684914</v>
      </c>
      <c r="W143" s="37">
        <f t="shared" si="36"/>
        <v>0.6029090788784712</v>
      </c>
      <c r="X143" s="37">
        <f t="shared" si="35"/>
        <v>0.7923098309884383</v>
      </c>
      <c r="Y143" s="37">
        <f t="shared" si="35"/>
        <v>0.9466280582808302</v>
      </c>
      <c r="Z143" s="37">
        <f t="shared" si="35"/>
        <v>1</v>
      </c>
      <c r="AA143" s="37">
        <f t="shared" si="35"/>
        <v>1.0239703949183498</v>
      </c>
      <c r="AB143" s="37">
        <f t="shared" si="30"/>
        <v>1.1997648124929348</v>
      </c>
      <c r="AC143" s="37">
        <f t="shared" si="42"/>
        <v>155.96063197748808</v>
      </c>
    </row>
    <row r="144" spans="1:29" ht="12.75">
      <c r="A144">
        <f t="shared" si="40"/>
        <v>1982.5</v>
      </c>
      <c r="B144" s="18">
        <v>177.815</v>
      </c>
      <c r="C144" s="18">
        <v>3.78</v>
      </c>
      <c r="D144" s="18">
        <f t="shared" si="39"/>
        <v>181.595</v>
      </c>
      <c r="E144" s="36">
        <v>0.009039925411343575</v>
      </c>
      <c r="F144" s="36">
        <v>0.07568478584289551</v>
      </c>
      <c r="G144" s="36">
        <v>0.0879078358411789</v>
      </c>
      <c r="H144" s="36">
        <v>0.2990609407424927</v>
      </c>
      <c r="I144" s="36">
        <v>0.22636979818344116</v>
      </c>
      <c r="J144" s="36">
        <v>0.16566605865955353</v>
      </c>
      <c r="K144" s="36">
        <v>0.11373057961463928</v>
      </c>
      <c r="L144" s="36">
        <v>0.02205023542046547</v>
      </c>
      <c r="M144" s="37">
        <f t="shared" si="41"/>
        <v>4.838029750000004</v>
      </c>
      <c r="N144" s="37">
        <f t="shared" si="41"/>
        <v>4.970051749999997</v>
      </c>
      <c r="O144" s="37">
        <f t="shared" si="41"/>
        <v>6.182518499999996</v>
      </c>
      <c r="P144" s="37">
        <f t="shared" si="41"/>
        <v>8.146233500000001</v>
      </c>
      <c r="Q144" s="37">
        <f t="shared" si="41"/>
        <v>9.744522749999996</v>
      </c>
      <c r="R144" s="37">
        <f t="shared" si="41"/>
        <v>10.306210499999995</v>
      </c>
      <c r="S144" s="37">
        <f t="shared" si="41"/>
        <v>10.548536750000004</v>
      </c>
      <c r="T144" s="37">
        <f t="shared" si="41"/>
        <v>12.417164999999999</v>
      </c>
      <c r="U144" s="37">
        <f t="shared" si="36"/>
        <v>0.46942857901068547</v>
      </c>
      <c r="V144" s="37">
        <f t="shared" si="36"/>
        <v>0.4822385250136313</v>
      </c>
      <c r="W144" s="37">
        <f t="shared" si="36"/>
        <v>0.5998828085259853</v>
      </c>
      <c r="X144" s="37">
        <f t="shared" si="35"/>
        <v>0.7904198638287084</v>
      </c>
      <c r="Y144" s="37">
        <f t="shared" si="35"/>
        <v>0.9455000700791043</v>
      </c>
      <c r="Z144" s="37">
        <f t="shared" si="35"/>
        <v>1</v>
      </c>
      <c r="AA144" s="37">
        <f t="shared" si="35"/>
        <v>1.0235126431776267</v>
      </c>
      <c r="AB144" s="37">
        <f t="shared" si="30"/>
        <v>1.204823538195732</v>
      </c>
      <c r="AC144" s="37">
        <f t="shared" si="42"/>
        <v>154.81516244355242</v>
      </c>
    </row>
    <row r="145" spans="1:29" ht="12.75">
      <c r="A145">
        <f t="shared" si="40"/>
        <v>1982.75</v>
      </c>
      <c r="B145" s="18">
        <v>176.711</v>
      </c>
      <c r="C145" s="18">
        <v>3.78</v>
      </c>
      <c r="D145" s="18">
        <f t="shared" si="39"/>
        <v>180.491</v>
      </c>
      <c r="E145" s="36">
        <v>0.0085443165153265</v>
      </c>
      <c r="F145" s="36">
        <v>0.074712835252285</v>
      </c>
      <c r="G145" s="36">
        <v>0.0874287560582161</v>
      </c>
      <c r="H145" s="36">
        <v>0.2988586723804474</v>
      </c>
      <c r="I145" s="36">
        <v>0.22931063175201416</v>
      </c>
      <c r="J145" s="36">
        <v>0.16539309918880463</v>
      </c>
      <c r="K145" s="36">
        <v>0.11321669816970825</v>
      </c>
      <c r="L145" s="36">
        <v>0.022290097549557686</v>
      </c>
      <c r="M145" s="37">
        <f t="shared" si="41"/>
        <v>4.872203925000004</v>
      </c>
      <c r="N145" s="37">
        <f t="shared" si="41"/>
        <v>5.015168924999997</v>
      </c>
      <c r="O145" s="37">
        <f t="shared" si="41"/>
        <v>6.245594949999996</v>
      </c>
      <c r="P145" s="37">
        <f t="shared" si="41"/>
        <v>8.25063405</v>
      </c>
      <c r="Q145" s="37">
        <f t="shared" si="41"/>
        <v>9.880904324999996</v>
      </c>
      <c r="R145" s="37">
        <f t="shared" si="41"/>
        <v>10.462562149999995</v>
      </c>
      <c r="S145" s="37">
        <f t="shared" si="41"/>
        <v>10.703918525000004</v>
      </c>
      <c r="T145" s="37">
        <f t="shared" si="41"/>
        <v>12.656886499999999</v>
      </c>
      <c r="U145" s="37">
        <f t="shared" si="36"/>
        <v>0.4656798072162474</v>
      </c>
      <c r="V145" s="37">
        <f t="shared" si="36"/>
        <v>0.47934424217494365</v>
      </c>
      <c r="W145" s="37">
        <f t="shared" si="36"/>
        <v>0.5969469868334305</v>
      </c>
      <c r="X145" s="37">
        <f t="shared" si="35"/>
        <v>0.7885863836899649</v>
      </c>
      <c r="Y145" s="37">
        <f t="shared" si="35"/>
        <v>0.944405794999268</v>
      </c>
      <c r="Z145" s="37">
        <f t="shared" si="35"/>
        <v>1</v>
      </c>
      <c r="AA145" s="37">
        <f t="shared" si="35"/>
        <v>1.0230685726440354</v>
      </c>
      <c r="AB145" s="37">
        <f t="shared" si="30"/>
        <v>1.2097310695545074</v>
      </c>
      <c r="AC145" s="37">
        <f t="shared" si="42"/>
        <v>153.8518194983707</v>
      </c>
    </row>
    <row r="146" spans="1:29" ht="12.75">
      <c r="A146">
        <f t="shared" si="40"/>
        <v>1983</v>
      </c>
      <c r="B146" s="18">
        <v>177.804</v>
      </c>
      <c r="C146" s="18">
        <v>3.847</v>
      </c>
      <c r="D146" s="18">
        <f t="shared" si="39"/>
        <v>181.651</v>
      </c>
      <c r="E146" s="36">
        <v>0.008048707619309425</v>
      </c>
      <c r="F146" s="36">
        <v>0.0737408772110939</v>
      </c>
      <c r="G146" s="36">
        <v>0.0869496762752533</v>
      </c>
      <c r="H146" s="36">
        <v>0.2986563742160797</v>
      </c>
      <c r="I146" s="36">
        <v>0.23225145041942596</v>
      </c>
      <c r="J146" s="36">
        <v>0.16512013971805573</v>
      </c>
      <c r="K146" s="36">
        <v>0.11270281672477722</v>
      </c>
      <c r="L146" s="36">
        <v>0.022529959678649902</v>
      </c>
      <c r="M146" s="37">
        <f t="shared" si="41"/>
        <v>4.906378100000005</v>
      </c>
      <c r="N146" s="37">
        <f t="shared" si="41"/>
        <v>5.060286099999996</v>
      </c>
      <c r="O146" s="37">
        <f t="shared" si="41"/>
        <v>6.308671399999995</v>
      </c>
      <c r="P146" s="37">
        <f t="shared" si="41"/>
        <v>8.3550346</v>
      </c>
      <c r="Q146" s="37">
        <f t="shared" si="41"/>
        <v>10.017285899999996</v>
      </c>
      <c r="R146" s="37">
        <f t="shared" si="41"/>
        <v>10.618913799999994</v>
      </c>
      <c r="S146" s="37">
        <f t="shared" si="41"/>
        <v>10.859300300000005</v>
      </c>
      <c r="T146" s="37">
        <f t="shared" si="41"/>
        <v>12.896607999999999</v>
      </c>
      <c r="U146" s="37">
        <f t="shared" si="36"/>
        <v>0.46204142838036855</v>
      </c>
      <c r="V146" s="37">
        <f t="shared" si="36"/>
        <v>0.47653518950309204</v>
      </c>
      <c r="W146" s="37">
        <f t="shared" si="36"/>
        <v>0.5940976185342044</v>
      </c>
      <c r="X146" s="37">
        <f t="shared" si="35"/>
        <v>0.7868068954472541</v>
      </c>
      <c r="Y146" s="37">
        <f t="shared" si="35"/>
        <v>0.943343743877081</v>
      </c>
      <c r="Z146" s="37">
        <f t="shared" si="35"/>
        <v>1</v>
      </c>
      <c r="AA146" s="37">
        <f t="shared" si="35"/>
        <v>1.0226375789960749</v>
      </c>
      <c r="AB146" s="37">
        <f t="shared" si="30"/>
        <v>1.2144940850729955</v>
      </c>
      <c r="AC146" s="37">
        <f t="shared" si="42"/>
        <v>154.82662959195798</v>
      </c>
    </row>
    <row r="147" spans="1:29" ht="12.75">
      <c r="A147">
        <f t="shared" si="40"/>
        <v>1983.25</v>
      </c>
      <c r="B147" s="18">
        <v>179.528</v>
      </c>
      <c r="C147" s="18">
        <v>3.877</v>
      </c>
      <c r="D147" s="18">
        <f t="shared" si="39"/>
        <v>183.405</v>
      </c>
      <c r="E147" s="36">
        <v>0.008286893367767334</v>
      </c>
      <c r="F147" s="36">
        <v>0.07340975105762482</v>
      </c>
      <c r="G147" s="36">
        <v>0.08692178130149841</v>
      </c>
      <c r="H147" s="36">
        <v>0.29942062497138977</v>
      </c>
      <c r="I147" s="36">
        <v>0.23375755548477173</v>
      </c>
      <c r="J147" s="36">
        <v>0.16465935111045837</v>
      </c>
      <c r="K147" s="36">
        <v>0.11149968206882477</v>
      </c>
      <c r="L147" s="36">
        <v>0.021799463778734207</v>
      </c>
      <c r="M147" s="37">
        <f t="shared" si="41"/>
        <v>4.940552275000005</v>
      </c>
      <c r="N147" s="37">
        <f t="shared" si="41"/>
        <v>5.105403274999996</v>
      </c>
      <c r="O147" s="37">
        <f t="shared" si="41"/>
        <v>6.371747849999995</v>
      </c>
      <c r="P147" s="37">
        <f t="shared" si="41"/>
        <v>8.45943515</v>
      </c>
      <c r="Q147" s="37">
        <f t="shared" si="41"/>
        <v>10.153667474999995</v>
      </c>
      <c r="R147" s="37">
        <f t="shared" si="41"/>
        <v>10.775265449999994</v>
      </c>
      <c r="S147" s="37">
        <f t="shared" si="41"/>
        <v>11.014682075000005</v>
      </c>
      <c r="T147" s="37">
        <f t="shared" si="41"/>
        <v>13.136329499999999</v>
      </c>
      <c r="U147" s="37">
        <f t="shared" si="36"/>
        <v>0.45850863701924005</v>
      </c>
      <c r="V147" s="37">
        <f t="shared" si="36"/>
        <v>0.4738076568684439</v>
      </c>
      <c r="W147" s="37">
        <f t="shared" si="36"/>
        <v>0.5913309402507572</v>
      </c>
      <c r="X147" s="37">
        <f t="shared" si="35"/>
        <v>0.7850790487950349</v>
      </c>
      <c r="Y147" s="37">
        <f t="shared" si="35"/>
        <v>0.9423125139808042</v>
      </c>
      <c r="Z147" s="37">
        <f t="shared" si="35"/>
        <v>1</v>
      </c>
      <c r="AA147" s="37">
        <f t="shared" si="35"/>
        <v>1.022219092987636</v>
      </c>
      <c r="AB147" s="37">
        <f t="shared" si="35"/>
        <v>1.2191188756282572</v>
      </c>
      <c r="AC147" s="37">
        <f t="shared" si="42"/>
        <v>155.99244044378338</v>
      </c>
    </row>
    <row r="148" spans="1:29" ht="12.75">
      <c r="A148">
        <f t="shared" si="40"/>
        <v>1983.5</v>
      </c>
      <c r="B148" s="18">
        <v>182.393</v>
      </c>
      <c r="C148" s="18">
        <v>3.84</v>
      </c>
      <c r="D148" s="18">
        <f t="shared" si="39"/>
        <v>186.233</v>
      </c>
      <c r="E148" s="36">
        <v>0.008525078184902668</v>
      </c>
      <c r="F148" s="36">
        <v>0.07307861745357513</v>
      </c>
      <c r="G148" s="36">
        <v>0.08689388632774353</v>
      </c>
      <c r="H148" s="36">
        <v>0.30018484592437744</v>
      </c>
      <c r="I148" s="36">
        <v>0.2352636456489563</v>
      </c>
      <c r="J148" s="36">
        <v>0.16419854760169983</v>
      </c>
      <c r="K148" s="36">
        <v>0.11029655486345291</v>
      </c>
      <c r="L148" s="36">
        <v>0.021068967878818512</v>
      </c>
      <c r="M148" s="37">
        <f t="shared" si="41"/>
        <v>4.974726450000006</v>
      </c>
      <c r="N148" s="37">
        <f t="shared" si="41"/>
        <v>5.150520449999996</v>
      </c>
      <c r="O148" s="37">
        <f t="shared" si="41"/>
        <v>6.4348242999999945</v>
      </c>
      <c r="P148" s="37">
        <f t="shared" si="41"/>
        <v>8.563835699999998</v>
      </c>
      <c r="Q148" s="37">
        <f t="shared" si="41"/>
        <v>10.290049049999995</v>
      </c>
      <c r="R148" s="37">
        <f t="shared" si="41"/>
        <v>10.931617099999993</v>
      </c>
      <c r="S148" s="37">
        <f t="shared" si="41"/>
        <v>11.170063850000005</v>
      </c>
      <c r="T148" s="37">
        <f t="shared" si="41"/>
        <v>13.376050999999999</v>
      </c>
      <c r="U148" s="37">
        <f t="shared" si="36"/>
        <v>0.45507690257464367</v>
      </c>
      <c r="V148" s="37">
        <f t="shared" si="36"/>
        <v>0.47115814640086495</v>
      </c>
      <c r="W148" s="37">
        <f t="shared" si="36"/>
        <v>0.5886434039113937</v>
      </c>
      <c r="X148" s="37">
        <f t="shared" si="35"/>
        <v>0.7834006278906351</v>
      </c>
      <c r="Y148" s="37">
        <f t="shared" si="35"/>
        <v>0.9413107828301086</v>
      </c>
      <c r="Z148" s="37">
        <f t="shared" si="35"/>
        <v>1</v>
      </c>
      <c r="AA148" s="37">
        <f t="shared" si="35"/>
        <v>1.0218125779396363</v>
      </c>
      <c r="AB148" s="37">
        <f t="shared" si="35"/>
        <v>1.22361137219122</v>
      </c>
      <c r="AC148" s="37">
        <f t="shared" si="42"/>
        <v>158.0676894150201</v>
      </c>
    </row>
    <row r="149" spans="1:29" ht="12.75">
      <c r="A149">
        <f t="shared" si="40"/>
        <v>1983.75</v>
      </c>
      <c r="B149" s="18">
        <v>184.507</v>
      </c>
      <c r="C149" s="18">
        <v>3.832</v>
      </c>
      <c r="D149" s="18">
        <f t="shared" si="39"/>
        <v>188.339</v>
      </c>
      <c r="E149" s="36">
        <v>0.008763263002038002</v>
      </c>
      <c r="F149" s="36">
        <v>0.07274748384952545</v>
      </c>
      <c r="G149" s="36">
        <v>0.08686598390340805</v>
      </c>
      <c r="H149" s="36">
        <v>0.3009490966796875</v>
      </c>
      <c r="I149" s="36">
        <v>0.23676973581314087</v>
      </c>
      <c r="J149" s="36">
        <v>0.16373774409294128</v>
      </c>
      <c r="K149" s="36">
        <v>0.10909342765808105</v>
      </c>
      <c r="L149" s="36">
        <v>0.020338473841547966</v>
      </c>
      <c r="M149" s="37">
        <f t="shared" si="41"/>
        <v>5.008900625000006</v>
      </c>
      <c r="N149" s="37">
        <f t="shared" si="41"/>
        <v>5.195637624999995</v>
      </c>
      <c r="O149" s="37">
        <f t="shared" si="41"/>
        <v>6.497900749999994</v>
      </c>
      <c r="P149" s="37">
        <f t="shared" si="41"/>
        <v>8.668236249999998</v>
      </c>
      <c r="Q149" s="37">
        <f t="shared" si="41"/>
        <v>10.426430624999995</v>
      </c>
      <c r="R149" s="37">
        <f t="shared" si="41"/>
        <v>11.087968749999993</v>
      </c>
      <c r="S149" s="37">
        <f t="shared" si="41"/>
        <v>11.325445625000006</v>
      </c>
      <c r="T149" s="37">
        <f t="shared" si="41"/>
        <v>13.615772499999999</v>
      </c>
      <c r="U149" s="37">
        <f t="shared" si="36"/>
        <v>0.4517419500302983</v>
      </c>
      <c r="V149" s="37">
        <f t="shared" si="36"/>
        <v>0.46858335752434355</v>
      </c>
      <c r="W149" s="37">
        <f t="shared" si="36"/>
        <v>0.5860316615701139</v>
      </c>
      <c r="X149" s="37">
        <f t="shared" si="35"/>
        <v>0.7817695418739347</v>
      </c>
      <c r="Y149" s="37">
        <f t="shared" si="35"/>
        <v>0.9403373025379425</v>
      </c>
      <c r="Z149" s="37">
        <f t="shared" si="35"/>
        <v>1</v>
      </c>
      <c r="AA149" s="37">
        <f t="shared" si="35"/>
        <v>1.0214175274438804</v>
      </c>
      <c r="AB149" s="37">
        <f t="shared" si="35"/>
        <v>1.2279771712018945</v>
      </c>
      <c r="AC149" s="37">
        <f t="shared" si="42"/>
        <v>159.52545476292428</v>
      </c>
    </row>
    <row r="150" spans="1:29" ht="12.75">
      <c r="A150">
        <f t="shared" si="40"/>
        <v>1984</v>
      </c>
      <c r="B150" s="18">
        <v>187.816</v>
      </c>
      <c r="C150" s="18">
        <v>3.892</v>
      </c>
      <c r="D150" s="18">
        <f t="shared" si="39"/>
        <v>191.708</v>
      </c>
      <c r="E150" s="36">
        <v>0.00900144875049591</v>
      </c>
      <c r="F150" s="36">
        <v>0.07241635769605637</v>
      </c>
      <c r="G150" s="36">
        <v>0.08683808892965317</v>
      </c>
      <c r="H150" s="36">
        <v>0.30171334743499756</v>
      </c>
      <c r="I150" s="36">
        <v>0.23827584087848663</v>
      </c>
      <c r="J150" s="36">
        <v>0.16327695548534393</v>
      </c>
      <c r="K150" s="36">
        <v>0.1078902930021286</v>
      </c>
      <c r="L150" s="36">
        <v>0.01960797794163227</v>
      </c>
      <c r="M150" s="37">
        <f t="shared" si="41"/>
        <v>5.0430748000000065</v>
      </c>
      <c r="N150" s="37">
        <f t="shared" si="41"/>
        <v>5.240754799999995</v>
      </c>
      <c r="O150" s="37">
        <f t="shared" si="41"/>
        <v>6.560977199999994</v>
      </c>
      <c r="P150" s="37">
        <f t="shared" si="41"/>
        <v>8.772636799999997</v>
      </c>
      <c r="Q150" s="37">
        <f t="shared" si="41"/>
        <v>10.562812199999994</v>
      </c>
      <c r="R150" s="37">
        <f t="shared" si="41"/>
        <v>11.244320399999992</v>
      </c>
      <c r="S150" s="37">
        <f t="shared" si="41"/>
        <v>11.480827400000006</v>
      </c>
      <c r="T150" s="37">
        <f t="shared" si="41"/>
        <v>13.855493999999998</v>
      </c>
      <c r="U150" s="37">
        <f t="shared" si="36"/>
        <v>0.4484997421453777</v>
      </c>
      <c r="V150" s="37">
        <f t="shared" si="36"/>
        <v>0.46608017324017187</v>
      </c>
      <c r="W150" s="37">
        <f t="shared" si="36"/>
        <v>0.5834925514929296</v>
      </c>
      <c r="X150" s="37">
        <f t="shared" si="35"/>
        <v>0.7801838161779883</v>
      </c>
      <c r="Y150" s="37">
        <f t="shared" si="35"/>
        <v>0.9393908946244542</v>
      </c>
      <c r="Z150" s="37">
        <f t="shared" si="35"/>
        <v>1</v>
      </c>
      <c r="AA150" s="37">
        <f t="shared" si="35"/>
        <v>1.0210334632584832</v>
      </c>
      <c r="AB150" s="37">
        <f t="shared" si="35"/>
        <v>1.2322215578275417</v>
      </c>
      <c r="AC150" s="37">
        <f t="shared" si="42"/>
        <v>162.0473807615968</v>
      </c>
    </row>
    <row r="151" spans="1:29" ht="12.75">
      <c r="A151">
        <f t="shared" si="40"/>
        <v>1984.25</v>
      </c>
      <c r="B151" s="18">
        <v>190.404</v>
      </c>
      <c r="C151" s="18">
        <v>3.976</v>
      </c>
      <c r="D151" s="18">
        <f t="shared" si="39"/>
        <v>194.38</v>
      </c>
      <c r="E151" s="36">
        <v>0.009240413084626198</v>
      </c>
      <c r="F151" s="36">
        <v>0.07210735231637955</v>
      </c>
      <c r="G151" s="36">
        <v>0.08608385920524597</v>
      </c>
      <c r="H151" s="36">
        <v>0.3027244210243225</v>
      </c>
      <c r="I151" s="36">
        <v>0.23928487300872803</v>
      </c>
      <c r="J151" s="36">
        <v>0.16304826736450195</v>
      </c>
      <c r="K151" s="36">
        <v>0.1074112206697464</v>
      </c>
      <c r="L151" s="36">
        <v>0.01960986852645874</v>
      </c>
      <c r="M151" s="37">
        <f t="shared" si="41"/>
        <v>5.077248975000007</v>
      </c>
      <c r="N151" s="37">
        <f t="shared" si="41"/>
        <v>5.285871974999995</v>
      </c>
      <c r="O151" s="37">
        <f t="shared" si="41"/>
        <v>6.624053649999993</v>
      </c>
      <c r="P151" s="37">
        <f t="shared" si="41"/>
        <v>8.877037349999997</v>
      </c>
      <c r="Q151" s="37">
        <f t="shared" si="41"/>
        <v>10.699193774999994</v>
      </c>
      <c r="R151" s="37">
        <f t="shared" si="41"/>
        <v>11.400672049999992</v>
      </c>
      <c r="S151" s="37">
        <f t="shared" si="41"/>
        <v>11.636209175000007</v>
      </c>
      <c r="T151" s="37">
        <f t="shared" si="41"/>
        <v>14.095215499999998</v>
      </c>
      <c r="U151" s="37">
        <f t="shared" si="36"/>
        <v>0.4453464631499518</v>
      </c>
      <c r="V151" s="37">
        <f t="shared" si="36"/>
        <v>0.4636456475388219</v>
      </c>
      <c r="W151" s="37">
        <f t="shared" si="36"/>
        <v>0.5810230853890757</v>
      </c>
      <c r="X151" s="37">
        <f t="shared" si="35"/>
        <v>0.7786415845546582</v>
      </c>
      <c r="Y151" s="37">
        <f t="shared" si="35"/>
        <v>0.938470445257655</v>
      </c>
      <c r="Z151" s="37">
        <f t="shared" si="35"/>
        <v>1</v>
      </c>
      <c r="AA151" s="37">
        <f t="shared" si="35"/>
        <v>1.0206599333764728</v>
      </c>
      <c r="AB151" s="37">
        <f t="shared" si="35"/>
        <v>1.2363495273070335</v>
      </c>
      <c r="AC151" s="37">
        <f t="shared" si="42"/>
        <v>164.20503337570136</v>
      </c>
    </row>
    <row r="152" spans="1:29" ht="12.75">
      <c r="A152">
        <f t="shared" si="40"/>
        <v>1984.5</v>
      </c>
      <c r="B152" s="18">
        <v>191.1</v>
      </c>
      <c r="C152" s="18">
        <v>3.974</v>
      </c>
      <c r="D152" s="18">
        <f t="shared" si="39"/>
        <v>195.07399999999998</v>
      </c>
      <c r="E152" s="36">
        <v>0.009479377418756485</v>
      </c>
      <c r="F152" s="36">
        <v>0.07179834693670273</v>
      </c>
      <c r="G152" s="36">
        <v>0.08532962948083878</v>
      </c>
      <c r="H152" s="36">
        <v>0.30373549461364746</v>
      </c>
      <c r="I152" s="36">
        <v>0.24029389023780823</v>
      </c>
      <c r="J152" s="36">
        <v>0.16281959414482117</v>
      </c>
      <c r="K152" s="36">
        <v>0.1069321483373642</v>
      </c>
      <c r="L152" s="36">
        <v>0.01961176097393036</v>
      </c>
      <c r="M152" s="37">
        <f t="shared" si="41"/>
        <v>5.111423150000007</v>
      </c>
      <c r="N152" s="37">
        <f t="shared" si="41"/>
        <v>5.330989149999994</v>
      </c>
      <c r="O152" s="37">
        <f t="shared" si="41"/>
        <v>6.687130099999993</v>
      </c>
      <c r="P152" s="37">
        <f t="shared" si="41"/>
        <v>8.981437899999996</v>
      </c>
      <c r="Q152" s="37">
        <f t="shared" si="41"/>
        <v>10.835575349999994</v>
      </c>
      <c r="R152" s="37">
        <f t="shared" si="41"/>
        <v>11.557023699999991</v>
      </c>
      <c r="S152" s="37">
        <f t="shared" si="41"/>
        <v>11.791590950000007</v>
      </c>
      <c r="T152" s="37">
        <f t="shared" si="41"/>
        <v>14.334936999999998</v>
      </c>
      <c r="U152" s="37">
        <f t="shared" si="36"/>
        <v>0.44227850376390687</v>
      </c>
      <c r="V152" s="37">
        <f t="shared" si="36"/>
        <v>0.4612769938336285</v>
      </c>
      <c r="W152" s="37">
        <f t="shared" si="36"/>
        <v>0.5786204366786925</v>
      </c>
      <c r="X152" s="37">
        <f t="shared" si="35"/>
        <v>0.7771410817475439</v>
      </c>
      <c r="Y152" s="37">
        <f t="shared" si="35"/>
        <v>0.937574900880406</v>
      </c>
      <c r="Z152" s="37">
        <f t="shared" si="35"/>
        <v>1</v>
      </c>
      <c r="AA152" s="37">
        <f t="shared" si="35"/>
        <v>1.0202965102511659</v>
      </c>
      <c r="AB152" s="37">
        <f t="shared" si="35"/>
        <v>1.240365804562641</v>
      </c>
      <c r="AC152" s="37">
        <f t="shared" si="42"/>
        <v>164.6954417556219</v>
      </c>
    </row>
    <row r="153" spans="1:29" ht="12.75">
      <c r="A153">
        <f t="shared" si="40"/>
        <v>1984.75</v>
      </c>
      <c r="B153" s="18">
        <v>191.868</v>
      </c>
      <c r="C153" s="18">
        <v>3.91</v>
      </c>
      <c r="D153" s="18">
        <f t="shared" si="39"/>
        <v>195.778</v>
      </c>
      <c r="E153" s="36">
        <v>0.009718340821564198</v>
      </c>
      <c r="F153" s="36">
        <v>0.07148934155702591</v>
      </c>
      <c r="G153" s="36">
        <v>0.08457539975643158</v>
      </c>
      <c r="H153" s="36">
        <v>0.3047465682029724</v>
      </c>
      <c r="I153" s="36">
        <v>0.24130292236804962</v>
      </c>
      <c r="J153" s="36">
        <v>0.16259092092514038</v>
      </c>
      <c r="K153" s="36">
        <v>0.106453076004982</v>
      </c>
      <c r="L153" s="36">
        <v>0.019613653421401978</v>
      </c>
      <c r="M153" s="37">
        <f t="shared" si="41"/>
        <v>5.145597325000008</v>
      </c>
      <c r="N153" s="37">
        <f t="shared" si="41"/>
        <v>5.376106324999994</v>
      </c>
      <c r="O153" s="37">
        <f t="shared" si="41"/>
        <v>6.750206549999993</v>
      </c>
      <c r="P153" s="37">
        <f t="shared" si="41"/>
        <v>9.085838449999995</v>
      </c>
      <c r="Q153" s="37">
        <f t="shared" si="41"/>
        <v>10.971956924999994</v>
      </c>
      <c r="R153" s="37">
        <f t="shared" si="41"/>
        <v>11.71337534999999</v>
      </c>
      <c r="S153" s="37">
        <f t="shared" si="41"/>
        <v>11.946972725000007</v>
      </c>
      <c r="T153" s="37">
        <f t="shared" si="41"/>
        <v>14.574658499999998</v>
      </c>
      <c r="U153" s="37">
        <f t="shared" si="36"/>
        <v>0.43929244741568124</v>
      </c>
      <c r="V153" s="37">
        <f t="shared" si="36"/>
        <v>0.458971574320804</v>
      </c>
      <c r="W153" s="37">
        <f t="shared" si="36"/>
        <v>0.5762819297001354</v>
      </c>
      <c r="X153" s="37">
        <f t="shared" si="35"/>
        <v>0.7756806367517286</v>
      </c>
      <c r="Y153" s="37">
        <f t="shared" si="35"/>
        <v>0.9367032641876367</v>
      </c>
      <c r="Z153" s="37">
        <f t="shared" si="35"/>
        <v>1</v>
      </c>
      <c r="AA153" s="37">
        <f t="shared" si="35"/>
        <v>1.0199427891636732</v>
      </c>
      <c r="AB153" s="37">
        <f t="shared" si="35"/>
        <v>1.2442748622411395</v>
      </c>
      <c r="AC153" s="37">
        <f t="shared" si="42"/>
        <v>165.19885372644856</v>
      </c>
    </row>
    <row r="154" spans="1:29" ht="12.75">
      <c r="A154">
        <f t="shared" si="40"/>
        <v>1985</v>
      </c>
      <c r="B154" s="18">
        <v>193.19899999999998</v>
      </c>
      <c r="C154" s="18">
        <v>3.901</v>
      </c>
      <c r="D154" s="18">
        <f t="shared" si="39"/>
        <v>197.1</v>
      </c>
      <c r="E154" s="36">
        <v>0.009957305155694485</v>
      </c>
      <c r="F154" s="36">
        <v>0.07118033617734909</v>
      </c>
      <c r="G154" s="36">
        <v>0.08382117003202438</v>
      </c>
      <c r="H154" s="36">
        <v>0.30575764179229736</v>
      </c>
      <c r="I154" s="36">
        <v>0.24231195449829102</v>
      </c>
      <c r="J154" s="36">
        <v>0.1623622328042984</v>
      </c>
      <c r="K154" s="36">
        <v>0.10597400367259979</v>
      </c>
      <c r="L154" s="36">
        <v>0.019615544006228447</v>
      </c>
      <c r="M154" s="37">
        <f t="shared" si="41"/>
        <v>5.179771500000008</v>
      </c>
      <c r="N154" s="37">
        <f t="shared" si="41"/>
        <v>5.421223499999994</v>
      </c>
      <c r="O154" s="37">
        <f t="shared" si="41"/>
        <v>6.813282999999992</v>
      </c>
      <c r="P154" s="37">
        <f t="shared" si="41"/>
        <v>9.190238999999995</v>
      </c>
      <c r="Q154" s="37">
        <f t="shared" si="41"/>
        <v>11.108338499999993</v>
      </c>
      <c r="R154" s="37">
        <f t="shared" si="41"/>
        <v>11.86972699999999</v>
      </c>
      <c r="S154" s="37">
        <f t="shared" si="41"/>
        <v>12.102354500000008</v>
      </c>
      <c r="T154" s="37">
        <f t="shared" si="41"/>
        <v>14.814379999999998</v>
      </c>
      <c r="U154" s="37">
        <f t="shared" si="36"/>
        <v>0.4363850575501873</v>
      </c>
      <c r="V154" s="37">
        <f t="shared" si="36"/>
        <v>0.45672689018037216</v>
      </c>
      <c r="W154" s="37">
        <f t="shared" si="36"/>
        <v>0.5740050297702717</v>
      </c>
      <c r="X154" s="37">
        <f t="shared" si="35"/>
        <v>0.774258666606233</v>
      </c>
      <c r="Y154" s="37">
        <f t="shared" si="35"/>
        <v>0.9358545904214985</v>
      </c>
      <c r="Z154" s="37">
        <f t="shared" si="35"/>
        <v>1</v>
      </c>
      <c r="AA154" s="37">
        <f t="shared" si="35"/>
        <v>1.0195983867194265</v>
      </c>
      <c r="AB154" s="37">
        <f t="shared" si="35"/>
        <v>1.2480809373290565</v>
      </c>
      <c r="AC154" s="37">
        <f t="shared" si="42"/>
        <v>166.22786580831567</v>
      </c>
    </row>
    <row r="155" spans="1:29" ht="12.75">
      <c r="A155">
        <f t="shared" si="40"/>
        <v>1985.25</v>
      </c>
      <c r="B155" s="18">
        <v>194.322</v>
      </c>
      <c r="C155" s="18">
        <v>3.942</v>
      </c>
      <c r="D155" s="18">
        <f t="shared" si="39"/>
        <v>198.264</v>
      </c>
      <c r="E155" s="36">
        <v>0.009951325133442879</v>
      </c>
      <c r="F155" s="36">
        <v>0.07015785574913025</v>
      </c>
      <c r="G155" s="36">
        <v>0.08356592059135437</v>
      </c>
      <c r="H155" s="36">
        <v>0.30677199363708496</v>
      </c>
      <c r="I155" s="36">
        <v>0.24380281567573547</v>
      </c>
      <c r="J155" s="36">
        <v>0.1623653918504715</v>
      </c>
      <c r="K155" s="36">
        <v>0.10499445348978043</v>
      </c>
      <c r="L155" s="36">
        <v>0.019615542143583298</v>
      </c>
      <c r="M155" s="37">
        <f t="shared" si="41"/>
        <v>5.213945675000009</v>
      </c>
      <c r="N155" s="37">
        <f t="shared" si="41"/>
        <v>5.466340674999993</v>
      </c>
      <c r="O155" s="37">
        <f t="shared" si="41"/>
        <v>6.876359449999992</v>
      </c>
      <c r="P155" s="37">
        <f t="shared" si="41"/>
        <v>9.294639549999994</v>
      </c>
      <c r="Q155" s="37">
        <f t="shared" si="41"/>
        <v>11.244720074999993</v>
      </c>
      <c r="R155" s="37">
        <f t="shared" si="41"/>
        <v>12.02607864999999</v>
      </c>
      <c r="S155" s="37">
        <f t="shared" si="41"/>
        <v>12.257736275000008</v>
      </c>
      <c r="T155" s="37">
        <f t="shared" si="41"/>
        <v>15.054101499999998</v>
      </c>
      <c r="U155" s="37">
        <f t="shared" si="36"/>
        <v>0.43355326592679594</v>
      </c>
      <c r="V155" s="37">
        <f t="shared" si="36"/>
        <v>0.4545405725414907</v>
      </c>
      <c r="W155" s="37">
        <f t="shared" si="36"/>
        <v>0.5717873340201378</v>
      </c>
      <c r="X155" s="37">
        <f t="shared" si="35"/>
        <v>0.7728736706706971</v>
      </c>
      <c r="Y155" s="37">
        <f t="shared" si="35"/>
        <v>0.9350279839555184</v>
      </c>
      <c r="Z155" s="37">
        <f t="shared" si="35"/>
        <v>1</v>
      </c>
      <c r="AA155" s="37">
        <f t="shared" si="35"/>
        <v>1.0192629394619848</v>
      </c>
      <c r="AB155" s="37">
        <f t="shared" si="35"/>
        <v>1.251788046471824</v>
      </c>
      <c r="AC155" s="37">
        <f t="shared" si="42"/>
        <v>167.13283588026434</v>
      </c>
    </row>
    <row r="156" spans="1:29" ht="12.75">
      <c r="A156">
        <f t="shared" si="40"/>
        <v>1985.5</v>
      </c>
      <c r="B156" s="18">
        <v>195.155</v>
      </c>
      <c r="C156" s="18">
        <v>3.983</v>
      </c>
      <c r="D156" s="18">
        <f t="shared" si="39"/>
        <v>199.138</v>
      </c>
      <c r="E156" s="36">
        <v>0.009945344179868698</v>
      </c>
      <c r="F156" s="36">
        <v>0.06913536787033081</v>
      </c>
      <c r="G156" s="36">
        <v>0.08331067860126495</v>
      </c>
      <c r="H156" s="36">
        <v>0.30778634548187256</v>
      </c>
      <c r="I156" s="36">
        <v>0.24529367685317993</v>
      </c>
      <c r="J156" s="36">
        <v>0.1623685508966446</v>
      </c>
      <c r="K156" s="36">
        <v>0.10401490330696106</v>
      </c>
      <c r="L156" s="36">
        <v>0.019615542143583298</v>
      </c>
      <c r="M156" s="37">
        <f t="shared" si="41"/>
        <v>5.248119850000009</v>
      </c>
      <c r="N156" s="37">
        <f t="shared" si="41"/>
        <v>5.511457849999993</v>
      </c>
      <c r="O156" s="37">
        <f t="shared" si="41"/>
        <v>6.939435899999991</v>
      </c>
      <c r="P156" s="37">
        <f t="shared" si="41"/>
        <v>9.399040099999993</v>
      </c>
      <c r="Q156" s="37">
        <f t="shared" si="41"/>
        <v>11.381101649999993</v>
      </c>
      <c r="R156" s="37">
        <f t="shared" si="41"/>
        <v>12.18243029999999</v>
      </c>
      <c r="S156" s="37">
        <f t="shared" si="41"/>
        <v>12.413118050000008</v>
      </c>
      <c r="T156" s="37">
        <f t="shared" si="41"/>
        <v>15.293822999999998</v>
      </c>
      <c r="U156" s="37">
        <f t="shared" si="36"/>
        <v>0.43079416181843566</v>
      </c>
      <c r="V156" s="37">
        <f t="shared" si="36"/>
        <v>0.4524103741434907</v>
      </c>
      <c r="W156" s="37">
        <f t="shared" si="36"/>
        <v>0.5696265629362967</v>
      </c>
      <c r="X156" s="37">
        <f t="shared" si="35"/>
        <v>0.7715242253427874</v>
      </c>
      <c r="Y156" s="37">
        <f t="shared" si="35"/>
        <v>0.9342225951417923</v>
      </c>
      <c r="Z156" s="37">
        <f t="shared" si="35"/>
        <v>1</v>
      </c>
      <c r="AA156" s="37">
        <f t="shared" si="35"/>
        <v>1.0189361025935868</v>
      </c>
      <c r="AB156" s="37">
        <f t="shared" si="35"/>
        <v>1.2554000001132788</v>
      </c>
      <c r="AC156" s="37">
        <f t="shared" si="42"/>
        <v>167.79763949273354</v>
      </c>
    </row>
    <row r="157" spans="1:29" ht="12.75">
      <c r="A157">
        <f t="shared" si="40"/>
        <v>1985.75</v>
      </c>
      <c r="B157" s="18">
        <v>196.197</v>
      </c>
      <c r="C157" s="18">
        <v>4.008</v>
      </c>
      <c r="D157" s="18">
        <f t="shared" si="39"/>
        <v>200.205</v>
      </c>
      <c r="E157" s="36">
        <v>0.009939363226294518</v>
      </c>
      <c r="F157" s="36">
        <v>0.06811287999153137</v>
      </c>
      <c r="G157" s="36">
        <v>0.08305542916059494</v>
      </c>
      <c r="H157" s="36">
        <v>0.30880069732666016</v>
      </c>
      <c r="I157" s="36">
        <v>0.2467845380306244</v>
      </c>
      <c r="J157" s="36">
        <v>0.1623717099428177</v>
      </c>
      <c r="K157" s="36">
        <v>0.10303536057472229</v>
      </c>
      <c r="L157" s="36">
        <v>0.01961554028093815</v>
      </c>
      <c r="M157" s="37">
        <f t="shared" si="41"/>
        <v>5.282294025000009</v>
      </c>
      <c r="N157" s="37">
        <f t="shared" si="41"/>
        <v>5.556575024999993</v>
      </c>
      <c r="O157" s="37">
        <f t="shared" si="41"/>
        <v>7.002512349999991</v>
      </c>
      <c r="P157" s="37">
        <f t="shared" si="41"/>
        <v>9.503440649999993</v>
      </c>
      <c r="Q157" s="37">
        <f t="shared" si="41"/>
        <v>11.517483224999992</v>
      </c>
      <c r="R157" s="37">
        <f t="shared" si="41"/>
        <v>12.338781949999989</v>
      </c>
      <c r="S157" s="37">
        <f t="shared" si="41"/>
        <v>12.568499825000009</v>
      </c>
      <c r="T157" s="37">
        <f t="shared" si="41"/>
        <v>15.533544499999998</v>
      </c>
      <c r="U157" s="37">
        <f t="shared" si="36"/>
        <v>0.4281049820318783</v>
      </c>
      <c r="V157" s="37">
        <f t="shared" si="36"/>
        <v>0.4503341616309216</v>
      </c>
      <c r="W157" s="37">
        <f t="shared" si="36"/>
        <v>0.5675205525453019</v>
      </c>
      <c r="X157" s="37">
        <f t="shared" si="35"/>
        <v>0.7702089791772356</v>
      </c>
      <c r="Y157" s="37">
        <f t="shared" si="35"/>
        <v>0.9334376173978829</v>
      </c>
      <c r="Z157" s="37">
        <f t="shared" si="35"/>
        <v>1</v>
      </c>
      <c r="AA157" s="37">
        <f t="shared" si="35"/>
        <v>1.0186175487929763</v>
      </c>
      <c r="AB157" s="37">
        <f t="shared" si="35"/>
        <v>1.2589204155601446</v>
      </c>
      <c r="AC157" s="37">
        <f t="shared" si="42"/>
        <v>168.62928647615306</v>
      </c>
    </row>
    <row r="158" spans="1:29" ht="12.75">
      <c r="A158">
        <f t="shared" si="40"/>
        <v>1986</v>
      </c>
      <c r="B158" s="18">
        <v>195.958</v>
      </c>
      <c r="C158" s="18">
        <v>3.933</v>
      </c>
      <c r="D158" s="18">
        <f t="shared" si="39"/>
        <v>199.891</v>
      </c>
      <c r="E158" s="36">
        <v>0.009933383204042912</v>
      </c>
      <c r="F158" s="36">
        <v>0.06709039956331253</v>
      </c>
      <c r="G158" s="36">
        <v>0.08280017971992493</v>
      </c>
      <c r="H158" s="36">
        <v>0.30981504917144775</v>
      </c>
      <c r="I158" s="36">
        <v>0.24827539920806885</v>
      </c>
      <c r="J158" s="36">
        <v>0.16237486898899078</v>
      </c>
      <c r="K158" s="36">
        <v>0.10205581039190292</v>
      </c>
      <c r="L158" s="36">
        <v>0.019615538418293</v>
      </c>
      <c r="M158" s="37">
        <f t="shared" si="41"/>
        <v>5.31646820000001</v>
      </c>
      <c r="N158" s="37">
        <f t="shared" si="41"/>
        <v>5.6016921999999925</v>
      </c>
      <c r="O158" s="37">
        <f t="shared" si="41"/>
        <v>7.065588799999991</v>
      </c>
      <c r="P158" s="37">
        <f t="shared" si="41"/>
        <v>9.607841199999992</v>
      </c>
      <c r="Q158" s="37">
        <f t="shared" si="41"/>
        <v>11.653864799999992</v>
      </c>
      <c r="R158" s="37">
        <f t="shared" si="41"/>
        <v>12.495133599999988</v>
      </c>
      <c r="S158" s="37">
        <f t="shared" si="41"/>
        <v>12.72388160000001</v>
      </c>
      <c r="T158" s="37">
        <f t="shared" si="41"/>
        <v>15.773265999999998</v>
      </c>
      <c r="U158" s="37">
        <f t="shared" si="36"/>
        <v>0.4254831016772814</v>
      </c>
      <c r="V158" s="37">
        <f t="shared" si="36"/>
        <v>0.44830990842706936</v>
      </c>
      <c r="W158" s="37">
        <f t="shared" si="36"/>
        <v>0.5654672471849358</v>
      </c>
      <c r="X158" s="37">
        <f t="shared" si="35"/>
        <v>0.7689266483713308</v>
      </c>
      <c r="Y158" s="37">
        <f t="shared" si="35"/>
        <v>0.9326722845124283</v>
      </c>
      <c r="Z158" s="37">
        <f t="shared" si="35"/>
        <v>1</v>
      </c>
      <c r="AA158" s="37">
        <f t="shared" si="35"/>
        <v>1.018306967121986</v>
      </c>
      <c r="AB158" s="37">
        <f t="shared" si="35"/>
        <v>1.262352729065659</v>
      </c>
      <c r="AC158" s="37">
        <f t="shared" si="42"/>
        <v>168.3022129998526</v>
      </c>
    </row>
    <row r="159" spans="1:29" ht="12.75">
      <c r="A159">
        <f t="shared" si="40"/>
        <v>1986.25</v>
      </c>
      <c r="B159" s="18">
        <v>196.52200000000002</v>
      </c>
      <c r="C159" s="18">
        <v>4.045</v>
      </c>
      <c r="D159" s="18">
        <f t="shared" si="39"/>
        <v>200.567</v>
      </c>
      <c r="E159" s="36">
        <v>0.009927296079695225</v>
      </c>
      <c r="F159" s="36">
        <v>0.06632105261087418</v>
      </c>
      <c r="G159" s="36">
        <v>0.08205831795930862</v>
      </c>
      <c r="H159" s="36">
        <v>0.30960556864738464</v>
      </c>
      <c r="I159" s="36">
        <v>0.2500079870223999</v>
      </c>
      <c r="J159" s="36">
        <v>0.16261796653270721</v>
      </c>
      <c r="K159" s="36">
        <v>0.10156252980232239</v>
      </c>
      <c r="L159" s="36">
        <v>0.01961478777229786</v>
      </c>
      <c r="M159" s="37">
        <f t="shared" si="41"/>
        <v>5.35064237500001</v>
      </c>
      <c r="N159" s="37">
        <f t="shared" si="41"/>
        <v>5.646809374999992</v>
      </c>
      <c r="O159" s="37">
        <f t="shared" si="41"/>
        <v>7.12866524999999</v>
      </c>
      <c r="P159" s="37">
        <f t="shared" si="41"/>
        <v>9.712241749999992</v>
      </c>
      <c r="Q159" s="37">
        <f t="shared" si="41"/>
        <v>11.790246374999992</v>
      </c>
      <c r="R159" s="37">
        <f t="shared" si="41"/>
        <v>12.651485249999988</v>
      </c>
      <c r="S159" s="37">
        <f t="shared" si="41"/>
        <v>12.87926337500001</v>
      </c>
      <c r="T159" s="37">
        <f t="shared" si="41"/>
        <v>16.012987499999998</v>
      </c>
      <c r="U159" s="37">
        <f t="shared" si="36"/>
        <v>0.42292602562217074</v>
      </c>
      <c r="V159" s="37">
        <f t="shared" si="36"/>
        <v>0.44633568813590463</v>
      </c>
      <c r="W159" s="37">
        <f t="shared" si="36"/>
        <v>0.5634646928114624</v>
      </c>
      <c r="X159" s="37">
        <f t="shared" si="35"/>
        <v>0.7676760125851627</v>
      </c>
      <c r="Y159" s="37">
        <f t="shared" si="35"/>
        <v>0.9319258681505401</v>
      </c>
      <c r="Z159" s="37">
        <f t="shared" si="35"/>
        <v>1</v>
      </c>
      <c r="AA159" s="37">
        <f t="shared" si="35"/>
        <v>1.018004062013195</v>
      </c>
      <c r="AB159" s="37">
        <f t="shared" si="35"/>
        <v>1.265700207017197</v>
      </c>
      <c r="AC159" s="37">
        <f t="shared" si="42"/>
        <v>168.7847688094516</v>
      </c>
    </row>
    <row r="160" spans="1:29" ht="12.75">
      <c r="A160">
        <f t="shared" si="40"/>
        <v>1986.5</v>
      </c>
      <c r="B160" s="18">
        <v>196.953</v>
      </c>
      <c r="C160" s="18">
        <v>3.963</v>
      </c>
      <c r="D160" s="18">
        <f t="shared" si="39"/>
        <v>200.916</v>
      </c>
      <c r="E160" s="36">
        <v>0.009921209886670113</v>
      </c>
      <c r="F160" s="36">
        <v>0.06555170565843582</v>
      </c>
      <c r="G160" s="36">
        <v>0.08131645619869232</v>
      </c>
      <c r="H160" s="36">
        <v>0.30939608812332153</v>
      </c>
      <c r="I160" s="36">
        <v>0.25174060463905334</v>
      </c>
      <c r="J160" s="36">
        <v>0.16286107897758484</v>
      </c>
      <c r="K160" s="36">
        <v>0.10106925666332245</v>
      </c>
      <c r="L160" s="36">
        <v>0.01961403712630272</v>
      </c>
      <c r="M160" s="37">
        <f t="shared" si="41"/>
        <v>5.384816550000011</v>
      </c>
      <c r="N160" s="37">
        <f t="shared" si="41"/>
        <v>5.691926549999992</v>
      </c>
      <c r="O160" s="37">
        <f t="shared" si="41"/>
        <v>7.19174169999999</v>
      </c>
      <c r="P160" s="37">
        <f t="shared" si="41"/>
        <v>9.816642299999991</v>
      </c>
      <c r="Q160" s="37">
        <f t="shared" si="41"/>
        <v>11.926627949999991</v>
      </c>
      <c r="R160" s="37">
        <f t="shared" si="41"/>
        <v>12.807836899999987</v>
      </c>
      <c r="S160" s="37">
        <f t="shared" si="41"/>
        <v>13.03464515000001</v>
      </c>
      <c r="T160" s="37">
        <f t="shared" si="41"/>
        <v>16.252709</v>
      </c>
      <c r="U160" s="37">
        <f t="shared" si="36"/>
        <v>0.42043138057137625</v>
      </c>
      <c r="V160" s="37">
        <f t="shared" si="36"/>
        <v>0.44440966842730467</v>
      </c>
      <c r="W160" s="37">
        <f t="shared" si="36"/>
        <v>0.5615110307970893</v>
      </c>
      <c r="X160" s="37">
        <f t="shared" si="35"/>
        <v>0.7664559110680118</v>
      </c>
      <c r="Y160" s="37">
        <f t="shared" si="35"/>
        <v>0.9311976755419179</v>
      </c>
      <c r="Z160" s="37">
        <f t="shared" si="35"/>
        <v>1</v>
      </c>
      <c r="AA160" s="37">
        <f t="shared" si="35"/>
        <v>1.0177085523317386</v>
      </c>
      <c r="AB160" s="37">
        <f t="shared" si="35"/>
        <v>1.2689659563044573</v>
      </c>
      <c r="AC160" s="37">
        <f t="shared" si="42"/>
        <v>168.9967733619966</v>
      </c>
    </row>
    <row r="161" spans="1:29" ht="12.75">
      <c r="A161">
        <f t="shared" si="40"/>
        <v>1986.75</v>
      </c>
      <c r="B161" s="18">
        <v>198.635</v>
      </c>
      <c r="C161" s="18">
        <v>4.01</v>
      </c>
      <c r="D161" s="18">
        <f t="shared" si="39"/>
        <v>202.64499999999998</v>
      </c>
      <c r="E161" s="36">
        <v>0.009915122762322426</v>
      </c>
      <c r="F161" s="36">
        <v>0.06478235870599747</v>
      </c>
      <c r="G161" s="36">
        <v>0.08057460188865662</v>
      </c>
      <c r="H161" s="36">
        <v>0.3091866374015808</v>
      </c>
      <c r="I161" s="36">
        <v>0.2534732222557068</v>
      </c>
      <c r="J161" s="36">
        <v>0.16310417652130127</v>
      </c>
      <c r="K161" s="36">
        <v>0.10057598352432251</v>
      </c>
      <c r="L161" s="36">
        <v>0.01961328648030758</v>
      </c>
      <c r="M161" s="37">
        <f t="shared" si="41"/>
        <v>5.418990725000011</v>
      </c>
      <c r="N161" s="37">
        <f t="shared" si="41"/>
        <v>5.7370437249999915</v>
      </c>
      <c r="O161" s="37">
        <f t="shared" si="41"/>
        <v>7.2548181499999895</v>
      </c>
      <c r="P161" s="37">
        <f t="shared" si="41"/>
        <v>9.92104284999999</v>
      </c>
      <c r="Q161" s="37">
        <f t="shared" si="41"/>
        <v>12.063009524999991</v>
      </c>
      <c r="R161" s="37">
        <f t="shared" si="41"/>
        <v>12.964188549999987</v>
      </c>
      <c r="S161" s="37">
        <f t="shared" si="41"/>
        <v>13.19002692500001</v>
      </c>
      <c r="T161" s="37">
        <f t="shared" si="41"/>
        <v>16.4924305</v>
      </c>
      <c r="U161" s="37">
        <f t="shared" si="36"/>
        <v>0.417996907720076</v>
      </c>
      <c r="V161" s="37">
        <f t="shared" si="36"/>
        <v>0.4425301053647509</v>
      </c>
      <c r="W161" s="37">
        <f t="shared" si="36"/>
        <v>0.5596044921762571</v>
      </c>
      <c r="X161" s="37">
        <f t="shared" si="35"/>
        <v>0.7652652390650397</v>
      </c>
      <c r="Y161" s="37">
        <f t="shared" si="35"/>
        <v>0.9304870473362564</v>
      </c>
      <c r="Z161" s="37">
        <f t="shared" si="35"/>
        <v>1</v>
      </c>
      <c r="AA161" s="37">
        <f t="shared" si="35"/>
        <v>1.0174201705050043</v>
      </c>
      <c r="AB161" s="37">
        <f t="shared" si="35"/>
        <v>1.27215293393739</v>
      </c>
      <c r="AC161" s="37">
        <f t="shared" si="42"/>
        <v>170.37361976160543</v>
      </c>
    </row>
    <row r="162" spans="1:29" ht="12.75">
      <c r="A162">
        <f t="shared" si="40"/>
        <v>1987</v>
      </c>
      <c r="B162" s="18">
        <v>200.89700000000002</v>
      </c>
      <c r="C162" s="18">
        <v>4.04</v>
      </c>
      <c r="D162" s="18">
        <f t="shared" si="39"/>
        <v>204.937</v>
      </c>
      <c r="E162" s="36">
        <v>0.009909035637974739</v>
      </c>
      <c r="F162" s="36">
        <v>0.06401301175355911</v>
      </c>
      <c r="G162" s="36">
        <v>0.07983274012804031</v>
      </c>
      <c r="H162" s="36">
        <v>0.3089771568775177</v>
      </c>
      <c r="I162" s="36">
        <v>0.25520581007003784</v>
      </c>
      <c r="J162" s="36">
        <v>0.1633472740650177</v>
      </c>
      <c r="K162" s="36">
        <v>0.10008270293474197</v>
      </c>
      <c r="L162" s="36">
        <v>0.01961253583431244</v>
      </c>
      <c r="M162" s="37">
        <f t="shared" si="41"/>
        <v>5.4531649000000115</v>
      </c>
      <c r="N162" s="37">
        <f t="shared" si="41"/>
        <v>5.782160899999991</v>
      </c>
      <c r="O162" s="37">
        <f t="shared" si="41"/>
        <v>7.317894599999989</v>
      </c>
      <c r="P162" s="37">
        <f t="shared" si="41"/>
        <v>10.02544339999999</v>
      </c>
      <c r="Q162" s="37">
        <f t="shared" si="41"/>
        <v>12.19939109999999</v>
      </c>
      <c r="R162" s="37">
        <f t="shared" si="41"/>
        <v>13.120540199999986</v>
      </c>
      <c r="S162" s="37">
        <f t="shared" si="41"/>
        <v>13.34540870000001</v>
      </c>
      <c r="T162" s="37">
        <f t="shared" si="41"/>
        <v>16.732152000000003</v>
      </c>
      <c r="U162" s="37">
        <f t="shared" si="36"/>
        <v>0.4156204559321435</v>
      </c>
      <c r="V162" s="37">
        <f t="shared" si="36"/>
        <v>0.4406953381385926</v>
      </c>
      <c r="W162" s="37">
        <f t="shared" si="36"/>
        <v>0.5577433923033136</v>
      </c>
      <c r="X162" s="37">
        <f t="shared" si="35"/>
        <v>0.7641029444808988</v>
      </c>
      <c r="Y162" s="37">
        <f t="shared" si="35"/>
        <v>0.9297933556119895</v>
      </c>
      <c r="Z162" s="37">
        <f t="shared" si="35"/>
        <v>1</v>
      </c>
      <c r="AA162" s="37">
        <f t="shared" si="35"/>
        <v>1.0171386617145555</v>
      </c>
      <c r="AB162" s="37">
        <f t="shared" si="35"/>
        <v>1.2752639559764483</v>
      </c>
      <c r="AC162" s="37">
        <f t="shared" si="42"/>
        <v>172.2270586220881</v>
      </c>
    </row>
    <row r="163" spans="1:29" ht="12.75">
      <c r="A163">
        <f t="shared" si="40"/>
        <v>1987.25</v>
      </c>
      <c r="B163" s="18">
        <v>201.528</v>
      </c>
      <c r="C163" s="18">
        <v>3.94</v>
      </c>
      <c r="D163" s="18">
        <f t="shared" si="39"/>
        <v>205.468</v>
      </c>
      <c r="E163" s="36">
        <v>0.009658627212047577</v>
      </c>
      <c r="F163" s="36">
        <v>0.06345739960670471</v>
      </c>
      <c r="G163" s="36">
        <v>0.07883080095052719</v>
      </c>
      <c r="H163" s="36">
        <v>0.30900394916534424</v>
      </c>
      <c r="I163" s="36">
        <v>0.2562175691127777</v>
      </c>
      <c r="J163" s="36">
        <v>0.16434741020202637</v>
      </c>
      <c r="K163" s="36">
        <v>0.09911409765481949</v>
      </c>
      <c r="L163" s="36">
        <v>0.019860118627548218</v>
      </c>
      <c r="M163" s="37">
        <f t="shared" si="41"/>
        <v>5.487339075000012</v>
      </c>
      <c r="N163" s="37">
        <f t="shared" si="41"/>
        <v>5.827278074999991</v>
      </c>
      <c r="O163" s="37">
        <f t="shared" si="41"/>
        <v>7.380971049999989</v>
      </c>
      <c r="P163" s="37">
        <f t="shared" si="41"/>
        <v>10.129843949999989</v>
      </c>
      <c r="Q163" s="37">
        <f t="shared" si="41"/>
        <v>12.33577267499999</v>
      </c>
      <c r="R163" s="37">
        <f t="shared" si="41"/>
        <v>13.276891849999986</v>
      </c>
      <c r="S163" s="37">
        <f t="shared" si="41"/>
        <v>13.500790475000011</v>
      </c>
      <c r="T163" s="37">
        <f t="shared" si="41"/>
        <v>16.971873500000004</v>
      </c>
      <c r="U163" s="37">
        <f t="shared" si="36"/>
        <v>0.4132999754004939</v>
      </c>
      <c r="V163" s="37">
        <f t="shared" si="36"/>
        <v>0.4389037841714435</v>
      </c>
      <c r="W163" s="37">
        <f t="shared" si="36"/>
        <v>0.5559261258876638</v>
      </c>
      <c r="X163" s="37">
        <f t="shared" si="35"/>
        <v>0.7629680247790825</v>
      </c>
      <c r="Y163" s="37">
        <f t="shared" si="35"/>
        <v>0.9291160020257304</v>
      </c>
      <c r="Z163" s="37">
        <f t="shared" si="35"/>
        <v>1</v>
      </c>
      <c r="AA163" s="37">
        <f t="shared" si="35"/>
        <v>1.0168637831451512</v>
      </c>
      <c r="AB163" s="37">
        <f t="shared" si="35"/>
        <v>1.2783017058318527</v>
      </c>
      <c r="AC163" s="37">
        <f t="shared" si="42"/>
        <v>172.5939113015727</v>
      </c>
    </row>
    <row r="164" spans="1:29" ht="12.75">
      <c r="A164">
        <f t="shared" si="40"/>
        <v>1987.5</v>
      </c>
      <c r="B164" s="18">
        <v>202.267</v>
      </c>
      <c r="C164" s="18">
        <v>3.878</v>
      </c>
      <c r="D164" s="18">
        <f t="shared" si="39"/>
        <v>206.14499999999998</v>
      </c>
      <c r="E164" s="36">
        <v>0.009408218786120415</v>
      </c>
      <c r="F164" s="36">
        <v>0.06290178745985031</v>
      </c>
      <c r="G164" s="36">
        <v>0.07782886177301407</v>
      </c>
      <c r="H164" s="36">
        <v>0.30903077125549316</v>
      </c>
      <c r="I164" s="36">
        <v>0.2572293281555176</v>
      </c>
      <c r="J164" s="36">
        <v>0.16534753143787384</v>
      </c>
      <c r="K164" s="36">
        <v>0.0981454998254776</v>
      </c>
      <c r="L164" s="36">
        <v>0.020107701420783997</v>
      </c>
      <c r="M164" s="37">
        <f t="shared" si="41"/>
        <v>5.521513250000012</v>
      </c>
      <c r="N164" s="37">
        <f t="shared" si="41"/>
        <v>5.8723952499999905</v>
      </c>
      <c r="O164" s="37">
        <f t="shared" si="41"/>
        <v>7.444047499999988</v>
      </c>
      <c r="P164" s="37">
        <f t="shared" si="41"/>
        <v>10.234244499999988</v>
      </c>
      <c r="Q164" s="37">
        <f t="shared" si="41"/>
        <v>12.47215424999999</v>
      </c>
      <c r="R164" s="37">
        <f t="shared" si="41"/>
        <v>13.433243499999985</v>
      </c>
      <c r="S164" s="37">
        <f t="shared" si="41"/>
        <v>13.656172250000012</v>
      </c>
      <c r="T164" s="37">
        <f t="shared" si="41"/>
        <v>17.211595000000006</v>
      </c>
      <c r="U164" s="37">
        <f t="shared" si="36"/>
        <v>0.41103351175016056</v>
      </c>
      <c r="V164" s="37">
        <f t="shared" si="36"/>
        <v>0.4371539345653935</v>
      </c>
      <c r="W164" s="37">
        <f t="shared" si="36"/>
        <v>0.554151162375639</v>
      </c>
      <c r="X164" s="37">
        <f t="shared" si="35"/>
        <v>0.76185952409781</v>
      </c>
      <c r="Y164" s="37">
        <f t="shared" si="35"/>
        <v>0.9284544160909466</v>
      </c>
      <c r="Z164" s="37">
        <f t="shared" si="35"/>
        <v>1</v>
      </c>
      <c r="AA164" s="37">
        <f t="shared" si="35"/>
        <v>1.0165953032862112</v>
      </c>
      <c r="AB164" s="37">
        <f t="shared" si="35"/>
        <v>1.2812687419832764</v>
      </c>
      <c r="AC164" s="37">
        <f t="shared" si="42"/>
        <v>173.08814608214323</v>
      </c>
    </row>
    <row r="165" spans="1:29" ht="12.75">
      <c r="A165">
        <f t="shared" si="40"/>
        <v>1987.75</v>
      </c>
      <c r="B165" s="18">
        <v>205.252</v>
      </c>
      <c r="C165" s="18">
        <v>4.011</v>
      </c>
      <c r="D165" s="18">
        <f t="shared" si="39"/>
        <v>209.263</v>
      </c>
      <c r="E165" s="36">
        <v>0.009157809428870678</v>
      </c>
      <c r="F165" s="36">
        <v>0.06234617531299591</v>
      </c>
      <c r="G165" s="36">
        <v>0.07682692259550095</v>
      </c>
      <c r="H165" s="36">
        <v>0.3090575933456421</v>
      </c>
      <c r="I165" s="36">
        <v>0.25824108719825745</v>
      </c>
      <c r="J165" s="36">
        <v>0.1663476526737213</v>
      </c>
      <c r="K165" s="36">
        <v>0.09717689454555511</v>
      </c>
      <c r="L165" s="36">
        <v>0.020355284214019775</v>
      </c>
      <c r="M165" s="37">
        <f t="shared" si="41"/>
        <v>5.555687425000013</v>
      </c>
      <c r="N165" s="37">
        <f t="shared" si="41"/>
        <v>5.91751242499999</v>
      </c>
      <c r="O165" s="37">
        <f t="shared" si="41"/>
        <v>7.507123949999988</v>
      </c>
      <c r="P165" s="37">
        <f t="shared" si="41"/>
        <v>10.338645049999988</v>
      </c>
      <c r="Q165" s="37">
        <f t="shared" si="41"/>
        <v>12.60853582499999</v>
      </c>
      <c r="R165" s="37">
        <f t="shared" si="41"/>
        <v>13.589595149999985</v>
      </c>
      <c r="S165" s="37">
        <f t="shared" si="41"/>
        <v>13.811554025000012</v>
      </c>
      <c r="T165" s="37">
        <f t="shared" si="41"/>
        <v>17.451316500000008</v>
      </c>
      <c r="U165" s="37">
        <f t="shared" si="36"/>
        <v>0.4088192005484445</v>
      </c>
      <c r="V165" s="37">
        <f t="shared" si="36"/>
        <v>0.43544434986350544</v>
      </c>
      <c r="W165" s="37">
        <f t="shared" si="36"/>
        <v>0.5524170416511632</v>
      </c>
      <c r="X165" s="37">
        <f t="shared" si="35"/>
        <v>0.7607765305650036</v>
      </c>
      <c r="Y165" s="37">
        <f t="shared" si="35"/>
        <v>0.9278080535754595</v>
      </c>
      <c r="Z165" s="37">
        <f t="shared" si="35"/>
        <v>1</v>
      </c>
      <c r="AA165" s="37">
        <f t="shared" si="35"/>
        <v>1.0163330012815008</v>
      </c>
      <c r="AB165" s="37">
        <f t="shared" si="35"/>
        <v>1.2841675051666295</v>
      </c>
      <c r="AC165" s="37">
        <f t="shared" si="42"/>
        <v>175.6356779993469</v>
      </c>
    </row>
    <row r="166" spans="1:29" ht="12.75">
      <c r="A166">
        <f t="shared" si="40"/>
        <v>1988</v>
      </c>
      <c r="B166" s="18">
        <v>205.71200000000002</v>
      </c>
      <c r="C166" s="18">
        <v>4.01</v>
      </c>
      <c r="D166" s="18">
        <f t="shared" si="39"/>
        <v>209.722</v>
      </c>
      <c r="E166" s="36">
        <v>0.008907401002943516</v>
      </c>
      <c r="F166" s="36">
        <v>0.06179056316614151</v>
      </c>
      <c r="G166" s="36">
        <v>0.07582498341798782</v>
      </c>
      <c r="H166" s="36">
        <v>0.30908438563346863</v>
      </c>
      <c r="I166" s="36">
        <v>0.2592528462409973</v>
      </c>
      <c r="J166" s="36">
        <v>0.16734778881072998</v>
      </c>
      <c r="K166" s="36">
        <v>0.09620828926563263</v>
      </c>
      <c r="L166" s="36">
        <v>0.020602867007255554</v>
      </c>
      <c r="M166" s="37">
        <f t="shared" si="41"/>
        <v>5.589861600000013</v>
      </c>
      <c r="N166" s="37">
        <f t="shared" si="41"/>
        <v>5.96262959999999</v>
      </c>
      <c r="O166" s="37">
        <f t="shared" si="41"/>
        <v>7.570200399999988</v>
      </c>
      <c r="P166" s="37">
        <f t="shared" si="41"/>
        <v>10.443045599999987</v>
      </c>
      <c r="Q166" s="37">
        <f t="shared" si="41"/>
        <v>12.74491739999999</v>
      </c>
      <c r="R166" s="37">
        <f t="shared" si="41"/>
        <v>13.745946799999984</v>
      </c>
      <c r="S166" s="37">
        <f t="shared" si="41"/>
        <v>13.966935800000012</v>
      </c>
      <c r="T166" s="37">
        <f aca="true" t="shared" si="43" ref="T166:T173">T165+(T$174-T$134)/40</f>
        <v>17.69103800000001</v>
      </c>
      <c r="U166" s="37">
        <f t="shared" si="36"/>
        <v>0.4066552621897256</v>
      </c>
      <c r="V166" s="37">
        <f t="shared" si="36"/>
        <v>0.4337736561005748</v>
      </c>
      <c r="W166" s="37">
        <f t="shared" si="36"/>
        <v>0.5507223700298328</v>
      </c>
      <c r="X166" s="37">
        <f t="shared" si="35"/>
        <v>0.7597181737965113</v>
      </c>
      <c r="Y166" s="37">
        <f t="shared" si="35"/>
        <v>0.9271763950083092</v>
      </c>
      <c r="Z166" s="37">
        <f t="shared" si="35"/>
        <v>1</v>
      </c>
      <c r="AA166" s="37">
        <f t="shared" si="35"/>
        <v>1.0160766663231977</v>
      </c>
      <c r="AB166" s="37">
        <f t="shared" si="35"/>
        <v>1.2870003250703712</v>
      </c>
      <c r="AC166" s="37">
        <f t="shared" si="42"/>
        <v>175.95522747291525</v>
      </c>
    </row>
    <row r="167" spans="1:29" ht="12.75">
      <c r="A167">
        <f t="shared" si="40"/>
        <v>1988.25</v>
      </c>
      <c r="B167" s="18">
        <v>208.672</v>
      </c>
      <c r="C167" s="18">
        <v>3.993</v>
      </c>
      <c r="D167" s="18">
        <f t="shared" si="39"/>
        <v>212.665</v>
      </c>
      <c r="E167" s="36">
        <v>0.00890306755900383</v>
      </c>
      <c r="F167" s="36">
        <v>0.0609707310795784</v>
      </c>
      <c r="G167" s="36">
        <v>0.07530294358730316</v>
      </c>
      <c r="H167" s="36">
        <v>0.30836591124534607</v>
      </c>
      <c r="I167" s="36">
        <v>0.2605198621749878</v>
      </c>
      <c r="J167" s="36">
        <v>0.16836419701576233</v>
      </c>
      <c r="K167" s="36">
        <v>0.09623002260923386</v>
      </c>
      <c r="L167" s="36">
        <v>0.020853085443377495</v>
      </c>
      <c r="M167" s="37">
        <f aca="true" t="shared" si="44" ref="M167:S173">M166+(M$174-M$134)/40</f>
        <v>5.624035775000014</v>
      </c>
      <c r="N167" s="37">
        <f t="shared" si="44"/>
        <v>6.0077467749999895</v>
      </c>
      <c r="O167" s="37">
        <f t="shared" si="44"/>
        <v>7.633276849999987</v>
      </c>
      <c r="P167" s="37">
        <f t="shared" si="44"/>
        <v>10.547446149999987</v>
      </c>
      <c r="Q167" s="37">
        <f t="shared" si="44"/>
        <v>12.88129897499999</v>
      </c>
      <c r="R167" s="37">
        <f t="shared" si="44"/>
        <v>13.902298449999984</v>
      </c>
      <c r="S167" s="37">
        <f t="shared" si="44"/>
        <v>14.122317575000013</v>
      </c>
      <c r="T167" s="37">
        <f t="shared" si="43"/>
        <v>17.93075950000001</v>
      </c>
      <c r="U167" s="37">
        <f t="shared" si="36"/>
        <v>0.4045399971254408</v>
      </c>
      <c r="V167" s="37">
        <f t="shared" si="36"/>
        <v>0.4321405411203783</v>
      </c>
      <c r="W167" s="37">
        <f t="shared" si="36"/>
        <v>0.5490658165233099</v>
      </c>
      <c r="X167" s="37">
        <f t="shared" si="35"/>
        <v>0.7586836225631453</v>
      </c>
      <c r="Y167" s="37">
        <f t="shared" si="35"/>
        <v>0.9265589442873746</v>
      </c>
      <c r="Z167" s="37">
        <f t="shared" si="35"/>
        <v>1</v>
      </c>
      <c r="AA167" s="37">
        <f t="shared" si="35"/>
        <v>1.0158260970868476</v>
      </c>
      <c r="AB167" s="37">
        <f t="shared" si="35"/>
        <v>1.2897694265799646</v>
      </c>
      <c r="AC167" s="37">
        <f t="shared" si="42"/>
        <v>178.56371135895353</v>
      </c>
    </row>
    <row r="168" spans="1:29" ht="12.75">
      <c r="A168">
        <f t="shared" si="40"/>
        <v>1988.5</v>
      </c>
      <c r="B168" s="18">
        <v>208.962</v>
      </c>
      <c r="C168" s="18">
        <v>3.947</v>
      </c>
      <c r="D168" s="18">
        <f t="shared" si="39"/>
        <v>212.909</v>
      </c>
      <c r="E168" s="36">
        <v>0.008898735046386719</v>
      </c>
      <c r="F168" s="36">
        <v>0.06015089899301529</v>
      </c>
      <c r="G168" s="36">
        <v>0.0747808963060379</v>
      </c>
      <c r="H168" s="36">
        <v>0.3076474666595459</v>
      </c>
      <c r="I168" s="36">
        <v>0.2617868483066559</v>
      </c>
      <c r="J168" s="36">
        <v>0.16938060522079468</v>
      </c>
      <c r="K168" s="36">
        <v>0.09625175595283508</v>
      </c>
      <c r="L168" s="36">
        <v>0.021103303879499435</v>
      </c>
      <c r="M168" s="37">
        <f t="shared" si="44"/>
        <v>5.658209950000014</v>
      </c>
      <c r="N168" s="37">
        <f t="shared" si="44"/>
        <v>6.052863949999989</v>
      </c>
      <c r="O168" s="37">
        <f t="shared" si="44"/>
        <v>7.696353299999987</v>
      </c>
      <c r="P168" s="37">
        <f t="shared" si="44"/>
        <v>10.651846699999986</v>
      </c>
      <c r="Q168" s="37">
        <f t="shared" si="44"/>
        <v>13.017680549999989</v>
      </c>
      <c r="R168" s="37">
        <f t="shared" si="44"/>
        <v>14.058650099999983</v>
      </c>
      <c r="S168" s="37">
        <f t="shared" si="44"/>
        <v>14.277699350000013</v>
      </c>
      <c r="T168" s="37">
        <f t="shared" si="43"/>
        <v>18.170481000000013</v>
      </c>
      <c r="U168" s="37">
        <f t="shared" si="36"/>
        <v>0.4024717814123577</v>
      </c>
      <c r="V168" s="37">
        <f t="shared" si="36"/>
        <v>0.43054375113866705</v>
      </c>
      <c r="W168" s="37">
        <f t="shared" si="36"/>
        <v>0.547446109352988</v>
      </c>
      <c r="X168" s="37">
        <f t="shared" si="35"/>
        <v>0.7576720826133939</v>
      </c>
      <c r="Y168" s="37">
        <f t="shared" si="35"/>
        <v>0.9259552273799035</v>
      </c>
      <c r="Z168" s="37">
        <f t="shared" si="35"/>
        <v>1</v>
      </c>
      <c r="AA168" s="37">
        <f t="shared" si="35"/>
        <v>1.0155811012040217</v>
      </c>
      <c r="AB168" s="37">
        <f t="shared" si="35"/>
        <v>1.2924769356056478</v>
      </c>
      <c r="AC168" s="37">
        <f t="shared" si="42"/>
        <v>178.9125413762934</v>
      </c>
    </row>
    <row r="169" spans="1:29" ht="12.75">
      <c r="A169">
        <f t="shared" si="40"/>
        <v>1988.75</v>
      </c>
      <c r="B169" s="18">
        <v>211.23700000000002</v>
      </c>
      <c r="C169" s="18">
        <v>3.932</v>
      </c>
      <c r="D169" s="18">
        <f t="shared" si="39"/>
        <v>215.169</v>
      </c>
      <c r="E169" s="36">
        <v>0.008894401602447033</v>
      </c>
      <c r="F169" s="36">
        <v>0.05933107063174248</v>
      </c>
      <c r="G169" s="36">
        <v>0.07425885647535324</v>
      </c>
      <c r="H169" s="36">
        <v>0.30692899227142334</v>
      </c>
      <c r="I169" s="36">
        <v>0.263053834438324</v>
      </c>
      <c r="J169" s="36">
        <v>0.17039701342582703</v>
      </c>
      <c r="K169" s="36">
        <v>0.0962734967470169</v>
      </c>
      <c r="L169" s="36">
        <v>0.021353524178266525</v>
      </c>
      <c r="M169" s="37">
        <f t="shared" si="44"/>
        <v>5.6923841250000144</v>
      </c>
      <c r="N169" s="37">
        <f t="shared" si="44"/>
        <v>6.097981124999989</v>
      </c>
      <c r="O169" s="37">
        <f t="shared" si="44"/>
        <v>7.7594297499999865</v>
      </c>
      <c r="P169" s="37">
        <f t="shared" si="44"/>
        <v>10.756247249999985</v>
      </c>
      <c r="Q169" s="37">
        <f t="shared" si="44"/>
        <v>13.154062124999989</v>
      </c>
      <c r="R169" s="37">
        <f t="shared" si="44"/>
        <v>14.215001749999983</v>
      </c>
      <c r="S169" s="37">
        <f t="shared" si="44"/>
        <v>14.433081125000014</v>
      </c>
      <c r="T169" s="37">
        <f t="shared" si="43"/>
        <v>18.410202500000015</v>
      </c>
      <c r="U169" s="37">
        <f t="shared" si="36"/>
        <v>0.4004490625546368</v>
      </c>
      <c r="V169" s="37">
        <f t="shared" si="36"/>
        <v>0.4289820875329823</v>
      </c>
      <c r="W169" s="37">
        <f t="shared" si="36"/>
        <v>0.5458620326937347</v>
      </c>
      <c r="X169" s="37">
        <f t="shared" si="35"/>
        <v>0.7566827946398247</v>
      </c>
      <c r="Y169" s="37">
        <f t="shared" si="35"/>
        <v>0.925364791108802</v>
      </c>
      <c r="Z169" s="37">
        <f t="shared" si="35"/>
        <v>1</v>
      </c>
      <c r="AA169" s="37">
        <f t="shared" si="35"/>
        <v>1.0153414947697794</v>
      </c>
      <c r="AB169" s="37">
        <f t="shared" si="35"/>
        <v>1.295124884525606</v>
      </c>
      <c r="AC169" s="37">
        <f t="shared" si="42"/>
        <v>180.96152402016904</v>
      </c>
    </row>
    <row r="170" spans="1:29" ht="12.75">
      <c r="A170">
        <f t="shared" si="40"/>
        <v>1989</v>
      </c>
      <c r="B170" s="18">
        <v>213.229</v>
      </c>
      <c r="C170" s="18">
        <v>3.932</v>
      </c>
      <c r="D170" s="18">
        <f t="shared" si="39"/>
        <v>217.161</v>
      </c>
      <c r="E170" s="36">
        <v>0.008890068158507347</v>
      </c>
      <c r="F170" s="36">
        <v>0.05851123854517937</v>
      </c>
      <c r="G170" s="36">
        <v>0.07373681664466858</v>
      </c>
      <c r="H170" s="36">
        <v>0.3062105178833008</v>
      </c>
      <c r="I170" s="36">
        <v>0.26432085037231445</v>
      </c>
      <c r="J170" s="36">
        <v>0.17141342163085938</v>
      </c>
      <c r="K170" s="36">
        <v>0.09629523009061813</v>
      </c>
      <c r="L170" s="36">
        <v>0.021603742614388466</v>
      </c>
      <c r="M170" s="37">
        <f t="shared" si="44"/>
        <v>5.726558300000015</v>
      </c>
      <c r="N170" s="37">
        <f t="shared" si="44"/>
        <v>6.143098299999989</v>
      </c>
      <c r="O170" s="37">
        <f t="shared" si="44"/>
        <v>7.822506199999986</v>
      </c>
      <c r="P170" s="37">
        <f t="shared" si="44"/>
        <v>10.860647799999985</v>
      </c>
      <c r="Q170" s="37">
        <f t="shared" si="44"/>
        <v>13.290443699999988</v>
      </c>
      <c r="R170" s="37">
        <f t="shared" si="44"/>
        <v>14.371353399999983</v>
      </c>
      <c r="S170" s="37">
        <f t="shared" si="44"/>
        <v>14.588462900000014</v>
      </c>
      <c r="T170" s="37">
        <f t="shared" si="43"/>
        <v>18.649924000000016</v>
      </c>
      <c r="U170" s="37">
        <f t="shared" si="36"/>
        <v>0.3984703556173089</v>
      </c>
      <c r="V170" s="37">
        <f t="shared" si="36"/>
        <v>0.4274544038420206</v>
      </c>
      <c r="W170" s="37">
        <f t="shared" si="36"/>
        <v>0.5443124236301917</v>
      </c>
      <c r="X170" s="37">
        <f t="shared" si="35"/>
        <v>0.7557150323782308</v>
      </c>
      <c r="Y170" s="37">
        <f t="shared" si="35"/>
        <v>0.9247872020181485</v>
      </c>
      <c r="Z170" s="37">
        <f t="shared" si="35"/>
        <v>1</v>
      </c>
      <c r="AA170" s="37">
        <f t="shared" si="35"/>
        <v>1.0151071018822786</v>
      </c>
      <c r="AB170" s="37">
        <f t="shared" si="35"/>
        <v>1.297715217273833</v>
      </c>
      <c r="AC170" s="37">
        <f t="shared" si="42"/>
        <v>182.7923424199282</v>
      </c>
    </row>
    <row r="171" spans="1:29" ht="12.75">
      <c r="A171">
        <f t="shared" si="40"/>
        <v>1989.25</v>
      </c>
      <c r="B171" s="18">
        <v>214.417</v>
      </c>
      <c r="C171" s="18">
        <v>3.983</v>
      </c>
      <c r="D171" s="18">
        <f t="shared" si="39"/>
        <v>218.4</v>
      </c>
      <c r="E171" s="36">
        <v>0.008639590814709663</v>
      </c>
      <c r="F171" s="36">
        <v>0.05846158415079117</v>
      </c>
      <c r="G171" s="36">
        <v>0.07249376177787781</v>
      </c>
      <c r="H171" s="36">
        <v>0.3054996132850647</v>
      </c>
      <c r="I171" s="36">
        <v>0.2660641372203827</v>
      </c>
      <c r="J171" s="36">
        <v>0.17216210067272186</v>
      </c>
      <c r="K171" s="36">
        <v>0.09556488692760468</v>
      </c>
      <c r="L171" s="36">
        <v>0.021605167537927628</v>
      </c>
      <c r="M171" s="37">
        <f t="shared" si="44"/>
        <v>5.760732475000015</v>
      </c>
      <c r="N171" s="37">
        <f t="shared" si="44"/>
        <v>6.188215474999988</v>
      </c>
      <c r="O171" s="37">
        <f t="shared" si="44"/>
        <v>7.885582649999986</v>
      </c>
      <c r="P171" s="37">
        <f t="shared" si="44"/>
        <v>10.965048349999984</v>
      </c>
      <c r="Q171" s="37">
        <f t="shared" si="44"/>
        <v>13.426825274999988</v>
      </c>
      <c r="R171" s="37">
        <f t="shared" si="44"/>
        <v>14.527705049999982</v>
      </c>
      <c r="S171" s="37">
        <f t="shared" si="44"/>
        <v>14.743844675000014</v>
      </c>
      <c r="T171" s="37">
        <f t="shared" si="43"/>
        <v>18.889645500000018</v>
      </c>
      <c r="U171" s="37">
        <f t="shared" si="36"/>
        <v>0.39653423959072065</v>
      </c>
      <c r="V171" s="37">
        <f t="shared" si="36"/>
        <v>0.4259596029587616</v>
      </c>
      <c r="W171" s="37">
        <f t="shared" si="36"/>
        <v>0.5427961693096182</v>
      </c>
      <c r="X171" s="37">
        <f t="shared" si="35"/>
        <v>0.7547681008295248</v>
      </c>
      <c r="Y171" s="37">
        <f t="shared" si="35"/>
        <v>0.9242220453119679</v>
      </c>
      <c r="Z171" s="37">
        <f t="shared" si="35"/>
        <v>1</v>
      </c>
      <c r="AA171" s="37">
        <f t="shared" si="35"/>
        <v>1.014877754212117</v>
      </c>
      <c r="AB171" s="37">
        <f t="shared" si="35"/>
        <v>1.3002497940994502</v>
      </c>
      <c r="AC171" s="37">
        <f t="shared" si="42"/>
        <v>183.76221865976535</v>
      </c>
    </row>
    <row r="172" spans="1:29" ht="12.75">
      <c r="A172">
        <f t="shared" si="40"/>
        <v>1989.5</v>
      </c>
      <c r="B172" s="18">
        <v>214.72</v>
      </c>
      <c r="C172" s="18">
        <v>3.927</v>
      </c>
      <c r="D172" s="18">
        <f t="shared" si="39"/>
        <v>218.647</v>
      </c>
      <c r="E172" s="36">
        <v>0.00838911347091198</v>
      </c>
      <c r="F172" s="36">
        <v>0.05841192603111267</v>
      </c>
      <c r="G172" s="36">
        <v>0.07125070691108704</v>
      </c>
      <c r="H172" s="36">
        <v>0.3047887086868286</v>
      </c>
      <c r="I172" s="36">
        <v>0.2678074240684509</v>
      </c>
      <c r="J172" s="36">
        <v>0.17291077971458435</v>
      </c>
      <c r="K172" s="36">
        <v>0.09483455121517181</v>
      </c>
      <c r="L172" s="36">
        <v>0.02160659432411194</v>
      </c>
      <c r="M172" s="37">
        <f t="shared" si="44"/>
        <v>5.794906650000016</v>
      </c>
      <c r="N172" s="37">
        <f t="shared" si="44"/>
        <v>6.233332649999988</v>
      </c>
      <c r="O172" s="37">
        <f t="shared" si="44"/>
        <v>7.948659099999985</v>
      </c>
      <c r="P172" s="37">
        <f t="shared" si="44"/>
        <v>11.069448899999983</v>
      </c>
      <c r="Q172" s="37">
        <f t="shared" si="44"/>
        <v>13.563206849999988</v>
      </c>
      <c r="R172" s="37">
        <f t="shared" si="44"/>
        <v>14.684056699999982</v>
      </c>
      <c r="S172" s="37">
        <f t="shared" si="44"/>
        <v>14.899226450000015</v>
      </c>
      <c r="T172" s="37">
        <f t="shared" si="43"/>
        <v>19.12936700000002</v>
      </c>
      <c r="U172" s="37">
        <f t="shared" si="36"/>
        <v>0.39463935398724137</v>
      </c>
      <c r="V172" s="37">
        <f t="shared" si="36"/>
        <v>0.4244966345029161</v>
      </c>
      <c r="W172" s="37">
        <f t="shared" si="36"/>
        <v>0.5413122042766285</v>
      </c>
      <c r="X172" s="37">
        <f t="shared" si="35"/>
        <v>0.7538413345952278</v>
      </c>
      <c r="Y172" s="37">
        <f t="shared" si="35"/>
        <v>0.9236689238608023</v>
      </c>
      <c r="Z172" s="37">
        <f t="shared" si="35"/>
        <v>1</v>
      </c>
      <c r="AA172" s="37">
        <f t="shared" si="35"/>
        <v>1.0146532905991865</v>
      </c>
      <c r="AB172" s="37">
        <f t="shared" si="35"/>
        <v>1.3027303960219687</v>
      </c>
      <c r="AC172" s="37">
        <f t="shared" si="42"/>
        <v>183.9008160743396</v>
      </c>
    </row>
    <row r="173" spans="1:29" ht="12.75">
      <c r="A173">
        <f t="shared" si="40"/>
        <v>1989.75</v>
      </c>
      <c r="B173" s="18">
        <v>215.726</v>
      </c>
      <c r="C173" s="18">
        <v>4.035</v>
      </c>
      <c r="D173" s="18">
        <f t="shared" si="39"/>
        <v>219.761</v>
      </c>
      <c r="E173" s="36">
        <v>0.008138636127114296</v>
      </c>
      <c r="F173" s="36">
        <v>0.058362267911434174</v>
      </c>
      <c r="G173" s="36">
        <v>0.07000765204429626</v>
      </c>
      <c r="H173" s="36">
        <v>0.3040778338909149</v>
      </c>
      <c r="I173" s="36">
        <v>0.26955071091651917</v>
      </c>
      <c r="J173" s="36">
        <v>0.17365945875644684</v>
      </c>
      <c r="K173" s="36">
        <v>0.09410421550273895</v>
      </c>
      <c r="L173" s="36">
        <v>0.02160802111029625</v>
      </c>
      <c r="M173" s="37">
        <f t="shared" si="44"/>
        <v>5.829080825000016</v>
      </c>
      <c r="N173" s="37">
        <f t="shared" si="44"/>
        <v>6.278449824999988</v>
      </c>
      <c r="O173" s="37">
        <f t="shared" si="44"/>
        <v>8.011735549999985</v>
      </c>
      <c r="P173" s="37">
        <f t="shared" si="44"/>
        <v>11.173849449999983</v>
      </c>
      <c r="Q173" s="37">
        <f t="shared" si="44"/>
        <v>13.699588424999988</v>
      </c>
      <c r="R173" s="37">
        <f t="shared" si="44"/>
        <v>14.840408349999981</v>
      </c>
      <c r="S173" s="37">
        <f t="shared" si="44"/>
        <v>15.054608225000015</v>
      </c>
      <c r="T173" s="37">
        <f t="shared" si="43"/>
        <v>19.36908850000002</v>
      </c>
      <c r="U173" s="37">
        <f t="shared" si="36"/>
        <v>0.3927843956531037</v>
      </c>
      <c r="V173" s="37">
        <f t="shared" si="36"/>
        <v>0.4230644923594704</v>
      </c>
      <c r="W173" s="37">
        <f t="shared" si="36"/>
        <v>0.5398595079764092</v>
      </c>
      <c r="X173" s="37">
        <f t="shared" si="35"/>
        <v>0.7529340963181783</v>
      </c>
      <c r="Y173" s="37">
        <f t="shared" si="35"/>
        <v>0.92312745727108</v>
      </c>
      <c r="Z173" s="37">
        <f t="shared" si="35"/>
        <v>1</v>
      </c>
      <c r="AA173" s="37">
        <f t="shared" si="35"/>
        <v>1.0144335566750111</v>
      </c>
      <c r="AB173" s="37">
        <f t="shared" si="35"/>
        <v>1.305158729004923</v>
      </c>
      <c r="AC173" s="37">
        <f t="shared" si="42"/>
        <v>184.77199207994806</v>
      </c>
    </row>
    <row r="174" spans="1:29" ht="12.75">
      <c r="A174">
        <f t="shared" si="40"/>
        <v>1990</v>
      </c>
      <c r="B174" s="18">
        <v>216.00900000000001</v>
      </c>
      <c r="C174" s="18">
        <v>3.904</v>
      </c>
      <c r="D174" s="18">
        <f t="shared" si="39"/>
        <v>219.913</v>
      </c>
      <c r="E174" s="36">
        <v>0.007888158783316612</v>
      </c>
      <c r="F174" s="36">
        <v>0.058312613517045975</v>
      </c>
      <c r="G174" s="36">
        <v>0.0687645971775055</v>
      </c>
      <c r="H174" s="36">
        <v>0.30336692929267883</v>
      </c>
      <c r="I174" s="36">
        <v>0.2712939977645874</v>
      </c>
      <c r="J174" s="36">
        <v>0.17440813779830933</v>
      </c>
      <c r="K174" s="36">
        <v>0.0933738723397255</v>
      </c>
      <c r="L174" s="36">
        <v>0.02160944603383541</v>
      </c>
      <c r="M174" s="38">
        <v>5.863255</v>
      </c>
      <c r="N174" s="38">
        <v>6.323567</v>
      </c>
      <c r="O174" s="38">
        <v>8.074812</v>
      </c>
      <c r="P174" s="38">
        <v>11.27825</v>
      </c>
      <c r="Q174" s="38">
        <v>13.83597</v>
      </c>
      <c r="R174" s="38">
        <v>14.99676</v>
      </c>
      <c r="S174" s="38">
        <v>15.20999</v>
      </c>
      <c r="T174" s="38">
        <v>19.60881</v>
      </c>
      <c r="U174" s="37">
        <f t="shared" si="36"/>
        <v>0.39096811577967505</v>
      </c>
      <c r="V174" s="37">
        <f t="shared" si="36"/>
        <v>0.4216622123712055</v>
      </c>
      <c r="W174" s="37">
        <f t="shared" si="36"/>
        <v>0.5384371024141215</v>
      </c>
      <c r="X174" s="37">
        <f t="shared" si="35"/>
        <v>0.752045775220781</v>
      </c>
      <c r="Y174" s="37">
        <f t="shared" si="35"/>
        <v>0.9225972810126987</v>
      </c>
      <c r="Z174" s="37">
        <f t="shared" si="35"/>
        <v>1</v>
      </c>
      <c r="AA174" s="37">
        <f t="shared" si="35"/>
        <v>1.0142184045087073</v>
      </c>
      <c r="AB174" s="37">
        <f t="shared" si="35"/>
        <v>1.3075364278684194</v>
      </c>
      <c r="AC174" s="37">
        <f t="shared" si="42"/>
        <v>184.8376137284013</v>
      </c>
    </row>
    <row r="175" spans="1:29" ht="12.75">
      <c r="A175">
        <f t="shared" si="40"/>
        <v>1990.25</v>
      </c>
      <c r="B175" s="18">
        <v>214.96200000000002</v>
      </c>
      <c r="C175" s="18">
        <v>3.761</v>
      </c>
      <c r="D175" s="18">
        <f t="shared" si="39"/>
        <v>218.723</v>
      </c>
      <c r="E175" s="36">
        <v>0.007643168792128563</v>
      </c>
      <c r="F175" s="36">
        <v>0.05731819570064545</v>
      </c>
      <c r="G175" s="36">
        <v>0.06802365928888321</v>
      </c>
      <c r="H175" s="36">
        <v>0.3016276955604553</v>
      </c>
      <c r="I175" s="36">
        <v>0.2737729549407959</v>
      </c>
      <c r="J175" s="36">
        <v>0.17540115118026733</v>
      </c>
      <c r="K175" s="36">
        <v>0.09362118691205978</v>
      </c>
      <c r="L175" s="36">
        <v>0.021609798073768616</v>
      </c>
      <c r="M175" s="37">
        <f aca="true" t="shared" si="45" ref="M175:T206">M174+(M$214-M$174)/40</f>
        <v>5.9339666499999995</v>
      </c>
      <c r="N175" s="37">
        <f t="shared" si="45"/>
        <v>6.417469075</v>
      </c>
      <c r="O175" s="37">
        <f t="shared" si="45"/>
        <v>8.1670637</v>
      </c>
      <c r="P175" s="37">
        <f t="shared" si="45"/>
        <v>11.40533275</v>
      </c>
      <c r="Q175" s="37">
        <f t="shared" si="45"/>
        <v>13.984082749999999</v>
      </c>
      <c r="R175" s="37">
        <f t="shared" si="45"/>
        <v>15.16417975</v>
      </c>
      <c r="S175" s="37">
        <f t="shared" si="45"/>
        <v>15.396911999999999</v>
      </c>
      <c r="T175" s="37">
        <f t="shared" si="45"/>
        <v>19.767725</v>
      </c>
      <c r="U175" s="37">
        <f t="shared" si="36"/>
        <v>0.39131471321421124</v>
      </c>
      <c r="V175" s="37">
        <f t="shared" si="36"/>
        <v>0.4231992221669622</v>
      </c>
      <c r="W175" s="37">
        <f t="shared" si="36"/>
        <v>0.5385760281560893</v>
      </c>
      <c r="X175" s="37">
        <f t="shared" si="35"/>
        <v>0.7521232890951454</v>
      </c>
      <c r="Y175" s="37">
        <f t="shared" si="35"/>
        <v>0.9221786460293045</v>
      </c>
      <c r="Z175" s="37">
        <f t="shared" si="35"/>
        <v>1</v>
      </c>
      <c r="AA175" s="37">
        <f t="shared" si="35"/>
        <v>1.0153475000848626</v>
      </c>
      <c r="AB175" s="37">
        <f t="shared" si="35"/>
        <v>1.303580234862357</v>
      </c>
      <c r="AC175" s="37">
        <f t="shared" si="42"/>
        <v>184.13018474967296</v>
      </c>
    </row>
    <row r="176" spans="1:29" ht="12.75">
      <c r="A176">
        <f t="shared" si="40"/>
        <v>1990.5</v>
      </c>
      <c r="B176" s="18">
        <v>214.853</v>
      </c>
      <c r="C176" s="18">
        <v>3.861</v>
      </c>
      <c r="D176" s="18">
        <f t="shared" si="39"/>
        <v>218.714</v>
      </c>
      <c r="E176" s="36">
        <v>0.007398178335279226</v>
      </c>
      <c r="F176" s="36">
        <v>0.05632378160953522</v>
      </c>
      <c r="G176" s="36">
        <v>0.06728272140026093</v>
      </c>
      <c r="H176" s="36">
        <v>0.2998884320259094</v>
      </c>
      <c r="I176" s="36">
        <v>0.276251882314682</v>
      </c>
      <c r="J176" s="36">
        <v>0.17639416456222534</v>
      </c>
      <c r="K176" s="36">
        <v>0.09386849403381348</v>
      </c>
      <c r="L176" s="36">
        <v>0.02161015197634697</v>
      </c>
      <c r="M176" s="37">
        <f t="shared" si="45"/>
        <v>6.004678299999999</v>
      </c>
      <c r="N176" s="37">
        <f t="shared" si="45"/>
        <v>6.5113711499999996</v>
      </c>
      <c r="O176" s="37">
        <f t="shared" si="45"/>
        <v>8.2593154</v>
      </c>
      <c r="P176" s="37">
        <f t="shared" si="45"/>
        <v>11.532415499999999</v>
      </c>
      <c r="Q176" s="37">
        <f t="shared" si="45"/>
        <v>14.132195499999998</v>
      </c>
      <c r="R176" s="37">
        <f t="shared" si="45"/>
        <v>15.331599500000001</v>
      </c>
      <c r="S176" s="37">
        <f t="shared" si="45"/>
        <v>15.583833999999998</v>
      </c>
      <c r="T176" s="37">
        <f t="shared" si="45"/>
        <v>19.92664</v>
      </c>
      <c r="U176" s="37">
        <f t="shared" si="36"/>
        <v>0.3916537410203025</v>
      </c>
      <c r="V176" s="37">
        <f t="shared" si="36"/>
        <v>0.42470266393274875</v>
      </c>
      <c r="W176" s="37">
        <f t="shared" si="36"/>
        <v>0.538711919783712</v>
      </c>
      <c r="X176" s="37">
        <f t="shared" si="35"/>
        <v>0.752199110079806</v>
      </c>
      <c r="Y176" s="37">
        <f t="shared" si="35"/>
        <v>0.9217691539620505</v>
      </c>
      <c r="Z176" s="37">
        <f aca="true" t="shared" si="46" ref="Z176:AB239">R176/$R176</f>
        <v>1</v>
      </c>
      <c r="AA176" s="37">
        <f t="shared" si="46"/>
        <v>1.0164519364075482</v>
      </c>
      <c r="AB176" s="37">
        <f t="shared" si="46"/>
        <v>1.2997104444321024</v>
      </c>
      <c r="AC176" s="37">
        <f t="shared" si="42"/>
        <v>184.41408534877445</v>
      </c>
    </row>
    <row r="177" spans="1:29" ht="12.75">
      <c r="A177">
        <f t="shared" si="40"/>
        <v>1990.75</v>
      </c>
      <c r="B177" s="18">
        <v>214.296</v>
      </c>
      <c r="C177" s="18">
        <v>3.828</v>
      </c>
      <c r="D177" s="18">
        <f t="shared" si="39"/>
        <v>218.124</v>
      </c>
      <c r="E177" s="36">
        <v>0.00715318787842989</v>
      </c>
      <c r="F177" s="36">
        <v>0.05532936751842499</v>
      </c>
      <c r="G177" s="36">
        <v>0.06654178351163864</v>
      </c>
      <c r="H177" s="36">
        <v>0.2981491684913635</v>
      </c>
      <c r="I177" s="36">
        <v>0.2787308096885681</v>
      </c>
      <c r="J177" s="36">
        <v>0.17738717794418335</v>
      </c>
      <c r="K177" s="36">
        <v>0.09411580860614777</v>
      </c>
      <c r="L177" s="36">
        <v>0.021610505878925323</v>
      </c>
      <c r="M177" s="37">
        <f t="shared" si="45"/>
        <v>6.075389949999999</v>
      </c>
      <c r="N177" s="37">
        <f t="shared" si="45"/>
        <v>6.6052732249999995</v>
      </c>
      <c r="O177" s="37">
        <f t="shared" si="45"/>
        <v>8.3515671</v>
      </c>
      <c r="P177" s="37">
        <f t="shared" si="45"/>
        <v>11.659498249999999</v>
      </c>
      <c r="Q177" s="37">
        <f t="shared" si="45"/>
        <v>14.280308249999997</v>
      </c>
      <c r="R177" s="37">
        <f t="shared" si="45"/>
        <v>15.499019250000002</v>
      </c>
      <c r="S177" s="37">
        <f t="shared" si="45"/>
        <v>15.770755999999997</v>
      </c>
      <c r="T177" s="37">
        <f t="shared" si="45"/>
        <v>20.085555</v>
      </c>
      <c r="U177" s="37">
        <f t="shared" si="36"/>
        <v>0.3919854444983671</v>
      </c>
      <c r="V177" s="37">
        <f t="shared" si="36"/>
        <v>0.42617362546988247</v>
      </c>
      <c r="W177" s="37">
        <f t="shared" si="36"/>
        <v>0.5388448756201139</v>
      </c>
      <c r="X177" s="37">
        <f t="shared" si="36"/>
        <v>0.7522732930343317</v>
      </c>
      <c r="Y177" s="37">
        <f t="shared" si="36"/>
        <v>0.921368508526757</v>
      </c>
      <c r="Z177" s="37">
        <f t="shared" si="46"/>
        <v>1</v>
      </c>
      <c r="AA177" s="37">
        <f t="shared" si="46"/>
        <v>1.0175325125814005</v>
      </c>
      <c r="AB177" s="37">
        <f t="shared" si="46"/>
        <v>1.2959242566267537</v>
      </c>
      <c r="AC177" s="37">
        <f t="shared" si="42"/>
        <v>184.20608027238345</v>
      </c>
    </row>
    <row r="178" spans="1:29" ht="12.75">
      <c r="A178">
        <f t="shared" si="40"/>
        <v>1991</v>
      </c>
      <c r="B178" s="18">
        <v>212.642</v>
      </c>
      <c r="C178" s="18">
        <v>3.829</v>
      </c>
      <c r="D178" s="18">
        <f t="shared" si="39"/>
        <v>216.471</v>
      </c>
      <c r="E178" s="36">
        <v>0.00690819788724184</v>
      </c>
      <c r="F178" s="36">
        <v>0.05433494970202446</v>
      </c>
      <c r="G178" s="36">
        <v>0.06580084562301636</v>
      </c>
      <c r="H178" s="36">
        <v>0.29640993475914</v>
      </c>
      <c r="I178" s="36">
        <v>0.2812097668647766</v>
      </c>
      <c r="J178" s="36">
        <v>0.17838019132614136</v>
      </c>
      <c r="K178" s="36">
        <v>0.09436312317848206</v>
      </c>
      <c r="L178" s="36">
        <v>0.021610857918858528</v>
      </c>
      <c r="M178" s="37">
        <f t="shared" si="45"/>
        <v>6.146101599999999</v>
      </c>
      <c r="N178" s="37">
        <f t="shared" si="45"/>
        <v>6.699175299999999</v>
      </c>
      <c r="O178" s="37">
        <f t="shared" si="45"/>
        <v>8.4438188</v>
      </c>
      <c r="P178" s="37">
        <f t="shared" si="45"/>
        <v>11.786580999999998</v>
      </c>
      <c r="Q178" s="37">
        <f t="shared" si="45"/>
        <v>14.428420999999997</v>
      </c>
      <c r="R178" s="37">
        <f t="shared" si="45"/>
        <v>15.666439000000002</v>
      </c>
      <c r="S178" s="37">
        <f t="shared" si="45"/>
        <v>15.957677999999996</v>
      </c>
      <c r="T178" s="37">
        <f t="shared" si="45"/>
        <v>20.24447</v>
      </c>
      <c r="U178" s="37">
        <f t="shared" si="36"/>
        <v>0.3923100584631899</v>
      </c>
      <c r="V178" s="37">
        <f t="shared" si="36"/>
        <v>0.4276131480804284</v>
      </c>
      <c r="W178" s="37">
        <f t="shared" si="36"/>
        <v>0.5389749897854899</v>
      </c>
      <c r="X178" s="37">
        <f t="shared" si="36"/>
        <v>0.7523458904732592</v>
      </c>
      <c r="Y178" s="37">
        <f t="shared" si="36"/>
        <v>0.9209764261042344</v>
      </c>
      <c r="Z178" s="37">
        <f t="shared" si="46"/>
        <v>1</v>
      </c>
      <c r="AA178" s="37">
        <f t="shared" si="46"/>
        <v>1.0185899935524592</v>
      </c>
      <c r="AB178" s="37">
        <f t="shared" si="46"/>
        <v>1.292218991182361</v>
      </c>
      <c r="AC178" s="37">
        <f t="shared" si="42"/>
        <v>183.0962268884257</v>
      </c>
    </row>
    <row r="179" spans="1:29" ht="12.75">
      <c r="A179">
        <f t="shared" si="40"/>
        <v>1991.25</v>
      </c>
      <c r="B179" s="18">
        <v>211.678</v>
      </c>
      <c r="C179" s="18">
        <v>3.798</v>
      </c>
      <c r="D179" s="18">
        <f t="shared" si="39"/>
        <v>215.476</v>
      </c>
      <c r="E179" s="36">
        <v>0.006663956679403782</v>
      </c>
      <c r="F179" s="36">
        <v>0.05379541590809822</v>
      </c>
      <c r="G179" s="36">
        <v>0.0652855783700943</v>
      </c>
      <c r="H179" s="36">
        <v>0.29514631628990173</v>
      </c>
      <c r="I179" s="36">
        <v>0.2822346091270447</v>
      </c>
      <c r="J179" s="36">
        <v>0.18063108623027802</v>
      </c>
      <c r="K179" s="36">
        <v>0.09389108419418335</v>
      </c>
      <c r="L179" s="36">
        <v>0.021615441888570786</v>
      </c>
      <c r="M179" s="37">
        <f t="shared" si="45"/>
        <v>6.216813249999999</v>
      </c>
      <c r="N179" s="37">
        <f t="shared" si="45"/>
        <v>6.793077374999999</v>
      </c>
      <c r="O179" s="37">
        <f t="shared" si="45"/>
        <v>8.536070500000001</v>
      </c>
      <c r="P179" s="37">
        <f t="shared" si="45"/>
        <v>11.913663749999998</v>
      </c>
      <c r="Q179" s="37">
        <f t="shared" si="45"/>
        <v>14.576533749999996</v>
      </c>
      <c r="R179" s="37">
        <f t="shared" si="45"/>
        <v>15.833858750000003</v>
      </c>
      <c r="S179" s="37">
        <f t="shared" si="45"/>
        <v>16.144599999999997</v>
      </c>
      <c r="T179" s="37">
        <f t="shared" si="45"/>
        <v>20.403385</v>
      </c>
      <c r="U179" s="37">
        <f t="shared" si="36"/>
        <v>0.39262780779827267</v>
      </c>
      <c r="V179" s="37">
        <f t="shared" si="36"/>
        <v>0.42902222902550513</v>
      </c>
      <c r="W179" s="37">
        <f t="shared" si="36"/>
        <v>0.5391023524193053</v>
      </c>
      <c r="X179" s="37">
        <f t="shared" si="36"/>
        <v>0.7524169526900697</v>
      </c>
      <c r="Y179" s="37">
        <f t="shared" si="36"/>
        <v>0.9205926350707148</v>
      </c>
      <c r="Z179" s="37">
        <f t="shared" si="46"/>
        <v>1</v>
      </c>
      <c r="AA179" s="37">
        <f t="shared" si="46"/>
        <v>1.019625111914049</v>
      </c>
      <c r="AB179" s="37">
        <f t="shared" si="46"/>
        <v>1.288592081194358</v>
      </c>
      <c r="AC179" s="37">
        <f t="shared" si="42"/>
        <v>182.50945795182906</v>
      </c>
    </row>
    <row r="180" spans="1:29" ht="12.75">
      <c r="A180">
        <f t="shared" si="40"/>
        <v>1991.5</v>
      </c>
      <c r="B180" s="18">
        <v>211.897</v>
      </c>
      <c r="C180" s="18">
        <v>3.745</v>
      </c>
      <c r="D180" s="18">
        <f t="shared" si="39"/>
        <v>215.642</v>
      </c>
      <c r="E180" s="36">
        <v>0.006419715005904436</v>
      </c>
      <c r="F180" s="36">
        <v>0.05325587838888168</v>
      </c>
      <c r="G180" s="36">
        <v>0.06477030366659164</v>
      </c>
      <c r="H180" s="36">
        <v>0.29388269782066345</v>
      </c>
      <c r="I180" s="36">
        <v>0.28325945138931274</v>
      </c>
      <c r="J180" s="36">
        <v>0.18288198113441467</v>
      </c>
      <c r="K180" s="36">
        <v>0.09341904520988464</v>
      </c>
      <c r="L180" s="36">
        <v>0.021620023995637894</v>
      </c>
      <c r="M180" s="37">
        <f t="shared" si="45"/>
        <v>6.287524899999998</v>
      </c>
      <c r="N180" s="37">
        <f t="shared" si="45"/>
        <v>6.886979449999999</v>
      </c>
      <c r="O180" s="37">
        <f t="shared" si="45"/>
        <v>8.628322200000001</v>
      </c>
      <c r="P180" s="37">
        <f t="shared" si="45"/>
        <v>12.040746499999997</v>
      </c>
      <c r="Q180" s="37">
        <f t="shared" si="45"/>
        <v>14.724646499999995</v>
      </c>
      <c r="R180" s="37">
        <f t="shared" si="45"/>
        <v>16.0012785</v>
      </c>
      <c r="S180" s="37">
        <f t="shared" si="45"/>
        <v>16.331521999999996</v>
      </c>
      <c r="T180" s="37">
        <f t="shared" si="45"/>
        <v>20.5623</v>
      </c>
      <c r="U180" s="37">
        <f t="shared" si="36"/>
        <v>0.39293890797538444</v>
      </c>
      <c r="V180" s="37">
        <f t="shared" si="36"/>
        <v>0.43040182382926456</v>
      </c>
      <c r="W180" s="37">
        <f t="shared" si="36"/>
        <v>0.5392270498885449</v>
      </c>
      <c r="X180" s="37">
        <f t="shared" si="36"/>
        <v>0.7524865278733819</v>
      </c>
      <c r="Y180" s="37">
        <f t="shared" si="36"/>
        <v>0.920216875170318</v>
      </c>
      <c r="Z180" s="37">
        <f t="shared" si="46"/>
        <v>1</v>
      </c>
      <c r="AA180" s="37">
        <f t="shared" si="46"/>
        <v>1.0206385695992977</v>
      </c>
      <c r="AB180" s="37">
        <f t="shared" si="46"/>
        <v>1.285041067187225</v>
      </c>
      <c r="AC180" s="37">
        <f t="shared" si="42"/>
        <v>182.9041936214355</v>
      </c>
    </row>
    <row r="181" spans="1:29" ht="12.75">
      <c r="A181">
        <f t="shared" si="40"/>
        <v>1991.75</v>
      </c>
      <c r="B181" s="18">
        <v>211.822</v>
      </c>
      <c r="C181" s="18">
        <v>3.669</v>
      </c>
      <c r="D181" s="18">
        <f t="shared" si="39"/>
        <v>215.491</v>
      </c>
      <c r="E181" s="36">
        <v>0.00617547333240509</v>
      </c>
      <c r="F181" s="36">
        <v>0.052716344594955444</v>
      </c>
      <c r="G181" s="36">
        <v>0.06425502896308899</v>
      </c>
      <c r="H181" s="36">
        <v>0.29261907935142517</v>
      </c>
      <c r="I181" s="36">
        <v>0.2842842638492584</v>
      </c>
      <c r="J181" s="36">
        <v>0.18513289093971252</v>
      </c>
      <c r="K181" s="36">
        <v>0.09294700622558594</v>
      </c>
      <c r="L181" s="36">
        <v>0.02162460796535015</v>
      </c>
      <c r="M181" s="37">
        <f t="shared" si="45"/>
        <v>6.358236549999998</v>
      </c>
      <c r="N181" s="37">
        <f t="shared" si="45"/>
        <v>6.980881524999999</v>
      </c>
      <c r="O181" s="37">
        <f t="shared" si="45"/>
        <v>8.720573900000002</v>
      </c>
      <c r="P181" s="37">
        <f t="shared" si="45"/>
        <v>12.167829249999997</v>
      </c>
      <c r="Q181" s="37">
        <f t="shared" si="45"/>
        <v>14.872759249999994</v>
      </c>
      <c r="R181" s="37">
        <f t="shared" si="45"/>
        <v>16.168698250000002</v>
      </c>
      <c r="S181" s="37">
        <f t="shared" si="45"/>
        <v>16.518443999999995</v>
      </c>
      <c r="T181" s="37">
        <f t="shared" si="45"/>
        <v>20.721215</v>
      </c>
      <c r="U181" s="37">
        <f t="shared" si="36"/>
        <v>0.3932435655418331</v>
      </c>
      <c r="V181" s="37">
        <f t="shared" si="36"/>
        <v>0.4317528484397313</v>
      </c>
      <c r="W181" s="37">
        <f t="shared" si="36"/>
        <v>0.5393491649830252</v>
      </c>
      <c r="X181" s="37">
        <f t="shared" si="36"/>
        <v>0.7525546622159267</v>
      </c>
      <c r="Y181" s="37">
        <f t="shared" si="36"/>
        <v>0.9198488969265038</v>
      </c>
      <c r="Z181" s="37">
        <f t="shared" si="46"/>
        <v>1</v>
      </c>
      <c r="AA181" s="37">
        <f t="shared" si="46"/>
        <v>1.0216310394684984</v>
      </c>
      <c r="AB181" s="37">
        <f t="shared" si="46"/>
        <v>1.2815635915525851</v>
      </c>
      <c r="AC181" s="37">
        <f t="shared" si="42"/>
        <v>183.0292116531381</v>
      </c>
    </row>
    <row r="182" spans="1:29" ht="12.75">
      <c r="A182">
        <f t="shared" si="40"/>
        <v>1992</v>
      </c>
      <c r="B182" s="18">
        <v>211.27100000000002</v>
      </c>
      <c r="C182" s="18">
        <v>3.622</v>
      </c>
      <c r="D182" s="18">
        <f t="shared" si="39"/>
        <v>214.89300000000003</v>
      </c>
      <c r="E182" s="36">
        <v>0.005931232124567032</v>
      </c>
      <c r="F182" s="36">
        <v>0.052176810801029205</v>
      </c>
      <c r="G182" s="36">
        <v>0.06373976171016693</v>
      </c>
      <c r="H182" s="36">
        <v>0.2913554608821869</v>
      </c>
      <c r="I182" s="36">
        <v>0.2853091061115265</v>
      </c>
      <c r="J182" s="36">
        <v>0.18738378584384918</v>
      </c>
      <c r="K182" s="36">
        <v>0.09247496724128723</v>
      </c>
      <c r="L182" s="36">
        <v>0.02162919193506241</v>
      </c>
      <c r="M182" s="37">
        <f t="shared" si="45"/>
        <v>6.428948199999998</v>
      </c>
      <c r="N182" s="37">
        <f t="shared" si="45"/>
        <v>7.074783599999999</v>
      </c>
      <c r="O182" s="37">
        <f t="shared" si="45"/>
        <v>8.812825600000002</v>
      </c>
      <c r="P182" s="37">
        <f t="shared" si="45"/>
        <v>12.294911999999997</v>
      </c>
      <c r="Q182" s="37">
        <f t="shared" si="45"/>
        <v>15.020871999999994</v>
      </c>
      <c r="R182" s="37">
        <f t="shared" si="45"/>
        <v>16.336118000000003</v>
      </c>
      <c r="S182" s="37">
        <f t="shared" si="45"/>
        <v>16.705365999999994</v>
      </c>
      <c r="T182" s="37">
        <f t="shared" si="45"/>
        <v>20.88013</v>
      </c>
      <c r="U182" s="37">
        <f t="shared" si="36"/>
        <v>0.3935419785777745</v>
      </c>
      <c r="V182" s="37">
        <f t="shared" si="36"/>
        <v>0.4330761812567709</v>
      </c>
      <c r="W182" s="37">
        <f t="shared" si="36"/>
        <v>0.5394687770986963</v>
      </c>
      <c r="X182" s="37">
        <f t="shared" si="36"/>
        <v>0.7526214000168213</v>
      </c>
      <c r="Y182" s="37">
        <f t="shared" si="36"/>
        <v>0.9194884610897149</v>
      </c>
      <c r="Z182" s="37">
        <f t="shared" si="46"/>
        <v>1</v>
      </c>
      <c r="AA182" s="37">
        <f t="shared" si="46"/>
        <v>1.0226031667988682</v>
      </c>
      <c r="AB182" s="37">
        <f t="shared" si="46"/>
        <v>1.2781573933293087</v>
      </c>
      <c r="AC182" s="37">
        <f t="shared" si="42"/>
        <v>182.77285983908334</v>
      </c>
    </row>
    <row r="183" spans="1:29" ht="12.75">
      <c r="A183">
        <f t="shared" si="40"/>
        <v>1992.25</v>
      </c>
      <c r="B183" s="18">
        <v>212.364</v>
      </c>
      <c r="C183" s="18">
        <v>3.547</v>
      </c>
      <c r="D183" s="18">
        <f t="shared" si="39"/>
        <v>215.911</v>
      </c>
      <c r="E183" s="36">
        <v>0.0059334589168429375</v>
      </c>
      <c r="F183" s="36">
        <v>0.051346637308597565</v>
      </c>
      <c r="G183" s="36">
        <v>0.06418415158987045</v>
      </c>
      <c r="H183" s="36">
        <v>0.28957995772361755</v>
      </c>
      <c r="I183" s="36">
        <v>0.2853721082210541</v>
      </c>
      <c r="J183" s="36">
        <v>0.1896759271621704</v>
      </c>
      <c r="K183" s="36">
        <v>0.09300784766674042</v>
      </c>
      <c r="L183" s="36">
        <v>0.0211465023458004</v>
      </c>
      <c r="M183" s="37">
        <f t="shared" si="45"/>
        <v>6.499659849999998</v>
      </c>
      <c r="N183" s="37">
        <f t="shared" si="45"/>
        <v>7.168685674999999</v>
      </c>
      <c r="O183" s="37">
        <f t="shared" si="45"/>
        <v>8.905077300000002</v>
      </c>
      <c r="P183" s="37">
        <f t="shared" si="45"/>
        <v>12.421994749999996</v>
      </c>
      <c r="Q183" s="37">
        <f t="shared" si="45"/>
        <v>15.168984749999993</v>
      </c>
      <c r="R183" s="37">
        <f t="shared" si="45"/>
        <v>16.503537750000003</v>
      </c>
      <c r="S183" s="37">
        <f t="shared" si="45"/>
        <v>16.892287999999994</v>
      </c>
      <c r="T183" s="37">
        <f t="shared" si="45"/>
        <v>21.039045</v>
      </c>
      <c r="U183" s="37">
        <f t="shared" si="36"/>
        <v>0.39383433712568666</v>
      </c>
      <c r="V183" s="37">
        <f t="shared" si="36"/>
        <v>0.4343726650366221</v>
      </c>
      <c r="W183" s="37">
        <f t="shared" si="36"/>
        <v>0.539585962409787</v>
      </c>
      <c r="X183" s="37">
        <f t="shared" si="36"/>
        <v>0.7526867837776172</v>
      </c>
      <c r="Y183" s="37">
        <f t="shared" si="36"/>
        <v>0.91913533811864</v>
      </c>
      <c r="Z183" s="37">
        <f t="shared" si="46"/>
        <v>1</v>
      </c>
      <c r="AA183" s="37">
        <f t="shared" si="46"/>
        <v>1.0235555706836246</v>
      </c>
      <c r="AB183" s="37">
        <f t="shared" si="46"/>
        <v>1.274820303301333</v>
      </c>
      <c r="AC183" s="37">
        <f t="shared" si="42"/>
        <v>183.81895132988458</v>
      </c>
    </row>
    <row r="184" spans="1:29" ht="12.75">
      <c r="A184">
        <f t="shared" si="40"/>
        <v>1992.5</v>
      </c>
      <c r="B184" s="18">
        <v>212.446</v>
      </c>
      <c r="C184" s="18">
        <v>3.422</v>
      </c>
      <c r="D184" s="18">
        <f t="shared" si="39"/>
        <v>215.868</v>
      </c>
      <c r="E184" s="36">
        <v>0.00593568617478013</v>
      </c>
      <c r="F184" s="36">
        <v>0.050516460090875626</v>
      </c>
      <c r="G184" s="36">
        <v>0.06462854146957397</v>
      </c>
      <c r="H184" s="36">
        <v>0.2878044545650482</v>
      </c>
      <c r="I184" s="36">
        <v>0.2854350805282593</v>
      </c>
      <c r="J184" s="36">
        <v>0.19196808338165283</v>
      </c>
      <c r="K184" s="36">
        <v>0.093540720641613</v>
      </c>
      <c r="L184" s="36">
        <v>0.02066381275653839</v>
      </c>
      <c r="M184" s="37">
        <f t="shared" si="45"/>
        <v>6.570371499999998</v>
      </c>
      <c r="N184" s="37">
        <f t="shared" si="45"/>
        <v>7.262587749999999</v>
      </c>
      <c r="O184" s="37">
        <f t="shared" si="45"/>
        <v>8.997329000000002</v>
      </c>
      <c r="P184" s="37">
        <f t="shared" si="45"/>
        <v>12.549077499999996</v>
      </c>
      <c r="Q184" s="37">
        <f t="shared" si="45"/>
        <v>15.317097499999992</v>
      </c>
      <c r="R184" s="37">
        <f t="shared" si="45"/>
        <v>16.670957500000004</v>
      </c>
      <c r="S184" s="37">
        <f t="shared" si="45"/>
        <v>17.079209999999993</v>
      </c>
      <c r="T184" s="37">
        <f t="shared" si="45"/>
        <v>21.197960000000002</v>
      </c>
      <c r="U184" s="37">
        <f t="shared" si="36"/>
        <v>0.3941208235939655</v>
      </c>
      <c r="V184" s="37">
        <f t="shared" si="36"/>
        <v>0.4356431086816697</v>
      </c>
      <c r="W184" s="37">
        <f t="shared" si="36"/>
        <v>0.5397007940305768</v>
      </c>
      <c r="X184" s="37">
        <f t="shared" si="36"/>
        <v>0.7527508542925619</v>
      </c>
      <c r="Y184" s="37">
        <f t="shared" si="36"/>
        <v>0.9187893076927338</v>
      </c>
      <c r="Z184" s="37">
        <f t="shared" si="46"/>
        <v>1</v>
      </c>
      <c r="AA184" s="37">
        <f t="shared" si="46"/>
        <v>1.0244888453467649</v>
      </c>
      <c r="AB184" s="37">
        <f t="shared" si="46"/>
        <v>1.2715502393908686</v>
      </c>
      <c r="AC184" s="37">
        <f t="shared" si="42"/>
        <v>183.96291117329895</v>
      </c>
    </row>
    <row r="185" spans="1:29" ht="12.75">
      <c r="A185">
        <f t="shared" si="40"/>
        <v>1992.75</v>
      </c>
      <c r="B185" s="18">
        <v>213.774</v>
      </c>
      <c r="C185" s="18">
        <v>3.339</v>
      </c>
      <c r="D185" s="18">
        <f t="shared" si="39"/>
        <v>217.113</v>
      </c>
      <c r="E185" s="36">
        <v>0.005937913432717323</v>
      </c>
      <c r="F185" s="36">
        <v>0.049686282873153687</v>
      </c>
      <c r="G185" s="36">
        <v>0.0650729238986969</v>
      </c>
      <c r="H185" s="36">
        <v>0.2860289514064789</v>
      </c>
      <c r="I185" s="36">
        <v>0.28549808263778687</v>
      </c>
      <c r="J185" s="36">
        <v>0.19426022469997406</v>
      </c>
      <c r="K185" s="36">
        <v>0.0940735936164856</v>
      </c>
      <c r="L185" s="36">
        <v>0.02018112502992153</v>
      </c>
      <c r="M185" s="37">
        <f t="shared" si="45"/>
        <v>6.641083149999997</v>
      </c>
      <c r="N185" s="37">
        <f t="shared" si="45"/>
        <v>7.356489824999999</v>
      </c>
      <c r="O185" s="37">
        <f t="shared" si="45"/>
        <v>9.089580700000003</v>
      </c>
      <c r="P185" s="37">
        <f t="shared" si="45"/>
        <v>12.676160249999995</v>
      </c>
      <c r="Q185" s="37">
        <f t="shared" si="45"/>
        <v>15.465210249999991</v>
      </c>
      <c r="R185" s="37">
        <f t="shared" si="45"/>
        <v>16.838377250000004</v>
      </c>
      <c r="S185" s="37">
        <f t="shared" si="45"/>
        <v>17.266131999999992</v>
      </c>
      <c r="T185" s="37">
        <f t="shared" si="45"/>
        <v>21.356875000000002</v>
      </c>
      <c r="U185" s="37">
        <f aca="true" t="shared" si="47" ref="U185:Y235">M185/$R185</f>
        <v>0.3944016131364438</v>
      </c>
      <c r="V185" s="37">
        <f t="shared" si="47"/>
        <v>0.436888288923447</v>
      </c>
      <c r="W185" s="37">
        <f t="shared" si="47"/>
        <v>0.539813342167518</v>
      </c>
      <c r="X185" s="37">
        <f t="shared" si="47"/>
        <v>0.7528136507334751</v>
      </c>
      <c r="Y185" s="37">
        <f t="shared" si="47"/>
        <v>0.9184501582538179</v>
      </c>
      <c r="Z185" s="37">
        <f t="shared" si="46"/>
        <v>1</v>
      </c>
      <c r="AA185" s="37">
        <f t="shared" si="46"/>
        <v>1.025403561379407</v>
      </c>
      <c r="AB185" s="37">
        <f t="shared" si="46"/>
        <v>1.2683452023264294</v>
      </c>
      <c r="AC185" s="37">
        <f t="shared" si="42"/>
        <v>185.20586168659307</v>
      </c>
    </row>
    <row r="186" spans="1:29" ht="12.75">
      <c r="A186">
        <f t="shared" si="40"/>
        <v>1993</v>
      </c>
      <c r="B186" s="18">
        <v>215.298</v>
      </c>
      <c r="C186" s="18">
        <v>3.296</v>
      </c>
      <c r="D186" s="18">
        <f t="shared" si="39"/>
        <v>218.594</v>
      </c>
      <c r="E186" s="36">
        <v>0.005940140224993229</v>
      </c>
      <c r="F186" s="36">
        <v>0.048856109380722046</v>
      </c>
      <c r="G186" s="36">
        <v>0.06551731377840042</v>
      </c>
      <c r="H186" s="36">
        <v>0.28425344824790955</v>
      </c>
      <c r="I186" s="36">
        <v>0.28556108474731445</v>
      </c>
      <c r="J186" s="36">
        <v>0.1965523660182953</v>
      </c>
      <c r="K186" s="36">
        <v>0.09460647404193878</v>
      </c>
      <c r="L186" s="36">
        <v>0.019698435440659523</v>
      </c>
      <c r="M186" s="37">
        <f t="shared" si="45"/>
        <v>6.711794799999997</v>
      </c>
      <c r="N186" s="37">
        <f t="shared" si="45"/>
        <v>7.450391899999999</v>
      </c>
      <c r="O186" s="37">
        <f t="shared" si="45"/>
        <v>9.181832400000003</v>
      </c>
      <c r="P186" s="37">
        <f t="shared" si="45"/>
        <v>12.803242999999995</v>
      </c>
      <c r="Q186" s="37">
        <f t="shared" si="45"/>
        <v>15.61332299999999</v>
      </c>
      <c r="R186" s="37">
        <f t="shared" si="45"/>
        <v>17.005797000000005</v>
      </c>
      <c r="S186" s="37">
        <f t="shared" si="45"/>
        <v>17.45305399999999</v>
      </c>
      <c r="T186" s="37">
        <f t="shared" si="45"/>
        <v>21.515790000000003</v>
      </c>
      <c r="U186" s="37">
        <f t="shared" si="47"/>
        <v>0.3946768740094919</v>
      </c>
      <c r="V186" s="37">
        <f t="shared" si="47"/>
        <v>0.4381089519062233</v>
      </c>
      <c r="W186" s="37">
        <f t="shared" si="47"/>
        <v>0.5399236742623706</v>
      </c>
      <c r="X186" s="37">
        <f t="shared" si="47"/>
        <v>0.7528752107296113</v>
      </c>
      <c r="Y186" s="37">
        <f t="shared" si="47"/>
        <v>0.9181176865747596</v>
      </c>
      <c r="Z186" s="37">
        <f t="shared" si="46"/>
        <v>1</v>
      </c>
      <c r="AA186" s="37">
        <f t="shared" si="46"/>
        <v>1.026300266903103</v>
      </c>
      <c r="AB186" s="37">
        <f t="shared" si="46"/>
        <v>1.2652032715667485</v>
      </c>
      <c r="AC186" s="37">
        <f t="shared" si="42"/>
        <v>186.6527564885162</v>
      </c>
    </row>
    <row r="187" spans="1:29" ht="12.75">
      <c r="A187">
        <f t="shared" si="40"/>
        <v>1993.25</v>
      </c>
      <c r="B187" s="18">
        <v>217.805</v>
      </c>
      <c r="C187" s="18">
        <v>3.289</v>
      </c>
      <c r="D187" s="18">
        <f t="shared" si="39"/>
        <v>221.094</v>
      </c>
      <c r="E187" s="36">
        <v>0.006188083905726671</v>
      </c>
      <c r="F187" s="36">
        <v>0.04904477298259735</v>
      </c>
      <c r="G187" s="36">
        <v>0.06598135083913803</v>
      </c>
      <c r="H187" s="36">
        <v>0.2829837203025818</v>
      </c>
      <c r="I187" s="36">
        <v>0.2860966920852661</v>
      </c>
      <c r="J187" s="36">
        <v>0.19758835434913635</v>
      </c>
      <c r="K187" s="36">
        <v>0.09315239638090134</v>
      </c>
      <c r="L187" s="36">
        <v>0.019950278103351593</v>
      </c>
      <c r="M187" s="37">
        <f t="shared" si="45"/>
        <v>6.782506449999997</v>
      </c>
      <c r="N187" s="37">
        <f t="shared" si="45"/>
        <v>7.544293974999999</v>
      </c>
      <c r="O187" s="37">
        <f t="shared" si="45"/>
        <v>9.274084100000003</v>
      </c>
      <c r="P187" s="37">
        <f t="shared" si="45"/>
        <v>12.930325749999994</v>
      </c>
      <c r="Q187" s="37">
        <f t="shared" si="45"/>
        <v>15.76143574999999</v>
      </c>
      <c r="R187" s="37">
        <f t="shared" si="45"/>
        <v>17.173216750000005</v>
      </c>
      <c r="S187" s="37">
        <f t="shared" si="45"/>
        <v>17.63997599999999</v>
      </c>
      <c r="T187" s="37">
        <f t="shared" si="45"/>
        <v>21.674705000000003</v>
      </c>
      <c r="U187" s="37">
        <f t="shared" si="47"/>
        <v>0.39494676790823097</v>
      </c>
      <c r="V187" s="37">
        <f t="shared" si="47"/>
        <v>0.43930581467796337</v>
      </c>
      <c r="W187" s="37">
        <f t="shared" si="47"/>
        <v>0.5400318551269668</v>
      </c>
      <c r="X187" s="37">
        <f t="shared" si="47"/>
        <v>0.752935570442852</v>
      </c>
      <c r="Y187" s="37">
        <f t="shared" si="47"/>
        <v>0.9177916973533794</v>
      </c>
      <c r="Z187" s="37">
        <f t="shared" si="46"/>
        <v>1</v>
      </c>
      <c r="AA187" s="37">
        <f t="shared" si="46"/>
        <v>1.0271794886651031</v>
      </c>
      <c r="AB187" s="37">
        <f t="shared" si="46"/>
        <v>1.2621226014631182</v>
      </c>
      <c r="AC187" s="37">
        <f t="shared" si="42"/>
        <v>188.75228314952878</v>
      </c>
    </row>
    <row r="188" spans="1:29" ht="12.75">
      <c r="A188">
        <f t="shared" si="40"/>
        <v>1993.5</v>
      </c>
      <c r="B188" s="18">
        <v>218.245</v>
      </c>
      <c r="C188" s="18">
        <v>3.177</v>
      </c>
      <c r="D188" s="18">
        <f t="shared" si="39"/>
        <v>221.422</v>
      </c>
      <c r="E188" s="36">
        <v>0.0064360275864601135</v>
      </c>
      <c r="F188" s="36">
        <v>0.049233436584472656</v>
      </c>
      <c r="G188" s="36">
        <v>0.06644539535045624</v>
      </c>
      <c r="H188" s="36">
        <v>0.28171399235725403</v>
      </c>
      <c r="I188" s="36">
        <v>0.28663232922554016</v>
      </c>
      <c r="J188" s="36">
        <v>0.19862434267997742</v>
      </c>
      <c r="K188" s="36">
        <v>0.09169831871986389</v>
      </c>
      <c r="L188" s="36">
        <v>0.020202118903398514</v>
      </c>
      <c r="M188" s="37">
        <f t="shared" si="45"/>
        <v>6.853218099999997</v>
      </c>
      <c r="N188" s="37">
        <f t="shared" si="45"/>
        <v>7.638196049999999</v>
      </c>
      <c r="O188" s="37">
        <f t="shared" si="45"/>
        <v>9.366335800000003</v>
      </c>
      <c r="P188" s="37">
        <f t="shared" si="45"/>
        <v>13.057408499999994</v>
      </c>
      <c r="Q188" s="37">
        <f t="shared" si="45"/>
        <v>15.909548499999989</v>
      </c>
      <c r="R188" s="37">
        <f t="shared" si="45"/>
        <v>17.340636500000006</v>
      </c>
      <c r="S188" s="37">
        <f t="shared" si="45"/>
        <v>17.82689799999999</v>
      </c>
      <c r="T188" s="37">
        <f t="shared" si="45"/>
        <v>21.833620000000003</v>
      </c>
      <c r="U188" s="37">
        <f t="shared" si="47"/>
        <v>0.39521145028326926</v>
      </c>
      <c r="V188" s="37">
        <f t="shared" si="47"/>
        <v>0.4404795665949169</v>
      </c>
      <c r="W188" s="37">
        <f t="shared" si="47"/>
        <v>0.5401379470701667</v>
      </c>
      <c r="X188" s="37">
        <f t="shared" si="47"/>
        <v>0.7529947646385408</v>
      </c>
      <c r="Y188" s="37">
        <f t="shared" si="47"/>
        <v>0.9174720028298836</v>
      </c>
      <c r="Z188" s="37">
        <f t="shared" si="46"/>
        <v>1</v>
      </c>
      <c r="AA188" s="37">
        <f t="shared" si="46"/>
        <v>1.0280417330701779</v>
      </c>
      <c r="AB188" s="37">
        <f t="shared" si="46"/>
        <v>1.2591014176440407</v>
      </c>
      <c r="AC188" s="37">
        <f t="shared" si="42"/>
        <v>188.9961763405212</v>
      </c>
    </row>
    <row r="189" spans="1:29" ht="12.75">
      <c r="A189">
        <f t="shared" si="40"/>
        <v>1993.75</v>
      </c>
      <c r="B189" s="18">
        <v>219.734</v>
      </c>
      <c r="C189" s="18">
        <v>3.154</v>
      </c>
      <c r="D189" s="18">
        <f t="shared" si="39"/>
        <v>222.888</v>
      </c>
      <c r="E189" s="36">
        <v>0.006683971267193556</v>
      </c>
      <c r="F189" s="36">
        <v>0.04942210391163826</v>
      </c>
      <c r="G189" s="36">
        <v>0.06690943241119385</v>
      </c>
      <c r="H189" s="36">
        <v>0.28044426441192627</v>
      </c>
      <c r="I189" s="36">
        <v>0.2871679663658142</v>
      </c>
      <c r="J189" s="36">
        <v>0.19966033101081848</v>
      </c>
      <c r="K189" s="36">
        <v>0.09024424105882645</v>
      </c>
      <c r="L189" s="36">
        <v>0.020453961566090584</v>
      </c>
      <c r="M189" s="37">
        <f t="shared" si="45"/>
        <v>6.9239297499999966</v>
      </c>
      <c r="N189" s="37">
        <f t="shared" si="45"/>
        <v>7.7320981249999985</v>
      </c>
      <c r="O189" s="37">
        <f t="shared" si="45"/>
        <v>9.458587500000004</v>
      </c>
      <c r="P189" s="37">
        <f t="shared" si="45"/>
        <v>13.184491249999994</v>
      </c>
      <c r="Q189" s="37">
        <f t="shared" si="45"/>
        <v>16.05766124999999</v>
      </c>
      <c r="R189" s="37">
        <f t="shared" si="45"/>
        <v>17.508056250000006</v>
      </c>
      <c r="S189" s="37">
        <f t="shared" si="45"/>
        <v>18.01381999999999</v>
      </c>
      <c r="T189" s="37">
        <f t="shared" si="45"/>
        <v>21.992535000000004</v>
      </c>
      <c r="U189" s="37">
        <f t="shared" si="47"/>
        <v>0.39547107063926606</v>
      </c>
      <c r="V189" s="37">
        <f t="shared" si="47"/>
        <v>0.4416308706456204</v>
      </c>
      <c r="W189" s="37">
        <f t="shared" si="47"/>
        <v>0.5402420100175312</v>
      </c>
      <c r="X189" s="37">
        <f t="shared" si="47"/>
        <v>0.7530528267522552</v>
      </c>
      <c r="Y189" s="37">
        <f t="shared" si="47"/>
        <v>0.9171584224262463</v>
      </c>
      <c r="Z189" s="37">
        <f t="shared" si="46"/>
        <v>1</v>
      </c>
      <c r="AA189" s="37">
        <f t="shared" si="46"/>
        <v>1.0288874871532345</v>
      </c>
      <c r="AB189" s="37">
        <f t="shared" si="46"/>
        <v>1.256138013607307</v>
      </c>
      <c r="AC189" s="37">
        <f t="shared" si="42"/>
        <v>190.21023328402458</v>
      </c>
    </row>
    <row r="190" spans="1:29" ht="12.75">
      <c r="A190">
        <f t="shared" si="40"/>
        <v>1994</v>
      </c>
      <c r="B190" s="18">
        <v>220.927</v>
      </c>
      <c r="C190" s="18">
        <v>3.139</v>
      </c>
      <c r="D190" s="18">
        <f t="shared" si="39"/>
        <v>224.066</v>
      </c>
      <c r="E190" s="36">
        <v>0.006931914947926998</v>
      </c>
      <c r="F190" s="36">
        <v>0.049610767513513565</v>
      </c>
      <c r="G190" s="36">
        <v>0.06737346947193146</v>
      </c>
      <c r="H190" s="36">
        <v>0.2791745364665985</v>
      </c>
      <c r="I190" s="36">
        <v>0.28770357370376587</v>
      </c>
      <c r="J190" s="36">
        <v>0.20069631934165955</v>
      </c>
      <c r="K190" s="36">
        <v>0.088790163397789</v>
      </c>
      <c r="L190" s="36">
        <v>0.020705804228782654</v>
      </c>
      <c r="M190" s="37">
        <f t="shared" si="45"/>
        <v>6.994641399999996</v>
      </c>
      <c r="N190" s="37">
        <f t="shared" si="45"/>
        <v>7.826000199999998</v>
      </c>
      <c r="O190" s="37">
        <f t="shared" si="45"/>
        <v>9.550839200000004</v>
      </c>
      <c r="P190" s="37">
        <f t="shared" si="45"/>
        <v>13.311573999999993</v>
      </c>
      <c r="Q190" s="37">
        <f t="shared" si="45"/>
        <v>16.205773999999987</v>
      </c>
      <c r="R190" s="37">
        <f t="shared" si="45"/>
        <v>17.675476000000007</v>
      </c>
      <c r="S190" s="37">
        <f t="shared" si="45"/>
        <v>18.200741999999988</v>
      </c>
      <c r="T190" s="37">
        <f t="shared" si="45"/>
        <v>22.151450000000004</v>
      </c>
      <c r="U190" s="37">
        <f t="shared" si="47"/>
        <v>0.39572577281652804</v>
      </c>
      <c r="V190" s="37">
        <f t="shared" si="47"/>
        <v>0.4427603646996548</v>
      </c>
      <c r="W190" s="37">
        <f t="shared" si="47"/>
        <v>0.5403441016241939</v>
      </c>
      <c r="X190" s="37">
        <f t="shared" si="47"/>
        <v>0.7531097889527834</v>
      </c>
      <c r="Y190" s="37">
        <f t="shared" si="47"/>
        <v>0.9168507824060852</v>
      </c>
      <c r="Z190" s="37">
        <f t="shared" si="46"/>
        <v>1</v>
      </c>
      <c r="AA190" s="37">
        <f t="shared" si="46"/>
        <v>1.029717219496662</v>
      </c>
      <c r="AB190" s="37">
        <f t="shared" si="46"/>
        <v>1.253230747505753</v>
      </c>
      <c r="AC190" s="37">
        <f t="shared" si="42"/>
        <v>191.17719562485888</v>
      </c>
    </row>
    <row r="191" spans="1:29" ht="12.75">
      <c r="A191">
        <f t="shared" si="40"/>
        <v>1994.25</v>
      </c>
      <c r="B191" s="18">
        <v>224.308</v>
      </c>
      <c r="C191" s="18">
        <v>3.1</v>
      </c>
      <c r="D191" s="18">
        <f t="shared" si="39"/>
        <v>227.408</v>
      </c>
      <c r="E191" s="36">
        <v>0.007180541753768921</v>
      </c>
      <c r="F191" s="36">
        <v>0.049794457852840424</v>
      </c>
      <c r="G191" s="36">
        <v>0.06660144031047821</v>
      </c>
      <c r="H191" s="36">
        <v>0.27790138125419617</v>
      </c>
      <c r="I191" s="36">
        <v>0.2875005006790161</v>
      </c>
      <c r="J191" s="36">
        <v>0.20173944532871246</v>
      </c>
      <c r="K191" s="36">
        <v>0.08931014686822891</v>
      </c>
      <c r="L191" s="36">
        <v>0.020712174475193024</v>
      </c>
      <c r="M191" s="37">
        <f t="shared" si="45"/>
        <v>7.065353049999996</v>
      </c>
      <c r="N191" s="37">
        <f t="shared" si="45"/>
        <v>7.919902274999998</v>
      </c>
      <c r="O191" s="37">
        <f t="shared" si="45"/>
        <v>9.643090900000004</v>
      </c>
      <c r="P191" s="37">
        <f t="shared" si="45"/>
        <v>13.438656749999993</v>
      </c>
      <c r="Q191" s="37">
        <f t="shared" si="45"/>
        <v>16.353886749999987</v>
      </c>
      <c r="R191" s="37">
        <f t="shared" si="45"/>
        <v>17.842895750000007</v>
      </c>
      <c r="S191" s="37">
        <f t="shared" si="45"/>
        <v>18.387663999999987</v>
      </c>
      <c r="T191" s="37">
        <f t="shared" si="45"/>
        <v>22.310365000000004</v>
      </c>
      <c r="U191" s="37">
        <f t="shared" si="47"/>
        <v>0.39597569525675186</v>
      </c>
      <c r="V191" s="37">
        <f t="shared" si="47"/>
        <v>0.44386866268609987</v>
      </c>
      <c r="W191" s="37">
        <f t="shared" si="47"/>
        <v>0.5404442773813775</v>
      </c>
      <c r="X191" s="37">
        <f t="shared" si="47"/>
        <v>0.7531656822015556</v>
      </c>
      <c r="Y191" s="37">
        <f t="shared" si="47"/>
        <v>0.9165489155536864</v>
      </c>
      <c r="Z191" s="37">
        <f t="shared" si="46"/>
        <v>1</v>
      </c>
      <c r="AA191" s="37">
        <f t="shared" si="46"/>
        <v>1.0305313810960297</v>
      </c>
      <c r="AB191" s="37">
        <f t="shared" si="46"/>
        <v>1.2503780391139703</v>
      </c>
      <c r="AC191" s="37">
        <f t="shared" si="42"/>
        <v>194.07643300223776</v>
      </c>
    </row>
    <row r="192" spans="1:29" ht="12.75">
      <c r="A192">
        <f t="shared" si="40"/>
        <v>1994.5</v>
      </c>
      <c r="B192" s="18">
        <v>226.492</v>
      </c>
      <c r="C192" s="18">
        <v>3.047</v>
      </c>
      <c r="D192" s="18">
        <f t="shared" si="39"/>
        <v>229.539</v>
      </c>
      <c r="E192" s="36">
        <v>0.007429169025272131</v>
      </c>
      <c r="F192" s="36">
        <v>0.049978144466876984</v>
      </c>
      <c r="G192" s="36">
        <v>0.06582941859960556</v>
      </c>
      <c r="H192" s="36">
        <v>0.2766282260417938</v>
      </c>
      <c r="I192" s="36">
        <v>0.28729739785194397</v>
      </c>
      <c r="J192" s="36">
        <v>0.20278257131576538</v>
      </c>
      <c r="K192" s="36">
        <v>0.08983013033866882</v>
      </c>
      <c r="L192" s="36">
        <v>0.020718542858958244</v>
      </c>
      <c r="M192" s="37">
        <f t="shared" si="45"/>
        <v>7.136064699999996</v>
      </c>
      <c r="N192" s="37">
        <f t="shared" si="45"/>
        <v>8.01380435</v>
      </c>
      <c r="O192" s="37">
        <f t="shared" si="45"/>
        <v>9.735342600000005</v>
      </c>
      <c r="P192" s="37">
        <f t="shared" si="45"/>
        <v>13.565739499999992</v>
      </c>
      <c r="Q192" s="37">
        <f t="shared" si="45"/>
        <v>16.501999499999986</v>
      </c>
      <c r="R192" s="37">
        <f t="shared" si="45"/>
        <v>18.010315500000008</v>
      </c>
      <c r="S192" s="37">
        <f t="shared" si="45"/>
        <v>18.574585999999986</v>
      </c>
      <c r="T192" s="37">
        <f t="shared" si="45"/>
        <v>22.469280000000005</v>
      </c>
      <c r="U192" s="37">
        <f t="shared" si="47"/>
        <v>0.39622097125394573</v>
      </c>
      <c r="V192" s="37">
        <f t="shared" si="47"/>
        <v>0.4449563557062615</v>
      </c>
      <c r="W192" s="37">
        <f t="shared" si="47"/>
        <v>0.54054259071697</v>
      </c>
      <c r="X192" s="37">
        <f t="shared" si="47"/>
        <v>0.7532205363087607</v>
      </c>
      <c r="Y192" s="37">
        <f t="shared" si="47"/>
        <v>0.9162526608709314</v>
      </c>
      <c r="Z192" s="37">
        <f t="shared" si="46"/>
        <v>1</v>
      </c>
      <c r="AA192" s="37">
        <f t="shared" si="46"/>
        <v>1.031330406177503</v>
      </c>
      <c r="AB192" s="37">
        <f t="shared" si="46"/>
        <v>1.2475783669641987</v>
      </c>
      <c r="AC192" s="37">
        <f t="shared" si="42"/>
        <v>195.9435521590573</v>
      </c>
    </row>
    <row r="193" spans="1:29" ht="12.75">
      <c r="A193">
        <f t="shared" si="40"/>
        <v>1994.75</v>
      </c>
      <c r="B193" s="18">
        <v>227.68900000000002</v>
      </c>
      <c r="C193" s="18">
        <v>2.974</v>
      </c>
      <c r="D193" s="18">
        <f t="shared" si="39"/>
        <v>230.663</v>
      </c>
      <c r="E193" s="36">
        <v>0.007677796296775341</v>
      </c>
      <c r="F193" s="36">
        <v>0.050161831080913544</v>
      </c>
      <c r="G193" s="36">
        <v>0.06505739688873291</v>
      </c>
      <c r="H193" s="36">
        <v>0.2753550708293915</v>
      </c>
      <c r="I193" s="36">
        <v>0.2870942950248718</v>
      </c>
      <c r="J193" s="36">
        <v>0.2038256824016571</v>
      </c>
      <c r="K193" s="36">
        <v>0.09035012125968933</v>
      </c>
      <c r="L193" s="36">
        <v>0.020724911242723465</v>
      </c>
      <c r="M193" s="37">
        <f t="shared" si="45"/>
        <v>7.206776349999996</v>
      </c>
      <c r="N193" s="37">
        <f t="shared" si="45"/>
        <v>8.107706425</v>
      </c>
      <c r="O193" s="37">
        <f t="shared" si="45"/>
        <v>9.827594300000005</v>
      </c>
      <c r="P193" s="37">
        <f t="shared" si="45"/>
        <v>13.692822249999992</v>
      </c>
      <c r="Q193" s="37">
        <f t="shared" si="45"/>
        <v>16.650112249999985</v>
      </c>
      <c r="R193" s="37">
        <f t="shared" si="45"/>
        <v>18.17773525000001</v>
      </c>
      <c r="S193" s="37">
        <f t="shared" si="45"/>
        <v>18.761507999999985</v>
      </c>
      <c r="T193" s="37">
        <f t="shared" si="45"/>
        <v>22.628195000000005</v>
      </c>
      <c r="U193" s="37">
        <f t="shared" si="47"/>
        <v>0.396461729191484</v>
      </c>
      <c r="V193" s="37">
        <f t="shared" si="47"/>
        <v>0.44602401308490813</v>
      </c>
      <c r="W193" s="37">
        <f t="shared" si="47"/>
        <v>0.5406390930905433</v>
      </c>
      <c r="X193" s="37">
        <f t="shared" si="47"/>
        <v>0.7532743799863619</v>
      </c>
      <c r="Y193" s="37">
        <f t="shared" si="47"/>
        <v>0.9159618632909717</v>
      </c>
      <c r="Z193" s="37">
        <f t="shared" si="46"/>
        <v>1</v>
      </c>
      <c r="AA193" s="37">
        <f t="shared" si="46"/>
        <v>1.0321147129700867</v>
      </c>
      <c r="AB193" s="37">
        <f t="shared" si="46"/>
        <v>1.2448302656404897</v>
      </c>
      <c r="AC193" s="37">
        <f t="shared" si="42"/>
        <v>196.95197621430782</v>
      </c>
    </row>
    <row r="194" spans="1:29" ht="12.75">
      <c r="A194">
        <f t="shared" si="40"/>
        <v>1995</v>
      </c>
      <c r="B194" s="18">
        <v>229.518</v>
      </c>
      <c r="C194" s="18">
        <v>2.975</v>
      </c>
      <c r="D194" s="18">
        <f t="shared" si="39"/>
        <v>232.493</v>
      </c>
      <c r="E194" s="36">
        <v>0.007926423102617264</v>
      </c>
      <c r="F194" s="36">
        <v>0.0503455214202404</v>
      </c>
      <c r="G194" s="36">
        <v>0.06428536772727966</v>
      </c>
      <c r="H194" s="36">
        <v>0.27408191561698914</v>
      </c>
      <c r="I194" s="36">
        <v>0.28689122200012207</v>
      </c>
      <c r="J194" s="36">
        <v>0.20486880838871002</v>
      </c>
      <c r="K194" s="36">
        <v>0.09087010473012924</v>
      </c>
      <c r="L194" s="36">
        <v>0.020731281489133835</v>
      </c>
      <c r="M194" s="37">
        <f t="shared" si="45"/>
        <v>7.2774879999999955</v>
      </c>
      <c r="N194" s="37">
        <f t="shared" si="45"/>
        <v>8.2016085</v>
      </c>
      <c r="O194" s="37">
        <f t="shared" si="45"/>
        <v>9.919846000000005</v>
      </c>
      <c r="P194" s="37">
        <f t="shared" si="45"/>
        <v>13.819904999999991</v>
      </c>
      <c r="Q194" s="37">
        <f t="shared" si="45"/>
        <v>16.798224999999984</v>
      </c>
      <c r="R194" s="37">
        <f t="shared" si="45"/>
        <v>18.34515500000001</v>
      </c>
      <c r="S194" s="37">
        <f t="shared" si="45"/>
        <v>18.948429999999984</v>
      </c>
      <c r="T194" s="37">
        <f t="shared" si="45"/>
        <v>22.787110000000006</v>
      </c>
      <c r="U194" s="37">
        <f t="shared" si="47"/>
        <v>0.39669809276618223</v>
      </c>
      <c r="V194" s="37">
        <f t="shared" si="47"/>
        <v>0.4470721833639452</v>
      </c>
      <c r="W194" s="37">
        <f t="shared" si="47"/>
        <v>0.540733834083168</v>
      </c>
      <c r="X194" s="37">
        <f t="shared" si="47"/>
        <v>0.7533272408982091</v>
      </c>
      <c r="Y194" s="37">
        <f t="shared" si="47"/>
        <v>0.9156763734075823</v>
      </c>
      <c r="Z194" s="37">
        <f t="shared" si="46"/>
        <v>1</v>
      </c>
      <c r="AA194" s="37">
        <f t="shared" si="46"/>
        <v>1.032884704435584</v>
      </c>
      <c r="AB194" s="37">
        <f t="shared" si="46"/>
        <v>1.2421323232210355</v>
      </c>
      <c r="AC194" s="37">
        <f t="shared" si="42"/>
        <v>198.56408381897418</v>
      </c>
    </row>
    <row r="195" spans="1:29" ht="12.75">
      <c r="A195">
        <f t="shared" si="40"/>
        <v>1995.25</v>
      </c>
      <c r="B195" s="18">
        <v>229.787</v>
      </c>
      <c r="C195" s="18">
        <v>2.939</v>
      </c>
      <c r="D195" s="18">
        <f t="shared" si="39"/>
        <v>232.726</v>
      </c>
      <c r="E195" s="36">
        <v>0.007928228005766869</v>
      </c>
      <c r="F195" s="36">
        <v>0.05004516988992691</v>
      </c>
      <c r="G195" s="36">
        <v>0.06376363337039948</v>
      </c>
      <c r="H195" s="36">
        <v>0.27256515622138977</v>
      </c>
      <c r="I195" s="36">
        <v>0.2879161834716797</v>
      </c>
      <c r="J195" s="36">
        <v>0.20590552687644958</v>
      </c>
      <c r="K195" s="36">
        <v>0.09089303016662598</v>
      </c>
      <c r="L195" s="36">
        <v>0.020983751863241196</v>
      </c>
      <c r="M195" s="37">
        <f t="shared" si="45"/>
        <v>7.348199649999995</v>
      </c>
      <c r="N195" s="37">
        <f t="shared" si="45"/>
        <v>8.295510575000002</v>
      </c>
      <c r="O195" s="37">
        <f t="shared" si="45"/>
        <v>10.012097700000005</v>
      </c>
      <c r="P195" s="37">
        <f t="shared" si="45"/>
        <v>13.946987749999991</v>
      </c>
      <c r="Q195" s="37">
        <f t="shared" si="45"/>
        <v>16.946337749999984</v>
      </c>
      <c r="R195" s="37">
        <f t="shared" si="45"/>
        <v>18.51257475000001</v>
      </c>
      <c r="S195" s="37">
        <f t="shared" si="45"/>
        <v>19.135351999999983</v>
      </c>
      <c r="T195" s="37">
        <f t="shared" si="45"/>
        <v>22.946025000000006</v>
      </c>
      <c r="U195" s="37">
        <f t="shared" si="47"/>
        <v>0.3969301812002132</v>
      </c>
      <c r="V195" s="37">
        <f t="shared" si="47"/>
        <v>0.4481013952421717</v>
      </c>
      <c r="W195" s="37">
        <f t="shared" si="47"/>
        <v>0.5408268614823554</v>
      </c>
      <c r="X195" s="37">
        <f t="shared" si="47"/>
        <v>0.7533791457074324</v>
      </c>
      <c r="Y195" s="37">
        <f t="shared" si="47"/>
        <v>0.9153960472192003</v>
      </c>
      <c r="Z195" s="37">
        <f t="shared" si="46"/>
        <v>1</v>
      </c>
      <c r="AA195" s="37">
        <f t="shared" si="46"/>
        <v>1.0336407689589464</v>
      </c>
      <c r="AB195" s="37">
        <f t="shared" si="46"/>
        <v>1.2394831788592775</v>
      </c>
      <c r="AC195" s="37">
        <f t="shared" si="42"/>
        <v>198.9399717421391</v>
      </c>
    </row>
    <row r="196" spans="1:29" ht="12.75">
      <c r="A196">
        <f t="shared" si="40"/>
        <v>1995.5</v>
      </c>
      <c r="B196" s="18">
        <v>231.705</v>
      </c>
      <c r="C196" s="18">
        <v>2.914</v>
      </c>
      <c r="D196" s="18">
        <f t="shared" si="39"/>
        <v>234.619</v>
      </c>
      <c r="E196" s="36">
        <v>0.007930032908916473</v>
      </c>
      <c r="F196" s="36">
        <v>0.04974482208490372</v>
      </c>
      <c r="G196" s="36">
        <v>0.06324189156293869</v>
      </c>
      <c r="H196" s="36">
        <v>0.2710483968257904</v>
      </c>
      <c r="I196" s="36">
        <v>0.2889411151409149</v>
      </c>
      <c r="J196" s="36">
        <v>0.20694223046302795</v>
      </c>
      <c r="K196" s="36">
        <v>0.09091596305370331</v>
      </c>
      <c r="L196" s="36">
        <v>0.021236222237348557</v>
      </c>
      <c r="M196" s="37">
        <f t="shared" si="45"/>
        <v>7.418911299999995</v>
      </c>
      <c r="N196" s="37">
        <f t="shared" si="45"/>
        <v>8.389412650000002</v>
      </c>
      <c r="O196" s="37">
        <f t="shared" si="45"/>
        <v>10.104349400000006</v>
      </c>
      <c r="P196" s="37">
        <f t="shared" si="45"/>
        <v>14.07407049999999</v>
      </c>
      <c r="Q196" s="37">
        <f t="shared" si="45"/>
        <v>17.094450499999983</v>
      </c>
      <c r="R196" s="37">
        <f t="shared" si="45"/>
        <v>18.67999450000001</v>
      </c>
      <c r="S196" s="37">
        <f t="shared" si="45"/>
        <v>19.322273999999982</v>
      </c>
      <c r="T196" s="37">
        <f t="shared" si="45"/>
        <v>23.104940000000006</v>
      </c>
      <c r="U196" s="37">
        <f t="shared" si="47"/>
        <v>0.39715810944162705</v>
      </c>
      <c r="V196" s="37">
        <f t="shared" si="47"/>
        <v>0.4491121584645005</v>
      </c>
      <c r="W196" s="37">
        <f t="shared" si="47"/>
        <v>0.5409182213624314</v>
      </c>
      <c r="X196" s="37">
        <f t="shared" si="47"/>
        <v>0.7534301201212872</v>
      </c>
      <c r="Y196" s="37">
        <f t="shared" si="47"/>
        <v>0.9151207458867279</v>
      </c>
      <c r="Z196" s="37">
        <f t="shared" si="46"/>
        <v>1</v>
      </c>
      <c r="AA196" s="37">
        <f t="shared" si="46"/>
        <v>1.0343832810015</v>
      </c>
      <c r="AB196" s="37">
        <f t="shared" si="46"/>
        <v>1.236881520495094</v>
      </c>
      <c r="AC196" s="37">
        <f t="shared" si="42"/>
        <v>200.73581232158816</v>
      </c>
    </row>
    <row r="197" spans="1:29" ht="12.75">
      <c r="A197">
        <f t="shared" si="40"/>
        <v>1995.75</v>
      </c>
      <c r="B197" s="18">
        <v>231.442</v>
      </c>
      <c r="C197" s="18">
        <v>2.843</v>
      </c>
      <c r="D197" s="18">
        <f t="shared" si="39"/>
        <v>234.285</v>
      </c>
      <c r="E197" s="36">
        <v>0.007931837812066078</v>
      </c>
      <c r="F197" s="36">
        <v>0.049444470554590225</v>
      </c>
      <c r="G197" s="36">
        <v>0.0627201572060585</v>
      </c>
      <c r="H197" s="36">
        <v>0.26953163743019104</v>
      </c>
      <c r="I197" s="36">
        <v>0.28996604681015015</v>
      </c>
      <c r="J197" s="36">
        <v>0.20797893404960632</v>
      </c>
      <c r="K197" s="36">
        <v>0.09093889594078064</v>
      </c>
      <c r="L197" s="36">
        <v>0.021488690748810768</v>
      </c>
      <c r="M197" s="37">
        <f t="shared" si="45"/>
        <v>7.489622949999995</v>
      </c>
      <c r="N197" s="37">
        <f t="shared" si="45"/>
        <v>8.483314725000003</v>
      </c>
      <c r="O197" s="37">
        <f t="shared" si="45"/>
        <v>10.196601100000006</v>
      </c>
      <c r="P197" s="37">
        <f t="shared" si="45"/>
        <v>14.20115324999999</v>
      </c>
      <c r="Q197" s="37">
        <f t="shared" si="45"/>
        <v>17.242563249999982</v>
      </c>
      <c r="R197" s="37">
        <f t="shared" si="45"/>
        <v>18.84741425000001</v>
      </c>
      <c r="S197" s="37">
        <f t="shared" si="45"/>
        <v>19.50919599999998</v>
      </c>
      <c r="T197" s="37">
        <f t="shared" si="45"/>
        <v>23.263855000000007</v>
      </c>
      <c r="U197" s="37">
        <f t="shared" si="47"/>
        <v>0.3973819883541845</v>
      </c>
      <c r="V197" s="37">
        <f t="shared" si="47"/>
        <v>0.45010496466378663</v>
      </c>
      <c r="W197" s="37">
        <f t="shared" si="47"/>
        <v>0.5410079581606267</v>
      </c>
      <c r="X197" s="37">
        <f t="shared" si="47"/>
        <v>0.7534801889336084</v>
      </c>
      <c r="Y197" s="37">
        <f t="shared" si="47"/>
        <v>0.9148503355042442</v>
      </c>
      <c r="Z197" s="37">
        <f t="shared" si="46"/>
        <v>1</v>
      </c>
      <c r="AA197" s="37">
        <f t="shared" si="46"/>
        <v>1.0351126017193564</v>
      </c>
      <c r="AB197" s="37">
        <f t="shared" si="46"/>
        <v>1.2343260826879736</v>
      </c>
      <c r="AC197" s="37">
        <f t="shared" si="42"/>
        <v>200.6268068222289</v>
      </c>
    </row>
    <row r="198" spans="1:29" ht="12.75">
      <c r="A198">
        <f t="shared" si="40"/>
        <v>1996</v>
      </c>
      <c r="B198" s="18">
        <v>230.315</v>
      </c>
      <c r="C198" s="18">
        <v>2.742</v>
      </c>
      <c r="D198" s="18">
        <f aca="true" t="shared" si="48" ref="D198:D245">B198+C198</f>
        <v>233.057</v>
      </c>
      <c r="E198" s="36">
        <v>0.007933642715215683</v>
      </c>
      <c r="F198" s="36">
        <v>0.04914411902427673</v>
      </c>
      <c r="G198" s="36">
        <v>0.062198419123888016</v>
      </c>
      <c r="H198" s="36">
        <v>0.2680148780345917</v>
      </c>
      <c r="I198" s="36">
        <v>0.29099100828170776</v>
      </c>
      <c r="J198" s="36">
        <v>0.2090156525373459</v>
      </c>
      <c r="K198" s="36">
        <v>0.09096182137727737</v>
      </c>
      <c r="L198" s="36">
        <v>0.02174116112291813</v>
      </c>
      <c r="M198" s="37">
        <f t="shared" si="45"/>
        <v>7.560334599999995</v>
      </c>
      <c r="N198" s="37">
        <f t="shared" si="45"/>
        <v>8.577216800000004</v>
      </c>
      <c r="O198" s="37">
        <f t="shared" si="45"/>
        <v>10.288852800000006</v>
      </c>
      <c r="P198" s="37">
        <f t="shared" si="45"/>
        <v>14.32823599999999</v>
      </c>
      <c r="Q198" s="37">
        <f t="shared" si="45"/>
        <v>17.39067599999998</v>
      </c>
      <c r="R198" s="37">
        <f t="shared" si="45"/>
        <v>19.01483400000001</v>
      </c>
      <c r="S198" s="37">
        <f t="shared" si="45"/>
        <v>19.69611799999998</v>
      </c>
      <c r="T198" s="37">
        <f t="shared" si="45"/>
        <v>23.422770000000007</v>
      </c>
      <c r="U198" s="37">
        <f t="shared" si="47"/>
        <v>0.39760192489716134</v>
      </c>
      <c r="V198" s="37">
        <f t="shared" si="47"/>
        <v>0.45108028815818213</v>
      </c>
      <c r="W198" s="37">
        <f t="shared" si="47"/>
        <v>0.541096114749148</v>
      </c>
      <c r="X198" s="37">
        <f t="shared" si="47"/>
        <v>0.7535293760650228</v>
      </c>
      <c r="Y198" s="37">
        <f t="shared" si="47"/>
        <v>0.9145846868818298</v>
      </c>
      <c r="Z198" s="37">
        <f t="shared" si="46"/>
        <v>1</v>
      </c>
      <c r="AA198" s="37">
        <f t="shared" si="46"/>
        <v>1.0358290795491545</v>
      </c>
      <c r="AB198" s="37">
        <f t="shared" si="46"/>
        <v>1.231815644564659</v>
      </c>
      <c r="AC198" s="37">
        <f t="shared" si="42"/>
        <v>199.75044112050023</v>
      </c>
    </row>
    <row r="199" spans="1:29" ht="12.75">
      <c r="A199">
        <f aca="true" t="shared" si="49" ref="A199:A245">A198+0.25</f>
        <v>1996.25</v>
      </c>
      <c r="B199" s="18">
        <v>232.68699999999998</v>
      </c>
      <c r="C199" s="18">
        <v>2.805</v>
      </c>
      <c r="D199" s="18">
        <f t="shared" si="48"/>
        <v>235.492</v>
      </c>
      <c r="E199" s="36">
        <v>0.007934468798339367</v>
      </c>
      <c r="F199" s="36">
        <v>0.049863144755363464</v>
      </c>
      <c r="G199" s="36">
        <v>0.061198890209198</v>
      </c>
      <c r="H199" s="36">
        <v>0.2660176157951355</v>
      </c>
      <c r="I199" s="36">
        <v>0.29125988483428955</v>
      </c>
      <c r="J199" s="36">
        <v>0.21076640486717224</v>
      </c>
      <c r="K199" s="36">
        <v>0.09171145409345627</v>
      </c>
      <c r="L199" s="36">
        <v>0.021496009081602097</v>
      </c>
      <c r="M199" s="37">
        <f t="shared" si="45"/>
        <v>7.6310462499999945</v>
      </c>
      <c r="N199" s="37">
        <f t="shared" si="45"/>
        <v>8.671118875000005</v>
      </c>
      <c r="O199" s="37">
        <f t="shared" si="45"/>
        <v>10.381104500000006</v>
      </c>
      <c r="P199" s="37">
        <f t="shared" si="45"/>
        <v>14.45531874999999</v>
      </c>
      <c r="Q199" s="37">
        <f t="shared" si="45"/>
        <v>17.53878874999998</v>
      </c>
      <c r="R199" s="37">
        <f t="shared" si="45"/>
        <v>19.18225375000001</v>
      </c>
      <c r="S199" s="37">
        <f t="shared" si="45"/>
        <v>19.88303999999998</v>
      </c>
      <c r="T199" s="37">
        <f t="shared" si="45"/>
        <v>23.581685000000007</v>
      </c>
      <c r="U199" s="37">
        <f t="shared" si="47"/>
        <v>0.39781802229573726</v>
      </c>
      <c r="V199" s="37">
        <f t="shared" si="47"/>
        <v>0.4520385867067367</v>
      </c>
      <c r="W199" s="37">
        <f t="shared" si="47"/>
        <v>0.5411827325034735</v>
      </c>
      <c r="X199" s="37">
        <f t="shared" si="47"/>
        <v>0.753577704601055</v>
      </c>
      <c r="Y199" s="37">
        <f t="shared" si="47"/>
        <v>0.914323675339764</v>
      </c>
      <c r="Z199" s="37">
        <f t="shared" si="46"/>
        <v>1</v>
      </c>
      <c r="AA199" s="37">
        <f t="shared" si="46"/>
        <v>1.0365330507631287</v>
      </c>
      <c r="AB199" s="37">
        <f t="shared" si="46"/>
        <v>1.229349027874266</v>
      </c>
      <c r="AC199" s="37">
        <f aca="true" t="shared" si="50" ref="AC199:AC245">D199*(E199*U199+F199*V199+G199*W199+H199*X199+I199*Y199+J199*Z199+K199*AA199+L199*AB199)</f>
        <v>202.0148179383955</v>
      </c>
    </row>
    <row r="200" spans="1:29" ht="12.75">
      <c r="A200">
        <f t="shared" si="49"/>
        <v>1996.5</v>
      </c>
      <c r="B200" s="18">
        <v>234.571</v>
      </c>
      <c r="C200" s="18">
        <v>2.82</v>
      </c>
      <c r="D200" s="18">
        <f t="shared" si="48"/>
        <v>237.391</v>
      </c>
      <c r="E200" s="36">
        <v>0.00793529488146305</v>
      </c>
      <c r="F200" s="36">
        <v>0.050582170486450195</v>
      </c>
      <c r="G200" s="36">
        <v>0.06019935756921768</v>
      </c>
      <c r="H200" s="36">
        <v>0.2640203833580017</v>
      </c>
      <c r="I200" s="36">
        <v>0.29152876138687134</v>
      </c>
      <c r="J200" s="36">
        <v>0.2125171571969986</v>
      </c>
      <c r="K200" s="36">
        <v>0.09246109426021576</v>
      </c>
      <c r="L200" s="36">
        <v>0.021250858902931213</v>
      </c>
      <c r="M200" s="37">
        <f t="shared" si="45"/>
        <v>7.701757899999994</v>
      </c>
      <c r="N200" s="37">
        <f t="shared" si="45"/>
        <v>8.765020950000006</v>
      </c>
      <c r="O200" s="37">
        <f t="shared" si="45"/>
        <v>10.473356200000007</v>
      </c>
      <c r="P200" s="37">
        <f t="shared" si="45"/>
        <v>14.582401499999989</v>
      </c>
      <c r="Q200" s="37">
        <f t="shared" si="45"/>
        <v>17.68690149999998</v>
      </c>
      <c r="R200" s="37">
        <f t="shared" si="45"/>
        <v>19.349673500000012</v>
      </c>
      <c r="S200" s="37">
        <f t="shared" si="45"/>
        <v>20.06996199999998</v>
      </c>
      <c r="T200" s="37">
        <f t="shared" si="45"/>
        <v>23.740600000000008</v>
      </c>
      <c r="U200" s="37">
        <f t="shared" si="47"/>
        <v>0.3980303802025388</v>
      </c>
      <c r="V200" s="37">
        <f t="shared" si="47"/>
        <v>0.4529803022257714</v>
      </c>
      <c r="W200" s="37">
        <f t="shared" si="47"/>
        <v>0.5412678513671044</v>
      </c>
      <c r="X200" s="37">
        <f t="shared" si="47"/>
        <v>0.7536251968282555</v>
      </c>
      <c r="Y200" s="37">
        <f t="shared" si="47"/>
        <v>0.914067180513406</v>
      </c>
      <c r="Z200" s="37">
        <f t="shared" si="46"/>
        <v>1</v>
      </c>
      <c r="AA200" s="37">
        <f t="shared" si="46"/>
        <v>1.0372248399953605</v>
      </c>
      <c r="AB200" s="37">
        <f t="shared" si="46"/>
        <v>1.22692509514437</v>
      </c>
      <c r="AC200" s="37">
        <f t="shared" si="50"/>
        <v>203.8233883339837</v>
      </c>
    </row>
    <row r="201" spans="1:29" ht="12.75">
      <c r="A201">
        <f t="shared" si="49"/>
        <v>1996.75</v>
      </c>
      <c r="B201" s="18">
        <v>237.013</v>
      </c>
      <c r="C201" s="18">
        <v>2.821</v>
      </c>
      <c r="D201" s="18">
        <f t="shared" si="48"/>
        <v>239.834</v>
      </c>
      <c r="E201" s="36">
        <v>0.00793612003326416</v>
      </c>
      <c r="F201" s="36">
        <v>0.051301199942827225</v>
      </c>
      <c r="G201" s="36">
        <v>0.059199828654527664</v>
      </c>
      <c r="H201" s="36">
        <v>0.26202312111854553</v>
      </c>
      <c r="I201" s="36">
        <v>0.2917976379394531</v>
      </c>
      <c r="J201" s="36">
        <v>0.21426790952682495</v>
      </c>
      <c r="K201" s="36">
        <v>0.09321072697639465</v>
      </c>
      <c r="L201" s="36">
        <v>0.02100570872426033</v>
      </c>
      <c r="M201" s="37">
        <f t="shared" si="45"/>
        <v>7.772469549999994</v>
      </c>
      <c r="N201" s="37">
        <f t="shared" si="45"/>
        <v>8.858923025000006</v>
      </c>
      <c r="O201" s="37">
        <f t="shared" si="45"/>
        <v>10.565607900000007</v>
      </c>
      <c r="P201" s="37">
        <f t="shared" si="45"/>
        <v>14.709484249999988</v>
      </c>
      <c r="Q201" s="37">
        <f t="shared" si="45"/>
        <v>17.83501424999998</v>
      </c>
      <c r="R201" s="37">
        <f t="shared" si="45"/>
        <v>19.517093250000013</v>
      </c>
      <c r="S201" s="37">
        <f t="shared" si="45"/>
        <v>20.256883999999978</v>
      </c>
      <c r="T201" s="37">
        <f t="shared" si="45"/>
        <v>23.899515000000008</v>
      </c>
      <c r="U201" s="37">
        <f t="shared" si="47"/>
        <v>0.39823909485086817</v>
      </c>
      <c r="V201" s="37">
        <f t="shared" si="47"/>
        <v>0.45390586146838235</v>
      </c>
      <c r="W201" s="37">
        <f t="shared" si="47"/>
        <v>0.5413515099129836</v>
      </c>
      <c r="X201" s="37">
        <f t="shared" si="47"/>
        <v>0.7536718742684687</v>
      </c>
      <c r="Y201" s="37">
        <f t="shared" si="47"/>
        <v>0.9138150861681192</v>
      </c>
      <c r="Z201" s="37">
        <f t="shared" si="46"/>
        <v>1</v>
      </c>
      <c r="AA201" s="37">
        <f t="shared" si="46"/>
        <v>1.037904760740945</v>
      </c>
      <c r="AB201" s="37">
        <f t="shared" si="46"/>
        <v>1.224542747931995</v>
      </c>
      <c r="AC201" s="37">
        <f t="shared" si="50"/>
        <v>206.103026926366</v>
      </c>
    </row>
    <row r="202" spans="1:29" ht="12.75">
      <c r="A202">
        <f t="shared" si="49"/>
        <v>1997</v>
      </c>
      <c r="B202" s="18">
        <v>238.607</v>
      </c>
      <c r="C202" s="18">
        <v>2.752</v>
      </c>
      <c r="D202" s="18">
        <f t="shared" si="48"/>
        <v>241.359</v>
      </c>
      <c r="E202" s="36">
        <v>0.007936946116387844</v>
      </c>
      <c r="F202" s="36">
        <v>0.052020225673913956</v>
      </c>
      <c r="G202" s="36">
        <v>0.058200299739837646</v>
      </c>
      <c r="H202" s="36">
        <v>0.26002585887908936</v>
      </c>
      <c r="I202" s="36">
        <v>0.2920665144920349</v>
      </c>
      <c r="J202" s="36">
        <v>0.2160186618566513</v>
      </c>
      <c r="K202" s="36">
        <v>0.09396035969257355</v>
      </c>
      <c r="L202" s="36">
        <v>0.020760556682944298</v>
      </c>
      <c r="M202" s="37">
        <f t="shared" si="45"/>
        <v>7.843181199999994</v>
      </c>
      <c r="N202" s="37">
        <f t="shared" si="45"/>
        <v>8.952825100000007</v>
      </c>
      <c r="O202" s="37">
        <f t="shared" si="45"/>
        <v>10.657859600000007</v>
      </c>
      <c r="P202" s="37">
        <f t="shared" si="45"/>
        <v>14.836566999999988</v>
      </c>
      <c r="Q202" s="37">
        <f t="shared" si="45"/>
        <v>17.98312699999998</v>
      </c>
      <c r="R202" s="37">
        <f t="shared" si="45"/>
        <v>19.684513000000013</v>
      </c>
      <c r="S202" s="37">
        <f t="shared" si="45"/>
        <v>20.443805999999977</v>
      </c>
      <c r="T202" s="37">
        <f t="shared" si="45"/>
        <v>24.05843000000001</v>
      </c>
      <c r="U202" s="37">
        <f t="shared" si="47"/>
        <v>0.3984442592001127</v>
      </c>
      <c r="V202" s="37">
        <f t="shared" si="47"/>
        <v>0.4548156766692679</v>
      </c>
      <c r="W202" s="37">
        <f t="shared" si="47"/>
        <v>0.5414337454017786</v>
      </c>
      <c r="X202" s="37">
        <f t="shared" si="47"/>
        <v>0.753717757711353</v>
      </c>
      <c r="Y202" s="37">
        <f t="shared" si="47"/>
        <v>0.9135672800236392</v>
      </c>
      <c r="Z202" s="37">
        <f t="shared" si="46"/>
        <v>1</v>
      </c>
      <c r="AA202" s="37">
        <f t="shared" si="46"/>
        <v>1.0385731158296863</v>
      </c>
      <c r="AB202" s="37">
        <f t="shared" si="46"/>
        <v>1.2222009251638581</v>
      </c>
      <c r="AC202" s="37">
        <f t="shared" si="50"/>
        <v>207.5974874332921</v>
      </c>
    </row>
    <row r="203" spans="1:29" ht="12.75">
      <c r="A203">
        <f t="shared" si="49"/>
        <v>1997.25</v>
      </c>
      <c r="B203" s="18">
        <v>239.98</v>
      </c>
      <c r="C203" s="18">
        <v>2.737</v>
      </c>
      <c r="D203" s="18">
        <f t="shared" si="48"/>
        <v>242.71699999999998</v>
      </c>
      <c r="E203" s="36">
        <v>0.008184954524040222</v>
      </c>
      <c r="F203" s="36">
        <v>0.05224671587347984</v>
      </c>
      <c r="G203" s="36">
        <v>0.05818972736597061</v>
      </c>
      <c r="H203" s="36">
        <v>0.25827571749687195</v>
      </c>
      <c r="I203" s="36">
        <v>0.291592538356781</v>
      </c>
      <c r="J203" s="36">
        <v>0.21727481484413147</v>
      </c>
      <c r="K203" s="36">
        <v>0.09470997005701065</v>
      </c>
      <c r="L203" s="36">
        <v>0.02051510661840439</v>
      </c>
      <c r="M203" s="37">
        <f t="shared" si="45"/>
        <v>7.913892849999994</v>
      </c>
      <c r="N203" s="37">
        <f t="shared" si="45"/>
        <v>9.046727175000008</v>
      </c>
      <c r="O203" s="37">
        <f t="shared" si="45"/>
        <v>10.750111300000007</v>
      </c>
      <c r="P203" s="37">
        <f t="shared" si="45"/>
        <v>14.963649749999988</v>
      </c>
      <c r="Q203" s="37">
        <f t="shared" si="45"/>
        <v>18.131239749999978</v>
      </c>
      <c r="R203" s="37">
        <f t="shared" si="45"/>
        <v>19.851932750000014</v>
      </c>
      <c r="S203" s="37">
        <f t="shared" si="45"/>
        <v>20.630727999999976</v>
      </c>
      <c r="T203" s="37">
        <f t="shared" si="45"/>
        <v>24.21734500000001</v>
      </c>
      <c r="U203" s="37">
        <f t="shared" si="47"/>
        <v>0.39864596307379635</v>
      </c>
      <c r="V203" s="37">
        <f t="shared" si="47"/>
        <v>0.4557101461569278</v>
      </c>
      <c r="W203" s="37">
        <f t="shared" si="47"/>
        <v>0.5415145938372172</v>
      </c>
      <c r="X203" s="37">
        <f t="shared" si="47"/>
        <v>0.7537628672452549</v>
      </c>
      <c r="Y203" s="37">
        <f t="shared" si="47"/>
        <v>0.9133236535873297</v>
      </c>
      <c r="Z203" s="37">
        <f t="shared" si="46"/>
        <v>1</v>
      </c>
      <c r="AA203" s="37">
        <f t="shared" si="46"/>
        <v>1.0392301978758196</v>
      </c>
      <c r="AB203" s="37">
        <f t="shared" si="46"/>
        <v>1.2198986015605957</v>
      </c>
      <c r="AC203" s="37">
        <f t="shared" si="50"/>
        <v>208.81100734281196</v>
      </c>
    </row>
    <row r="204" spans="1:29" ht="12.75">
      <c r="A204">
        <f t="shared" si="49"/>
        <v>1997.5</v>
      </c>
      <c r="B204" s="18">
        <v>241.391</v>
      </c>
      <c r="C204" s="18">
        <v>2.74</v>
      </c>
      <c r="D204" s="18">
        <f t="shared" si="48"/>
        <v>244.131</v>
      </c>
      <c r="E204" s="36">
        <v>0.008432962000370026</v>
      </c>
      <c r="F204" s="36">
        <v>0.05247320234775543</v>
      </c>
      <c r="G204" s="36">
        <v>0.05817915499210358</v>
      </c>
      <c r="H204" s="36">
        <v>0.25652557611465454</v>
      </c>
      <c r="I204" s="36">
        <v>0.2911185324192047</v>
      </c>
      <c r="J204" s="36">
        <v>0.21853098273277283</v>
      </c>
      <c r="K204" s="36">
        <v>0.09545958042144775</v>
      </c>
      <c r="L204" s="36">
        <v>0.02026965469121933</v>
      </c>
      <c r="M204" s="37">
        <f t="shared" si="45"/>
        <v>7.984604499999993</v>
      </c>
      <c r="N204" s="37">
        <f t="shared" si="45"/>
        <v>9.140629250000009</v>
      </c>
      <c r="O204" s="37">
        <f t="shared" si="45"/>
        <v>10.842363000000008</v>
      </c>
      <c r="P204" s="37">
        <f t="shared" si="45"/>
        <v>15.090732499999987</v>
      </c>
      <c r="Q204" s="37">
        <f t="shared" si="45"/>
        <v>18.279352499999977</v>
      </c>
      <c r="R204" s="37">
        <f t="shared" si="45"/>
        <v>20.019352500000014</v>
      </c>
      <c r="S204" s="37">
        <f t="shared" si="45"/>
        <v>20.817649999999976</v>
      </c>
      <c r="T204" s="37">
        <f t="shared" si="45"/>
        <v>24.37626000000001</v>
      </c>
      <c r="U204" s="37">
        <f t="shared" si="47"/>
        <v>0.398844293290704</v>
      </c>
      <c r="V204" s="37">
        <f t="shared" si="47"/>
        <v>0.4565896549351435</v>
      </c>
      <c r="W204" s="37">
        <f t="shared" si="47"/>
        <v>0.5415940900186457</v>
      </c>
      <c r="X204" s="37">
        <f t="shared" si="47"/>
        <v>0.7538072222865339</v>
      </c>
      <c r="Y204" s="37">
        <f t="shared" si="47"/>
        <v>0.9130841019958045</v>
      </c>
      <c r="Z204" s="37">
        <f t="shared" si="46"/>
        <v>1</v>
      </c>
      <c r="AA204" s="37">
        <f t="shared" si="46"/>
        <v>1.039876289705172</v>
      </c>
      <c r="AB204" s="37">
        <f t="shared" si="46"/>
        <v>1.2176347861400607</v>
      </c>
      <c r="AC204" s="37">
        <f t="shared" si="50"/>
        <v>210.07383589805485</v>
      </c>
    </row>
    <row r="205" spans="1:29" ht="12.75">
      <c r="A205">
        <f t="shared" si="49"/>
        <v>1997.75</v>
      </c>
      <c r="B205" s="18">
        <v>242.545</v>
      </c>
      <c r="C205" s="18">
        <v>2.731</v>
      </c>
      <c r="D205" s="18">
        <f t="shared" si="48"/>
        <v>245.27599999999998</v>
      </c>
      <c r="E205" s="36">
        <v>0.008680970408022404</v>
      </c>
      <c r="F205" s="36">
        <v>0.05269969254732132</v>
      </c>
      <c r="G205" s="36">
        <v>0.05816858261823654</v>
      </c>
      <c r="H205" s="36">
        <v>0.25477540493011475</v>
      </c>
      <c r="I205" s="36">
        <v>0.2906445264816284</v>
      </c>
      <c r="J205" s="36">
        <v>0.219787135720253</v>
      </c>
      <c r="K205" s="36">
        <v>0.09620919823646545</v>
      </c>
      <c r="L205" s="36">
        <v>0.02002420276403427</v>
      </c>
      <c r="M205" s="37">
        <f t="shared" si="45"/>
        <v>8.055316149999994</v>
      </c>
      <c r="N205" s="37">
        <f t="shared" si="45"/>
        <v>9.23453132500001</v>
      </c>
      <c r="O205" s="37">
        <f t="shared" si="45"/>
        <v>10.934614700000008</v>
      </c>
      <c r="P205" s="37">
        <f t="shared" si="45"/>
        <v>15.217815249999987</v>
      </c>
      <c r="Q205" s="37">
        <f t="shared" si="45"/>
        <v>18.427465249999976</v>
      </c>
      <c r="R205" s="37">
        <f t="shared" si="45"/>
        <v>20.186772250000015</v>
      </c>
      <c r="S205" s="37">
        <f t="shared" si="45"/>
        <v>21.004571999999975</v>
      </c>
      <c r="T205" s="37">
        <f t="shared" si="45"/>
        <v>24.53517500000001</v>
      </c>
      <c r="U205" s="37">
        <f t="shared" si="47"/>
        <v>0.3990393337894813</v>
      </c>
      <c r="V205" s="37">
        <f t="shared" si="47"/>
        <v>0.45745457523552346</v>
      </c>
      <c r="W205" s="37">
        <f t="shared" si="47"/>
        <v>0.5416722675909716</v>
      </c>
      <c r="X205" s="37">
        <f t="shared" si="47"/>
        <v>0.7538508416074281</v>
      </c>
      <c r="Y205" s="37">
        <f t="shared" si="47"/>
        <v>0.9128485238644312</v>
      </c>
      <c r="Z205" s="37">
        <f t="shared" si="46"/>
        <v>1</v>
      </c>
      <c r="AA205" s="37">
        <f t="shared" si="46"/>
        <v>1.0405116647610644</v>
      </c>
      <c r="AB205" s="37">
        <f t="shared" si="46"/>
        <v>1.215408520795096</v>
      </c>
      <c r="AC205" s="37">
        <f t="shared" si="50"/>
        <v>211.10627372415766</v>
      </c>
    </row>
    <row r="206" spans="1:29" ht="12.75">
      <c r="A206">
        <f t="shared" si="49"/>
        <v>1998</v>
      </c>
      <c r="B206" s="18">
        <v>244.231</v>
      </c>
      <c r="C206" s="18">
        <v>2.732</v>
      </c>
      <c r="D206" s="18">
        <f t="shared" si="48"/>
        <v>246.963</v>
      </c>
      <c r="E206" s="36">
        <v>0.008928978815674782</v>
      </c>
      <c r="F206" s="36">
        <v>0.05292618274688721</v>
      </c>
      <c r="G206" s="36">
        <v>0.05815801024436951</v>
      </c>
      <c r="H206" s="36">
        <v>0.25302526354789734</v>
      </c>
      <c r="I206" s="36">
        <v>0.2901705503463745</v>
      </c>
      <c r="J206" s="36">
        <v>0.22104328870773315</v>
      </c>
      <c r="K206" s="36">
        <v>0.09695880860090256</v>
      </c>
      <c r="L206" s="36">
        <v>0.019778752699494362</v>
      </c>
      <c r="M206" s="37">
        <f t="shared" si="45"/>
        <v>8.126027799999994</v>
      </c>
      <c r="N206" s="37">
        <f t="shared" si="45"/>
        <v>9.32843340000001</v>
      </c>
      <c r="O206" s="37">
        <f t="shared" si="45"/>
        <v>11.026866400000008</v>
      </c>
      <c r="P206" s="37">
        <f t="shared" si="45"/>
        <v>15.344897999999986</v>
      </c>
      <c r="Q206" s="37">
        <f t="shared" si="45"/>
        <v>18.575577999999975</v>
      </c>
      <c r="R206" s="37">
        <f t="shared" si="45"/>
        <v>20.354192000000015</v>
      </c>
      <c r="S206" s="37">
        <f t="shared" si="45"/>
        <v>21.191493999999974</v>
      </c>
      <c r="T206" s="37">
        <f aca="true" t="shared" si="51" ref="T206:T213">T205+(T$214-T$174)/40</f>
        <v>24.69409000000001</v>
      </c>
      <c r="U206" s="37">
        <f t="shared" si="47"/>
        <v>0.39923116574708484</v>
      </c>
      <c r="V206" s="37">
        <f t="shared" si="47"/>
        <v>0.45830526704277935</v>
      </c>
      <c r="W206" s="37">
        <f t="shared" si="47"/>
        <v>0.5417491590921418</v>
      </c>
      <c r="X206" s="37">
        <f t="shared" si="47"/>
        <v>0.7538937433625454</v>
      </c>
      <c r="Y206" s="37">
        <f t="shared" si="47"/>
        <v>0.9126168211442617</v>
      </c>
      <c r="Z206" s="37">
        <f t="shared" si="46"/>
        <v>1</v>
      </c>
      <c r="AA206" s="37">
        <f t="shared" si="46"/>
        <v>1.0411365874901817</v>
      </c>
      <c r="AB206" s="37">
        <f t="shared" si="46"/>
        <v>1.2132188789414973</v>
      </c>
      <c r="AC206" s="37">
        <f t="shared" si="50"/>
        <v>212.60635314750104</v>
      </c>
    </row>
    <row r="207" spans="1:29" ht="12.75">
      <c r="A207">
        <f t="shared" si="49"/>
        <v>1998.25</v>
      </c>
      <c r="B207" s="18">
        <v>245.256</v>
      </c>
      <c r="C207" s="18">
        <v>2.692</v>
      </c>
      <c r="D207" s="18">
        <f t="shared" si="48"/>
        <v>247.948</v>
      </c>
      <c r="E207" s="36">
        <v>0.00868275947868824</v>
      </c>
      <c r="F207" s="36">
        <v>0.05289746820926666</v>
      </c>
      <c r="G207" s="36">
        <v>0.0583898201584816</v>
      </c>
      <c r="H207" s="36">
        <v>0.2502805292606354</v>
      </c>
      <c r="I207" s="36">
        <v>0.2906881868839264</v>
      </c>
      <c r="J207" s="36">
        <v>0.22230876982212067</v>
      </c>
      <c r="K207" s="36">
        <v>0.09746629744768143</v>
      </c>
      <c r="L207" s="36">
        <v>0.020028796046972275</v>
      </c>
      <c r="M207" s="37">
        <f aca="true" t="shared" si="52" ref="M207:S213">M206+(M$214-M$174)/40</f>
        <v>8.196739449999994</v>
      </c>
      <c r="N207" s="37">
        <f t="shared" si="52"/>
        <v>9.422335475000011</v>
      </c>
      <c r="O207" s="37">
        <f t="shared" si="52"/>
        <v>11.119118100000009</v>
      </c>
      <c r="P207" s="37">
        <f t="shared" si="52"/>
        <v>15.471980749999986</v>
      </c>
      <c r="Q207" s="37">
        <f t="shared" si="52"/>
        <v>18.723690749999975</v>
      </c>
      <c r="R207" s="37">
        <f t="shared" si="52"/>
        <v>20.521611750000016</v>
      </c>
      <c r="S207" s="37">
        <f t="shared" si="52"/>
        <v>21.378415999999973</v>
      </c>
      <c r="T207" s="37">
        <f t="shared" si="51"/>
        <v>24.85300500000001</v>
      </c>
      <c r="U207" s="37">
        <f t="shared" si="47"/>
        <v>0.3994198676914345</v>
      </c>
      <c r="V207" s="37">
        <f t="shared" si="47"/>
        <v>0.45914207859428996</v>
      </c>
      <c r="W207" s="37">
        <f t="shared" si="47"/>
        <v>0.5418247959982968</v>
      </c>
      <c r="X207" s="37">
        <f t="shared" si="47"/>
        <v>0.7539359451140564</v>
      </c>
      <c r="Y207" s="37">
        <f t="shared" si="47"/>
        <v>0.9123888989859659</v>
      </c>
      <c r="Z207" s="37">
        <f t="shared" si="46"/>
        <v>1</v>
      </c>
      <c r="AA207" s="37">
        <f t="shared" si="46"/>
        <v>1.0417513137095558</v>
      </c>
      <c r="AB207" s="37">
        <f t="shared" si="46"/>
        <v>1.2110649642321585</v>
      </c>
      <c r="AC207" s="37">
        <f t="shared" si="50"/>
        <v>213.58471834656635</v>
      </c>
    </row>
    <row r="208" spans="1:29" ht="12.75">
      <c r="A208">
        <f t="shared" si="49"/>
        <v>1998.5</v>
      </c>
      <c r="B208" s="18">
        <v>245.643</v>
      </c>
      <c r="C208" s="18">
        <v>2.668</v>
      </c>
      <c r="D208" s="18">
        <f t="shared" si="48"/>
        <v>248.311</v>
      </c>
      <c r="E208" s="36">
        <v>0.008436539210379124</v>
      </c>
      <c r="F208" s="36">
        <v>0.05286874994635582</v>
      </c>
      <c r="G208" s="36">
        <v>0.05862163007259369</v>
      </c>
      <c r="H208" s="36">
        <v>0.24753578007221222</v>
      </c>
      <c r="I208" s="36">
        <v>0.29120582342147827</v>
      </c>
      <c r="J208" s="36">
        <v>0.22357425093650818</v>
      </c>
      <c r="K208" s="36">
        <v>0.0979737788438797</v>
      </c>
      <c r="L208" s="36">
        <v>0.020278841257095337</v>
      </c>
      <c r="M208" s="37">
        <f t="shared" si="52"/>
        <v>8.267451099999994</v>
      </c>
      <c r="N208" s="37">
        <f t="shared" si="52"/>
        <v>9.516237550000012</v>
      </c>
      <c r="O208" s="37">
        <f t="shared" si="52"/>
        <v>11.211369800000009</v>
      </c>
      <c r="P208" s="37">
        <f t="shared" si="52"/>
        <v>15.599063499999986</v>
      </c>
      <c r="Q208" s="37">
        <f t="shared" si="52"/>
        <v>18.871803499999974</v>
      </c>
      <c r="R208" s="37">
        <f t="shared" si="52"/>
        <v>20.689031500000016</v>
      </c>
      <c r="S208" s="37">
        <f t="shared" si="52"/>
        <v>21.565337999999972</v>
      </c>
      <c r="T208" s="37">
        <f t="shared" si="51"/>
        <v>25.01192000000001</v>
      </c>
      <c r="U208" s="37">
        <f t="shared" si="47"/>
        <v>0.39960551560859614</v>
      </c>
      <c r="V208" s="37">
        <f t="shared" si="47"/>
        <v>0.4599653468554101</v>
      </c>
      <c r="W208" s="37">
        <f t="shared" si="47"/>
        <v>0.5418992087667323</v>
      </c>
      <c r="X208" s="37">
        <f t="shared" si="47"/>
        <v>0.7539774638556654</v>
      </c>
      <c r="Y208" s="37">
        <f t="shared" si="47"/>
        <v>0.9121646656103722</v>
      </c>
      <c r="Z208" s="37">
        <f t="shared" si="46"/>
        <v>1</v>
      </c>
      <c r="AA208" s="37">
        <f t="shared" si="46"/>
        <v>1.0423560909557297</v>
      </c>
      <c r="AB208" s="37">
        <f t="shared" si="46"/>
        <v>1.208945909333648</v>
      </c>
      <c r="AC208" s="37">
        <f t="shared" si="50"/>
        <v>214.0276924635112</v>
      </c>
    </row>
    <row r="209" spans="1:29" ht="12.75">
      <c r="A209">
        <f t="shared" si="49"/>
        <v>1998.75</v>
      </c>
      <c r="B209" s="18">
        <v>248.55200000000002</v>
      </c>
      <c r="C209" s="18">
        <v>2.665</v>
      </c>
      <c r="D209" s="18">
        <f t="shared" si="48"/>
        <v>251.217</v>
      </c>
      <c r="E209" s="36">
        <v>0.008190318942070007</v>
      </c>
      <c r="F209" s="36">
        <v>0.05284003168344498</v>
      </c>
      <c r="G209" s="36">
        <v>0.05885344371199608</v>
      </c>
      <c r="H209" s="36">
        <v>0.24479103088378906</v>
      </c>
      <c r="I209" s="36">
        <v>0.29172345995903015</v>
      </c>
      <c r="J209" s="36">
        <v>0.2248397171497345</v>
      </c>
      <c r="K209" s="36">
        <v>0.09848126769065857</v>
      </c>
      <c r="L209" s="36">
        <v>0.02052888460457325</v>
      </c>
      <c r="M209" s="37">
        <f t="shared" si="52"/>
        <v>8.338162749999993</v>
      </c>
      <c r="N209" s="37">
        <f t="shared" si="52"/>
        <v>9.610139625000013</v>
      </c>
      <c r="O209" s="37">
        <f t="shared" si="52"/>
        <v>11.303621500000009</v>
      </c>
      <c r="P209" s="37">
        <f t="shared" si="52"/>
        <v>15.726146249999985</v>
      </c>
      <c r="Q209" s="37">
        <f t="shared" si="52"/>
        <v>19.019916249999973</v>
      </c>
      <c r="R209" s="37">
        <f t="shared" si="52"/>
        <v>20.856451250000017</v>
      </c>
      <c r="S209" s="37">
        <f t="shared" si="52"/>
        <v>21.75225999999997</v>
      </c>
      <c r="T209" s="37">
        <f t="shared" si="51"/>
        <v>25.17083500000001</v>
      </c>
      <c r="U209" s="37">
        <f t="shared" si="47"/>
        <v>0.39978818304480185</v>
      </c>
      <c r="V209" s="37">
        <f t="shared" si="47"/>
        <v>0.46077539797188677</v>
      </c>
      <c r="W209" s="37">
        <f t="shared" si="47"/>
        <v>0.5419724268767919</v>
      </c>
      <c r="X209" s="37">
        <f t="shared" si="47"/>
        <v>0.7540183160354268</v>
      </c>
      <c r="Y209" s="37">
        <f t="shared" si="47"/>
        <v>0.9119440321852433</v>
      </c>
      <c r="Z209" s="37">
        <f t="shared" si="46"/>
        <v>1</v>
      </c>
      <c r="AA209" s="37">
        <f t="shared" si="46"/>
        <v>1.0429511588171048</v>
      </c>
      <c r="AB209" s="37">
        <f t="shared" si="46"/>
        <v>1.2068608747617116</v>
      </c>
      <c r="AC209" s="37">
        <f t="shared" si="50"/>
        <v>216.66398310498377</v>
      </c>
    </row>
    <row r="210" spans="1:29" ht="12.75">
      <c r="A210">
        <f t="shared" si="49"/>
        <v>1999</v>
      </c>
      <c r="B210" s="18">
        <v>248.51399999999998</v>
      </c>
      <c r="C210" s="18">
        <v>2.644</v>
      </c>
      <c r="D210" s="18">
        <f t="shared" si="48"/>
        <v>251.158</v>
      </c>
      <c r="E210" s="36">
        <v>0.007944099605083466</v>
      </c>
      <c r="F210" s="36">
        <v>0.05281131714582443</v>
      </c>
      <c r="G210" s="36">
        <v>0.05908525362610817</v>
      </c>
      <c r="H210" s="36">
        <v>0.2420462965965271</v>
      </c>
      <c r="I210" s="36">
        <v>0.29224109649658203</v>
      </c>
      <c r="J210" s="36">
        <v>0.226105198264122</v>
      </c>
      <c r="K210" s="36">
        <v>0.09898875653743744</v>
      </c>
      <c r="L210" s="36">
        <v>0.020778927952051163</v>
      </c>
      <c r="M210" s="37">
        <f t="shared" si="52"/>
        <v>8.408874399999993</v>
      </c>
      <c r="N210" s="37">
        <f t="shared" si="52"/>
        <v>9.704041700000014</v>
      </c>
      <c r="O210" s="37">
        <f t="shared" si="52"/>
        <v>11.39587320000001</v>
      </c>
      <c r="P210" s="37">
        <f t="shared" si="52"/>
        <v>15.853228999999985</v>
      </c>
      <c r="Q210" s="37">
        <f t="shared" si="52"/>
        <v>19.168028999999972</v>
      </c>
      <c r="R210" s="37">
        <f t="shared" si="52"/>
        <v>21.023871000000018</v>
      </c>
      <c r="S210" s="37">
        <f t="shared" si="52"/>
        <v>21.93918199999997</v>
      </c>
      <c r="T210" s="37">
        <f t="shared" si="51"/>
        <v>25.32975000000001</v>
      </c>
      <c r="U210" s="37">
        <f t="shared" si="47"/>
        <v>0.39996794120359597</v>
      </c>
      <c r="V210" s="37">
        <f t="shared" si="47"/>
        <v>0.4615725477006592</v>
      </c>
      <c r="W210" s="37">
        <f t="shared" si="47"/>
        <v>0.5420444788688058</v>
      </c>
      <c r="X210" s="37">
        <f t="shared" si="47"/>
        <v>0.7540585175774704</v>
      </c>
      <c r="Y210" s="37">
        <f t="shared" si="47"/>
        <v>0.9117269127079384</v>
      </c>
      <c r="Z210" s="37">
        <f t="shared" si="46"/>
        <v>1</v>
      </c>
      <c r="AA210" s="37">
        <f t="shared" si="46"/>
        <v>1.0435367492504093</v>
      </c>
      <c r="AB210" s="37">
        <f t="shared" si="46"/>
        <v>1.2048090477724103</v>
      </c>
      <c r="AC210" s="37">
        <f t="shared" si="50"/>
        <v>216.7442964368467</v>
      </c>
    </row>
    <row r="211" spans="1:29" ht="12.75">
      <c r="A211">
        <f t="shared" si="49"/>
        <v>1999.25</v>
      </c>
      <c r="B211" s="18">
        <v>250.59799999999998</v>
      </c>
      <c r="C211" s="18">
        <v>2.662</v>
      </c>
      <c r="D211" s="18">
        <f t="shared" si="48"/>
        <v>253.26</v>
      </c>
      <c r="E211" s="36">
        <v>0.008192245848476887</v>
      </c>
      <c r="F211" s="36">
        <v>0.053039953112602234</v>
      </c>
      <c r="G211" s="36">
        <v>0.058580733835697174</v>
      </c>
      <c r="H211" s="36">
        <v>0.24128517508506775</v>
      </c>
      <c r="I211" s="36">
        <v>0.2905271351337433</v>
      </c>
      <c r="J211" s="36">
        <v>0.22760888934135437</v>
      </c>
      <c r="K211" s="36">
        <v>0.09924392402172089</v>
      </c>
      <c r="L211" s="36">
        <v>0.021522922441363335</v>
      </c>
      <c r="M211" s="37">
        <f t="shared" si="52"/>
        <v>8.479586049999993</v>
      </c>
      <c r="N211" s="37">
        <f t="shared" si="52"/>
        <v>9.797943775000014</v>
      </c>
      <c r="O211" s="37">
        <f t="shared" si="52"/>
        <v>11.48812490000001</v>
      </c>
      <c r="P211" s="37">
        <f t="shared" si="52"/>
        <v>15.980311749999984</v>
      </c>
      <c r="Q211" s="37">
        <f t="shared" si="52"/>
        <v>19.31614174999997</v>
      </c>
      <c r="R211" s="37">
        <f t="shared" si="52"/>
        <v>21.191290750000018</v>
      </c>
      <c r="S211" s="37">
        <f t="shared" si="52"/>
        <v>22.12610399999997</v>
      </c>
      <c r="T211" s="37">
        <f t="shared" si="51"/>
        <v>25.48866500000001</v>
      </c>
      <c r="U211" s="37">
        <f t="shared" si="47"/>
        <v>0.4001448590383757</v>
      </c>
      <c r="V211" s="37">
        <f t="shared" si="47"/>
        <v>0.4623571018202374</v>
      </c>
      <c r="W211" s="37">
        <f t="shared" si="47"/>
        <v>0.5421153923811838</v>
      </c>
      <c r="X211" s="37">
        <f t="shared" si="47"/>
        <v>0.7540980839026982</v>
      </c>
      <c r="Y211" s="37">
        <f t="shared" si="47"/>
        <v>0.9115132238936392</v>
      </c>
      <c r="Z211" s="37">
        <f t="shared" si="46"/>
        <v>1</v>
      </c>
      <c r="AA211" s="37">
        <f t="shared" si="46"/>
        <v>1.0441130868821642</v>
      </c>
      <c r="AB211" s="37">
        <f t="shared" si="46"/>
        <v>1.202789641305827</v>
      </c>
      <c r="AC211" s="37">
        <f t="shared" si="50"/>
        <v>218.67717800481358</v>
      </c>
    </row>
    <row r="212" spans="1:29" ht="12.75">
      <c r="A212">
        <f t="shared" si="49"/>
        <v>1999.5</v>
      </c>
      <c r="B212" s="18">
        <v>251.45600000000002</v>
      </c>
      <c r="C212" s="18">
        <v>2.611</v>
      </c>
      <c r="D212" s="18">
        <f t="shared" si="48"/>
        <v>254.067</v>
      </c>
      <c r="E212" s="36">
        <v>0.008440392091870308</v>
      </c>
      <c r="F212" s="36">
        <v>0.053268589079380035</v>
      </c>
      <c r="G212" s="36">
        <v>0.05807621031999588</v>
      </c>
      <c r="H212" s="36">
        <v>0.2405240535736084</v>
      </c>
      <c r="I212" s="36">
        <v>0.28881317377090454</v>
      </c>
      <c r="J212" s="36">
        <v>0.22911256551742554</v>
      </c>
      <c r="K212" s="36">
        <v>0.09949909150600433</v>
      </c>
      <c r="L212" s="36">
        <v>0.022266916930675507</v>
      </c>
      <c r="M212" s="37">
        <f t="shared" si="52"/>
        <v>8.550297699999993</v>
      </c>
      <c r="N212" s="37">
        <f t="shared" si="52"/>
        <v>9.891845850000015</v>
      </c>
      <c r="O212" s="37">
        <f t="shared" si="52"/>
        <v>11.58037660000001</v>
      </c>
      <c r="P212" s="37">
        <f t="shared" si="52"/>
        <v>16.107394499999984</v>
      </c>
      <c r="Q212" s="37">
        <f t="shared" si="52"/>
        <v>19.46425449999997</v>
      </c>
      <c r="R212" s="37">
        <f t="shared" si="52"/>
        <v>21.35871050000002</v>
      </c>
      <c r="S212" s="37">
        <f t="shared" si="52"/>
        <v>22.31302599999997</v>
      </c>
      <c r="T212" s="37">
        <f t="shared" si="51"/>
        <v>25.647580000000012</v>
      </c>
      <c r="U212" s="37">
        <f t="shared" si="47"/>
        <v>0.4003190033405802</v>
      </c>
      <c r="V212" s="37">
        <f t="shared" si="47"/>
        <v>0.46312935652178094</v>
      </c>
      <c r="W212" s="37">
        <f t="shared" si="47"/>
        <v>0.5421851941857632</v>
      </c>
      <c r="X212" s="37">
        <f t="shared" si="47"/>
        <v>0.7541370299485061</v>
      </c>
      <c r="Y212" s="37">
        <f t="shared" si="47"/>
        <v>0.911302885068832</v>
      </c>
      <c r="Z212" s="37">
        <f t="shared" si="46"/>
        <v>1</v>
      </c>
      <c r="AA212" s="37">
        <f t="shared" si="46"/>
        <v>1.0446803892959713</v>
      </c>
      <c r="AB212" s="37">
        <f t="shared" si="46"/>
        <v>1.2008018929794468</v>
      </c>
      <c r="AC212" s="37">
        <f t="shared" si="50"/>
        <v>219.4928012436989</v>
      </c>
    </row>
    <row r="213" spans="1:29" ht="12.75">
      <c r="A213">
        <f t="shared" si="49"/>
        <v>1999.75</v>
      </c>
      <c r="B213" s="18">
        <v>252.8</v>
      </c>
      <c r="C213" s="18">
        <v>2.61</v>
      </c>
      <c r="D213" s="18">
        <f t="shared" si="48"/>
        <v>255.41000000000003</v>
      </c>
      <c r="E213" s="36">
        <v>0.008688538335263729</v>
      </c>
      <c r="F213" s="36">
        <v>0.05349722132086754</v>
      </c>
      <c r="G213" s="36">
        <v>0.057571690529584885</v>
      </c>
      <c r="H213" s="36">
        <v>0.23976293206214905</v>
      </c>
      <c r="I213" s="36">
        <v>0.2870991826057434</v>
      </c>
      <c r="J213" s="36">
        <v>0.2306162416934967</v>
      </c>
      <c r="K213" s="36">
        <v>0.09975425153970718</v>
      </c>
      <c r="L213" s="36">
        <v>0.023010913282632828</v>
      </c>
      <c r="M213" s="37">
        <f t="shared" si="52"/>
        <v>8.621009349999992</v>
      </c>
      <c r="N213" s="37">
        <f t="shared" si="52"/>
        <v>9.985747925000016</v>
      </c>
      <c r="O213" s="37">
        <f t="shared" si="52"/>
        <v>11.67262830000001</v>
      </c>
      <c r="P213" s="37">
        <f t="shared" si="52"/>
        <v>16.234477249999983</v>
      </c>
      <c r="Q213" s="37">
        <f t="shared" si="52"/>
        <v>19.61236724999997</v>
      </c>
      <c r="R213" s="37">
        <f t="shared" si="52"/>
        <v>21.52613025000002</v>
      </c>
      <c r="S213" s="37">
        <f t="shared" si="52"/>
        <v>22.499947999999968</v>
      </c>
      <c r="T213" s="37">
        <f t="shared" si="51"/>
        <v>25.806495000000012</v>
      </c>
      <c r="U213" s="37">
        <f t="shared" si="47"/>
        <v>0.4004904388237633</v>
      </c>
      <c r="V213" s="37">
        <f t="shared" si="47"/>
        <v>0.46388959878192726</v>
      </c>
      <c r="W213" s="37">
        <f t="shared" si="47"/>
        <v>0.5422539102215086</v>
      </c>
      <c r="X213" s="37">
        <f t="shared" si="47"/>
        <v>0.7541753701875872</v>
      </c>
      <c r="Y213" s="37">
        <f t="shared" si="47"/>
        <v>0.9110958180697598</v>
      </c>
      <c r="Z213" s="37">
        <f t="shared" si="46"/>
        <v>1</v>
      </c>
      <c r="AA213" s="37">
        <f t="shared" si="46"/>
        <v>1.0452388673063961</v>
      </c>
      <c r="AB213" s="37">
        <f t="shared" si="46"/>
        <v>1.1988450641285138</v>
      </c>
      <c r="AC213" s="37">
        <f t="shared" si="50"/>
        <v>220.77203660476331</v>
      </c>
    </row>
    <row r="214" spans="1:29" ht="12.75">
      <c r="A214">
        <f t="shared" si="49"/>
        <v>2000</v>
      </c>
      <c r="B214" s="18">
        <v>254.518</v>
      </c>
      <c r="C214" s="18">
        <v>2.626</v>
      </c>
      <c r="D214" s="18">
        <f t="shared" si="48"/>
        <v>257.144</v>
      </c>
      <c r="E214" s="36">
        <v>0.00893668457865715</v>
      </c>
      <c r="F214" s="36">
        <v>0.05372585728764534</v>
      </c>
      <c r="G214" s="36">
        <v>0.05706717073917389</v>
      </c>
      <c r="H214" s="36">
        <v>0.2390018105506897</v>
      </c>
      <c r="I214" s="36">
        <v>0.28538522124290466</v>
      </c>
      <c r="J214" s="36">
        <v>0.23211993277072906</v>
      </c>
      <c r="K214" s="36">
        <v>0.10000941902399063</v>
      </c>
      <c r="L214" s="36">
        <v>0.023754907771945</v>
      </c>
      <c r="M214" s="38">
        <v>8.691721</v>
      </c>
      <c r="N214" s="38">
        <v>10.07965</v>
      </c>
      <c r="O214" s="38">
        <v>11.76488</v>
      </c>
      <c r="P214" s="38">
        <v>16.36156</v>
      </c>
      <c r="Q214" s="38">
        <v>19.76048</v>
      </c>
      <c r="R214" s="38">
        <v>21.69355</v>
      </c>
      <c r="S214" s="38">
        <v>22.68687</v>
      </c>
      <c r="T214" s="38">
        <v>25.96541</v>
      </c>
      <c r="U214" s="37">
        <f t="shared" si="47"/>
        <v>0.40065922820377486</v>
      </c>
      <c r="V214" s="37">
        <f t="shared" si="47"/>
        <v>0.4646381067183565</v>
      </c>
      <c r="W214" s="37">
        <f t="shared" si="47"/>
        <v>0.5423215656266495</v>
      </c>
      <c r="X214" s="37">
        <f t="shared" si="47"/>
        <v>0.7542131186458649</v>
      </c>
      <c r="Y214" s="37">
        <f t="shared" si="47"/>
        <v>0.9108919471455803</v>
      </c>
      <c r="Z214" s="37">
        <f t="shared" si="46"/>
        <v>1</v>
      </c>
      <c r="AA214" s="37">
        <f t="shared" si="46"/>
        <v>1.0457887252201692</v>
      </c>
      <c r="AB214" s="37">
        <f t="shared" si="46"/>
        <v>1.1969184388908225</v>
      </c>
      <c r="AC214" s="37">
        <f t="shared" si="50"/>
        <v>222.39025467284085</v>
      </c>
    </row>
    <row r="215" spans="1:29" ht="12.75">
      <c r="A215">
        <f t="shared" si="49"/>
        <v>2000.25</v>
      </c>
      <c r="B215" s="18">
        <v>254.911</v>
      </c>
      <c r="C215" s="18">
        <v>2.628</v>
      </c>
      <c r="D215" s="18">
        <f t="shared" si="48"/>
        <v>257.539</v>
      </c>
      <c r="E215" s="36">
        <v>0.0086890934035182</v>
      </c>
      <c r="F215" s="36">
        <v>0.05373053252696991</v>
      </c>
      <c r="G215" s="36">
        <v>0.05756489932537079</v>
      </c>
      <c r="H215" s="36">
        <v>0.23727259039878845</v>
      </c>
      <c r="I215" s="36">
        <v>0.28538355231285095</v>
      </c>
      <c r="J215" s="36">
        <v>0.23310452699661255</v>
      </c>
      <c r="K215" s="36">
        <v>0.10050157457590103</v>
      </c>
      <c r="L215" s="36">
        <v>0.023506823927164078</v>
      </c>
      <c r="M215" s="37">
        <f aca="true" t="shared" si="53" ref="M215:T245">M214</f>
        <v>8.691721</v>
      </c>
      <c r="N215" s="37">
        <f t="shared" si="53"/>
        <v>10.07965</v>
      </c>
      <c r="O215" s="37">
        <f t="shared" si="53"/>
        <v>11.76488</v>
      </c>
      <c r="P215" s="37">
        <f t="shared" si="53"/>
        <v>16.36156</v>
      </c>
      <c r="Q215" s="37">
        <f t="shared" si="53"/>
        <v>19.76048</v>
      </c>
      <c r="R215" s="37">
        <f t="shared" si="53"/>
        <v>21.69355</v>
      </c>
      <c r="S215" s="37">
        <f t="shared" si="53"/>
        <v>22.68687</v>
      </c>
      <c r="T215" s="37">
        <f t="shared" si="53"/>
        <v>25.96541</v>
      </c>
      <c r="U215" s="37">
        <f t="shared" si="47"/>
        <v>0.40065922820377486</v>
      </c>
      <c r="V215" s="37">
        <f t="shared" si="47"/>
        <v>0.4646381067183565</v>
      </c>
      <c r="W215" s="37">
        <f t="shared" si="47"/>
        <v>0.5423215656266495</v>
      </c>
      <c r="X215" s="37">
        <f t="shared" si="47"/>
        <v>0.7542131186458649</v>
      </c>
      <c r="Y215" s="37">
        <f t="shared" si="47"/>
        <v>0.9108919471455803</v>
      </c>
      <c r="Z215" s="37">
        <f t="shared" si="46"/>
        <v>1</v>
      </c>
      <c r="AA215" s="37">
        <f t="shared" si="46"/>
        <v>1.0457887252201692</v>
      </c>
      <c r="AB215" s="37">
        <f t="shared" si="46"/>
        <v>1.1969184388908225</v>
      </c>
      <c r="AC215" s="37">
        <f t="shared" si="50"/>
        <v>222.74977588912563</v>
      </c>
    </row>
    <row r="216" spans="1:29" ht="12.75">
      <c r="A216">
        <f t="shared" si="49"/>
        <v>2000.5</v>
      </c>
      <c r="B216" s="18">
        <v>254.44</v>
      </c>
      <c r="C216" s="18">
        <v>2.631</v>
      </c>
      <c r="D216" s="18">
        <f t="shared" si="48"/>
        <v>257.07099999999997</v>
      </c>
      <c r="E216" s="36">
        <v>0.00844150222837925</v>
      </c>
      <c r="F216" s="36">
        <v>0.05373520404100418</v>
      </c>
      <c r="G216" s="36">
        <v>0.05806262791156769</v>
      </c>
      <c r="H216" s="36">
        <v>0.2355433702468872</v>
      </c>
      <c r="I216" s="36">
        <v>0.28538191318511963</v>
      </c>
      <c r="J216" s="36">
        <v>0.23408910632133484</v>
      </c>
      <c r="K216" s="36">
        <v>0.10099373012781143</v>
      </c>
      <c r="L216" s="36">
        <v>0.023258741945028305</v>
      </c>
      <c r="M216" s="37">
        <f t="shared" si="53"/>
        <v>8.691721</v>
      </c>
      <c r="N216" s="37">
        <f t="shared" si="53"/>
        <v>10.07965</v>
      </c>
      <c r="O216" s="37">
        <f t="shared" si="53"/>
        <v>11.76488</v>
      </c>
      <c r="P216" s="37">
        <f t="shared" si="53"/>
        <v>16.36156</v>
      </c>
      <c r="Q216" s="37">
        <f t="shared" si="53"/>
        <v>19.76048</v>
      </c>
      <c r="R216" s="37">
        <f t="shared" si="53"/>
        <v>21.69355</v>
      </c>
      <c r="S216" s="37">
        <f t="shared" si="53"/>
        <v>22.68687</v>
      </c>
      <c r="T216" s="37">
        <f t="shared" si="53"/>
        <v>25.96541</v>
      </c>
      <c r="U216" s="37">
        <f t="shared" si="47"/>
        <v>0.40065922820377486</v>
      </c>
      <c r="V216" s="37">
        <f t="shared" si="47"/>
        <v>0.4646381067183565</v>
      </c>
      <c r="W216" s="37">
        <f t="shared" si="47"/>
        <v>0.5423215656266495</v>
      </c>
      <c r="X216" s="37">
        <f t="shared" si="47"/>
        <v>0.7542131186458649</v>
      </c>
      <c r="Y216" s="37">
        <f t="shared" si="47"/>
        <v>0.9108919471455803</v>
      </c>
      <c r="Z216" s="37">
        <f t="shared" si="46"/>
        <v>1</v>
      </c>
      <c r="AA216" s="37">
        <f t="shared" si="46"/>
        <v>1.0457887252201692</v>
      </c>
      <c r="AB216" s="37">
        <f t="shared" si="46"/>
        <v>1.1969184388908225</v>
      </c>
      <c r="AC216" s="37">
        <f t="shared" si="50"/>
        <v>222.36287221425584</v>
      </c>
    </row>
    <row r="217" spans="1:29" ht="12.75">
      <c r="A217">
        <f t="shared" si="49"/>
        <v>2000.75</v>
      </c>
      <c r="B217" s="18">
        <v>253.462</v>
      </c>
      <c r="C217" s="18">
        <v>2.647</v>
      </c>
      <c r="D217" s="18">
        <f t="shared" si="48"/>
        <v>256.109</v>
      </c>
      <c r="E217" s="36">
        <v>0.008193911984562874</v>
      </c>
      <c r="F217" s="36">
        <v>0.05373987928032875</v>
      </c>
      <c r="G217" s="36">
        <v>0.058560360223054886</v>
      </c>
      <c r="H217" s="36">
        <v>0.23381415009498596</v>
      </c>
      <c r="I217" s="36">
        <v>0.2853802442550659</v>
      </c>
      <c r="J217" s="36">
        <v>0.23507368564605713</v>
      </c>
      <c r="K217" s="36">
        <v>0.10148588567972183</v>
      </c>
      <c r="L217" s="36">
        <v>0.023010659962892532</v>
      </c>
      <c r="M217" s="37">
        <f t="shared" si="53"/>
        <v>8.691721</v>
      </c>
      <c r="N217" s="37">
        <f t="shared" si="53"/>
        <v>10.07965</v>
      </c>
      <c r="O217" s="37">
        <f t="shared" si="53"/>
        <v>11.76488</v>
      </c>
      <c r="P217" s="37">
        <f t="shared" si="53"/>
        <v>16.36156</v>
      </c>
      <c r="Q217" s="37">
        <f t="shared" si="53"/>
        <v>19.76048</v>
      </c>
      <c r="R217" s="37">
        <f t="shared" si="53"/>
        <v>21.69355</v>
      </c>
      <c r="S217" s="37">
        <f t="shared" si="53"/>
        <v>22.68687</v>
      </c>
      <c r="T217" s="37">
        <f t="shared" si="53"/>
        <v>25.96541</v>
      </c>
      <c r="U217" s="37">
        <f t="shared" si="47"/>
        <v>0.40065922820377486</v>
      </c>
      <c r="V217" s="37">
        <f t="shared" si="47"/>
        <v>0.4646381067183565</v>
      </c>
      <c r="W217" s="37">
        <f t="shared" si="47"/>
        <v>0.5423215656266495</v>
      </c>
      <c r="X217" s="37">
        <f t="shared" si="47"/>
        <v>0.7542131186458649</v>
      </c>
      <c r="Y217" s="37">
        <f t="shared" si="47"/>
        <v>0.9108919471455803</v>
      </c>
      <c r="Z217" s="37">
        <f t="shared" si="46"/>
        <v>1</v>
      </c>
      <c r="AA217" s="37">
        <f t="shared" si="46"/>
        <v>1.0457887252201692</v>
      </c>
      <c r="AB217" s="37">
        <f t="shared" si="46"/>
        <v>1.1969184388908225</v>
      </c>
      <c r="AC217" s="37">
        <f t="shared" si="50"/>
        <v>221.5485600055404</v>
      </c>
    </row>
    <row r="218" spans="1:29" ht="12.75">
      <c r="A218">
        <f t="shared" si="49"/>
        <v>2001</v>
      </c>
      <c r="B218" s="18">
        <v>253.58399999999997</v>
      </c>
      <c r="C218" s="18">
        <v>2.645</v>
      </c>
      <c r="D218" s="18">
        <f t="shared" si="48"/>
        <v>256.229</v>
      </c>
      <c r="E218" s="36">
        <v>0.007946320809423923</v>
      </c>
      <c r="F218" s="36">
        <v>0.05374455451965332</v>
      </c>
      <c r="G218" s="36">
        <v>0.059058088809251785</v>
      </c>
      <c r="H218" s="36">
        <v>0.23208492994308472</v>
      </c>
      <c r="I218" s="36">
        <v>0.2853785753250122</v>
      </c>
      <c r="J218" s="36">
        <v>0.2360582798719406</v>
      </c>
      <c r="K218" s="36">
        <v>0.10197804123163223</v>
      </c>
      <c r="L218" s="36">
        <v>0.02276257611811161</v>
      </c>
      <c r="M218" s="37">
        <f t="shared" si="53"/>
        <v>8.691721</v>
      </c>
      <c r="N218" s="37">
        <f t="shared" si="53"/>
        <v>10.07965</v>
      </c>
      <c r="O218" s="37">
        <f t="shared" si="53"/>
        <v>11.76488</v>
      </c>
      <c r="P218" s="37">
        <f t="shared" si="53"/>
        <v>16.36156</v>
      </c>
      <c r="Q218" s="37">
        <f t="shared" si="53"/>
        <v>19.76048</v>
      </c>
      <c r="R218" s="37">
        <f t="shared" si="53"/>
        <v>21.69355</v>
      </c>
      <c r="S218" s="37">
        <f t="shared" si="53"/>
        <v>22.68687</v>
      </c>
      <c r="T218" s="37">
        <f t="shared" si="53"/>
        <v>25.96541</v>
      </c>
      <c r="U218" s="37">
        <f t="shared" si="47"/>
        <v>0.40065922820377486</v>
      </c>
      <c r="V218" s="37">
        <f t="shared" si="47"/>
        <v>0.4646381067183565</v>
      </c>
      <c r="W218" s="37">
        <f t="shared" si="47"/>
        <v>0.5423215656266495</v>
      </c>
      <c r="X218" s="37">
        <f t="shared" si="47"/>
        <v>0.7542131186458649</v>
      </c>
      <c r="Y218" s="37">
        <f t="shared" si="47"/>
        <v>0.9108919471455803</v>
      </c>
      <c r="Z218" s="37">
        <f t="shared" si="46"/>
        <v>1</v>
      </c>
      <c r="AA218" s="37">
        <f t="shared" si="46"/>
        <v>1.0457887252201692</v>
      </c>
      <c r="AB218" s="37">
        <f t="shared" si="46"/>
        <v>1.1969184388908225</v>
      </c>
      <c r="AC218" s="37">
        <f t="shared" si="50"/>
        <v>221.6701822036422</v>
      </c>
    </row>
    <row r="219" spans="1:29" ht="12.75">
      <c r="A219">
        <f t="shared" si="49"/>
        <v>2001.25</v>
      </c>
      <c r="B219" s="18">
        <v>251.71200000000002</v>
      </c>
      <c r="C219" s="18">
        <v>2.642</v>
      </c>
      <c r="D219" s="18">
        <f t="shared" si="48"/>
        <v>254.354</v>
      </c>
      <c r="E219" s="36">
        <v>0.007698586210608482</v>
      </c>
      <c r="F219" s="36">
        <v>0.05326256528496742</v>
      </c>
      <c r="G219" s="36">
        <v>0.05881844460964203</v>
      </c>
      <c r="H219" s="36">
        <v>0.23184548318386078</v>
      </c>
      <c r="I219" s="36">
        <v>0.2829006016254425</v>
      </c>
      <c r="J219" s="36">
        <v>0.23752820491790771</v>
      </c>
      <c r="K219" s="36">
        <v>0.10444404184818268</v>
      </c>
      <c r="L219" s="36">
        <v>0.0230081919580698</v>
      </c>
      <c r="M219" s="37">
        <f t="shared" si="53"/>
        <v>8.691721</v>
      </c>
      <c r="N219" s="37">
        <f t="shared" si="53"/>
        <v>10.07965</v>
      </c>
      <c r="O219" s="37">
        <f t="shared" si="53"/>
        <v>11.76488</v>
      </c>
      <c r="P219" s="37">
        <f t="shared" si="53"/>
        <v>16.36156</v>
      </c>
      <c r="Q219" s="37">
        <f t="shared" si="53"/>
        <v>19.76048</v>
      </c>
      <c r="R219" s="37">
        <f t="shared" si="53"/>
        <v>21.69355</v>
      </c>
      <c r="S219" s="37">
        <f t="shared" si="53"/>
        <v>22.68687</v>
      </c>
      <c r="T219" s="37">
        <f t="shared" si="53"/>
        <v>25.96541</v>
      </c>
      <c r="U219" s="37">
        <f t="shared" si="47"/>
        <v>0.40065922820377486</v>
      </c>
      <c r="V219" s="37">
        <f t="shared" si="47"/>
        <v>0.4646381067183565</v>
      </c>
      <c r="W219" s="37">
        <f t="shared" si="47"/>
        <v>0.5423215656266495</v>
      </c>
      <c r="X219" s="37">
        <f t="shared" si="47"/>
        <v>0.7542131186458649</v>
      </c>
      <c r="Y219" s="37">
        <f t="shared" si="47"/>
        <v>0.9108919471455803</v>
      </c>
      <c r="Z219" s="37">
        <f t="shared" si="46"/>
        <v>1</v>
      </c>
      <c r="AA219" s="37">
        <f t="shared" si="46"/>
        <v>1.0457887252201692</v>
      </c>
      <c r="AB219" s="37">
        <f t="shared" si="46"/>
        <v>1.1969184388908225</v>
      </c>
      <c r="AC219" s="37">
        <f t="shared" si="50"/>
        <v>220.41736653480956</v>
      </c>
    </row>
    <row r="220" spans="1:29" ht="12.75">
      <c r="A220">
        <f t="shared" si="49"/>
        <v>2001.5</v>
      </c>
      <c r="B220" s="18">
        <v>250.24200000000002</v>
      </c>
      <c r="C220" s="18">
        <v>2.665</v>
      </c>
      <c r="D220" s="18">
        <f t="shared" si="48"/>
        <v>252.907</v>
      </c>
      <c r="E220" s="36">
        <v>0.007450851611793041</v>
      </c>
      <c r="F220" s="36">
        <v>0.052780576050281525</v>
      </c>
      <c r="G220" s="36">
        <v>0.05857880413532257</v>
      </c>
      <c r="H220" s="36">
        <v>0.23160603642463684</v>
      </c>
      <c r="I220" s="36">
        <v>0.2804226279258728</v>
      </c>
      <c r="J220" s="36">
        <v>0.238998144865036</v>
      </c>
      <c r="K220" s="36">
        <v>0.10691004991531372</v>
      </c>
      <c r="L220" s="36">
        <v>0.023253807798027992</v>
      </c>
      <c r="M220" s="37">
        <f t="shared" si="53"/>
        <v>8.691721</v>
      </c>
      <c r="N220" s="37">
        <f t="shared" si="53"/>
        <v>10.07965</v>
      </c>
      <c r="O220" s="37">
        <f t="shared" si="53"/>
        <v>11.76488</v>
      </c>
      <c r="P220" s="37">
        <f t="shared" si="53"/>
        <v>16.36156</v>
      </c>
      <c r="Q220" s="37">
        <f t="shared" si="53"/>
        <v>19.76048</v>
      </c>
      <c r="R220" s="37">
        <f t="shared" si="53"/>
        <v>21.69355</v>
      </c>
      <c r="S220" s="37">
        <f t="shared" si="53"/>
        <v>22.68687</v>
      </c>
      <c r="T220" s="37">
        <f t="shared" si="53"/>
        <v>25.96541</v>
      </c>
      <c r="U220" s="37">
        <f t="shared" si="47"/>
        <v>0.40065922820377486</v>
      </c>
      <c r="V220" s="37">
        <f t="shared" si="47"/>
        <v>0.4646381067183565</v>
      </c>
      <c r="W220" s="37">
        <f t="shared" si="47"/>
        <v>0.5423215656266495</v>
      </c>
      <c r="X220" s="37">
        <f t="shared" si="47"/>
        <v>0.7542131186458649</v>
      </c>
      <c r="Y220" s="37">
        <f t="shared" si="47"/>
        <v>0.9108919471455803</v>
      </c>
      <c r="Z220" s="37">
        <f t="shared" si="46"/>
        <v>1</v>
      </c>
      <c r="AA220" s="37">
        <f t="shared" si="46"/>
        <v>1.0457887252201692</v>
      </c>
      <c r="AB220" s="37">
        <f t="shared" si="46"/>
        <v>1.1969184388908225</v>
      </c>
      <c r="AC220" s="37">
        <f t="shared" si="50"/>
        <v>219.53062895897457</v>
      </c>
    </row>
    <row r="221" spans="1:29" ht="12.75">
      <c r="A221">
        <f t="shared" si="49"/>
        <v>2001.75</v>
      </c>
      <c r="B221" s="18">
        <v>248.66400000000002</v>
      </c>
      <c r="C221" s="18">
        <v>2.666</v>
      </c>
      <c r="D221" s="18">
        <f t="shared" si="48"/>
        <v>251.33</v>
      </c>
      <c r="E221" s="36">
        <v>0.007203116547316313</v>
      </c>
      <c r="F221" s="36">
        <v>0.052298590540885925</v>
      </c>
      <c r="G221" s="36">
        <v>0.05833916366100311</v>
      </c>
      <c r="H221" s="36">
        <v>0.2313665896654129</v>
      </c>
      <c r="I221" s="36">
        <v>0.2779446840286255</v>
      </c>
      <c r="J221" s="36">
        <v>0.2404680699110031</v>
      </c>
      <c r="K221" s="36">
        <v>0.10937605053186417</v>
      </c>
      <c r="L221" s="36">
        <v>0.023499423637986183</v>
      </c>
      <c r="M221" s="37">
        <f t="shared" si="53"/>
        <v>8.691721</v>
      </c>
      <c r="N221" s="37">
        <f t="shared" si="53"/>
        <v>10.07965</v>
      </c>
      <c r="O221" s="37">
        <f t="shared" si="53"/>
        <v>11.76488</v>
      </c>
      <c r="P221" s="37">
        <f t="shared" si="53"/>
        <v>16.36156</v>
      </c>
      <c r="Q221" s="37">
        <f t="shared" si="53"/>
        <v>19.76048</v>
      </c>
      <c r="R221" s="37">
        <f t="shared" si="53"/>
        <v>21.69355</v>
      </c>
      <c r="S221" s="37">
        <f t="shared" si="53"/>
        <v>22.68687</v>
      </c>
      <c r="T221" s="37">
        <f t="shared" si="53"/>
        <v>25.96541</v>
      </c>
      <c r="U221" s="37">
        <f t="shared" si="47"/>
        <v>0.40065922820377486</v>
      </c>
      <c r="V221" s="37">
        <f t="shared" si="47"/>
        <v>0.4646381067183565</v>
      </c>
      <c r="W221" s="37">
        <f t="shared" si="47"/>
        <v>0.5423215656266495</v>
      </c>
      <c r="X221" s="37">
        <f t="shared" si="47"/>
        <v>0.7542131186458649</v>
      </c>
      <c r="Y221" s="37">
        <f t="shared" si="47"/>
        <v>0.9108919471455803</v>
      </c>
      <c r="Z221" s="37">
        <f t="shared" si="46"/>
        <v>1</v>
      </c>
      <c r="AA221" s="37">
        <f t="shared" si="46"/>
        <v>1.0457887252201692</v>
      </c>
      <c r="AB221" s="37">
        <f t="shared" si="46"/>
        <v>1.1969184388908225</v>
      </c>
      <c r="AC221" s="37">
        <f t="shared" si="50"/>
        <v>218.5266585188426</v>
      </c>
    </row>
    <row r="222" spans="1:29" ht="12.75">
      <c r="A222">
        <f t="shared" si="49"/>
        <v>2002</v>
      </c>
      <c r="B222" s="18">
        <v>247.079</v>
      </c>
      <c r="C222" s="18">
        <v>2.653</v>
      </c>
      <c r="D222" s="18">
        <f t="shared" si="48"/>
        <v>249.732</v>
      </c>
      <c r="E222" s="36">
        <v>0.006955381948500872</v>
      </c>
      <c r="F222" s="36">
        <v>0.05181660130620003</v>
      </c>
      <c r="G222" s="36">
        <v>0.058099519461393356</v>
      </c>
      <c r="H222" s="36">
        <v>0.23112714290618896</v>
      </c>
      <c r="I222" s="36">
        <v>0.2754667103290558</v>
      </c>
      <c r="J222" s="36">
        <v>0.24193799495697021</v>
      </c>
      <c r="K222" s="36">
        <v>0.11184205114841461</v>
      </c>
      <c r="L222" s="36">
        <v>0.023745039477944374</v>
      </c>
      <c r="M222" s="37">
        <f t="shared" si="53"/>
        <v>8.691721</v>
      </c>
      <c r="N222" s="37">
        <f t="shared" si="53"/>
        <v>10.07965</v>
      </c>
      <c r="O222" s="37">
        <f t="shared" si="53"/>
        <v>11.76488</v>
      </c>
      <c r="P222" s="37">
        <f t="shared" si="53"/>
        <v>16.36156</v>
      </c>
      <c r="Q222" s="37">
        <f t="shared" si="53"/>
        <v>19.76048</v>
      </c>
      <c r="R222" s="37">
        <f t="shared" si="53"/>
        <v>21.69355</v>
      </c>
      <c r="S222" s="37">
        <f t="shared" si="53"/>
        <v>22.68687</v>
      </c>
      <c r="T222" s="37">
        <f t="shared" si="53"/>
        <v>25.96541</v>
      </c>
      <c r="U222" s="37">
        <f t="shared" si="47"/>
        <v>0.40065922820377486</v>
      </c>
      <c r="V222" s="37">
        <f t="shared" si="47"/>
        <v>0.4646381067183565</v>
      </c>
      <c r="W222" s="37">
        <f t="shared" si="47"/>
        <v>0.5423215656266495</v>
      </c>
      <c r="X222" s="37">
        <f t="shared" si="47"/>
        <v>0.7542131186458649</v>
      </c>
      <c r="Y222" s="37">
        <f t="shared" si="47"/>
        <v>0.9108919471455803</v>
      </c>
      <c r="Z222" s="37">
        <f t="shared" si="46"/>
        <v>1</v>
      </c>
      <c r="AA222" s="37">
        <f t="shared" si="46"/>
        <v>1.0457887252201692</v>
      </c>
      <c r="AB222" s="37">
        <f t="shared" si="46"/>
        <v>1.1969184388908225</v>
      </c>
      <c r="AC222" s="37">
        <f t="shared" si="50"/>
        <v>217.4998114577151</v>
      </c>
    </row>
    <row r="223" spans="1:29" ht="12.75">
      <c r="A223">
        <f t="shared" si="49"/>
        <v>2002.25</v>
      </c>
      <c r="B223" s="18">
        <v>248.01600000000002</v>
      </c>
      <c r="C223" s="18">
        <v>2.712</v>
      </c>
      <c r="D223" s="18">
        <f t="shared" si="48"/>
        <v>250.728</v>
      </c>
      <c r="E223" s="36">
        <v>0.006707856431603432</v>
      </c>
      <c r="F223" s="36">
        <v>0.05083712935447693</v>
      </c>
      <c r="G223" s="36">
        <v>0.05810537934303284</v>
      </c>
      <c r="H223" s="36">
        <v>0.23088586330413818</v>
      </c>
      <c r="I223" s="36">
        <v>0.27348557114601135</v>
      </c>
      <c r="J223" s="36">
        <v>0.24242158234119415</v>
      </c>
      <c r="K223" s="36">
        <v>0.11381418257951736</v>
      </c>
      <c r="L223" s="36">
        <v>0.024238254874944687</v>
      </c>
      <c r="M223" s="37">
        <f t="shared" si="53"/>
        <v>8.691721</v>
      </c>
      <c r="N223" s="37">
        <f t="shared" si="53"/>
        <v>10.07965</v>
      </c>
      <c r="O223" s="37">
        <f t="shared" si="53"/>
        <v>11.76488</v>
      </c>
      <c r="P223" s="37">
        <f t="shared" si="53"/>
        <v>16.36156</v>
      </c>
      <c r="Q223" s="37">
        <f t="shared" si="53"/>
        <v>19.76048</v>
      </c>
      <c r="R223" s="37">
        <f t="shared" si="53"/>
        <v>21.69355</v>
      </c>
      <c r="S223" s="37">
        <f t="shared" si="53"/>
        <v>22.68687</v>
      </c>
      <c r="T223" s="37">
        <f t="shared" si="53"/>
        <v>25.96541</v>
      </c>
      <c r="U223" s="37">
        <f t="shared" si="47"/>
        <v>0.40065922820377486</v>
      </c>
      <c r="V223" s="37">
        <f t="shared" si="47"/>
        <v>0.4646381067183565</v>
      </c>
      <c r="W223" s="37">
        <f t="shared" si="47"/>
        <v>0.5423215656266495</v>
      </c>
      <c r="X223" s="37">
        <f t="shared" si="47"/>
        <v>0.7542131186458649</v>
      </c>
      <c r="Y223" s="37">
        <f t="shared" si="47"/>
        <v>0.9108919471455803</v>
      </c>
      <c r="Z223" s="37">
        <f t="shared" si="46"/>
        <v>1</v>
      </c>
      <c r="AA223" s="37">
        <f t="shared" si="46"/>
        <v>1.0457887252201692</v>
      </c>
      <c r="AB223" s="37">
        <f t="shared" si="46"/>
        <v>1.1969184388908225</v>
      </c>
      <c r="AC223" s="37">
        <f t="shared" si="50"/>
        <v>218.51736730301764</v>
      </c>
    </row>
    <row r="224" spans="1:29" ht="12.75">
      <c r="A224">
        <f t="shared" si="49"/>
        <v>2002.5</v>
      </c>
      <c r="B224" s="18">
        <v>247.645</v>
      </c>
      <c r="C224" s="18">
        <v>2.731</v>
      </c>
      <c r="D224" s="18">
        <f t="shared" si="48"/>
        <v>250.376</v>
      </c>
      <c r="E224" s="36">
        <v>0.006460331380367279</v>
      </c>
      <c r="F224" s="36">
        <v>0.04985766112804413</v>
      </c>
      <c r="G224" s="36">
        <v>0.05811123549938202</v>
      </c>
      <c r="H224" s="36">
        <v>0.2306445837020874</v>
      </c>
      <c r="I224" s="36">
        <v>0.27150440216064453</v>
      </c>
      <c r="J224" s="36">
        <v>0.2429051697254181</v>
      </c>
      <c r="K224" s="36">
        <v>0.11578631401062012</v>
      </c>
      <c r="L224" s="36">
        <v>0.02473147213459015</v>
      </c>
      <c r="M224" s="37">
        <f t="shared" si="53"/>
        <v>8.691721</v>
      </c>
      <c r="N224" s="37">
        <f t="shared" si="53"/>
        <v>10.07965</v>
      </c>
      <c r="O224" s="37">
        <f t="shared" si="53"/>
        <v>11.76488</v>
      </c>
      <c r="P224" s="37">
        <f t="shared" si="53"/>
        <v>16.36156</v>
      </c>
      <c r="Q224" s="37">
        <f t="shared" si="53"/>
        <v>19.76048</v>
      </c>
      <c r="R224" s="37">
        <f t="shared" si="53"/>
        <v>21.69355</v>
      </c>
      <c r="S224" s="37">
        <f t="shared" si="53"/>
        <v>22.68687</v>
      </c>
      <c r="T224" s="37">
        <f t="shared" si="53"/>
        <v>25.96541</v>
      </c>
      <c r="U224" s="37">
        <f t="shared" si="47"/>
        <v>0.40065922820377486</v>
      </c>
      <c r="V224" s="37">
        <f t="shared" si="47"/>
        <v>0.4646381067183565</v>
      </c>
      <c r="W224" s="37">
        <f t="shared" si="47"/>
        <v>0.5423215656266495</v>
      </c>
      <c r="X224" s="37">
        <f t="shared" si="47"/>
        <v>0.7542131186458649</v>
      </c>
      <c r="Y224" s="37">
        <f t="shared" si="47"/>
        <v>0.9108919471455803</v>
      </c>
      <c r="Z224" s="37">
        <f t="shared" si="46"/>
        <v>1</v>
      </c>
      <c r="AA224" s="37">
        <f t="shared" si="46"/>
        <v>1.0457887252201692</v>
      </c>
      <c r="AB224" s="37">
        <f t="shared" si="46"/>
        <v>1.1969184388908225</v>
      </c>
      <c r="AC224" s="37">
        <f t="shared" si="50"/>
        <v>218.36047788060748</v>
      </c>
    </row>
    <row r="225" spans="1:29" ht="12.75">
      <c r="A225">
        <f t="shared" si="49"/>
        <v>2002.75</v>
      </c>
      <c r="B225" s="18">
        <v>248.061</v>
      </c>
      <c r="C225" s="18">
        <v>2.72</v>
      </c>
      <c r="D225" s="18">
        <f t="shared" si="48"/>
        <v>250.781</v>
      </c>
      <c r="E225" s="36">
        <v>0.006212806329131126</v>
      </c>
      <c r="F225" s="36">
        <v>0.04887818917632103</v>
      </c>
      <c r="G225" s="36">
        <v>0.0581170953810215</v>
      </c>
      <c r="H225" s="36">
        <v>0.23040328919887543</v>
      </c>
      <c r="I225" s="36">
        <v>0.2695232629776001</v>
      </c>
      <c r="J225" s="36">
        <v>0.24338875710964203</v>
      </c>
      <c r="K225" s="36">
        <v>0.11775843799114227</v>
      </c>
      <c r="L225" s="36">
        <v>0.02522468939423561</v>
      </c>
      <c r="M225" s="37">
        <f t="shared" si="53"/>
        <v>8.691721</v>
      </c>
      <c r="N225" s="37">
        <f t="shared" si="53"/>
        <v>10.07965</v>
      </c>
      <c r="O225" s="37">
        <f t="shared" si="53"/>
        <v>11.76488</v>
      </c>
      <c r="P225" s="37">
        <f t="shared" si="53"/>
        <v>16.36156</v>
      </c>
      <c r="Q225" s="37">
        <f t="shared" si="53"/>
        <v>19.76048</v>
      </c>
      <c r="R225" s="37">
        <f t="shared" si="53"/>
        <v>21.69355</v>
      </c>
      <c r="S225" s="37">
        <f t="shared" si="53"/>
        <v>22.68687</v>
      </c>
      <c r="T225" s="37">
        <f t="shared" si="53"/>
        <v>25.96541</v>
      </c>
      <c r="U225" s="37">
        <f t="shared" si="47"/>
        <v>0.40065922820377486</v>
      </c>
      <c r="V225" s="37">
        <f t="shared" si="47"/>
        <v>0.4646381067183565</v>
      </c>
      <c r="W225" s="37">
        <f t="shared" si="47"/>
        <v>0.5423215656266495</v>
      </c>
      <c r="X225" s="37">
        <f t="shared" si="47"/>
        <v>0.7542131186458649</v>
      </c>
      <c r="Y225" s="37">
        <f t="shared" si="47"/>
        <v>0.9108919471455803</v>
      </c>
      <c r="Z225" s="37">
        <f t="shared" si="46"/>
        <v>1</v>
      </c>
      <c r="AA225" s="37">
        <f t="shared" si="46"/>
        <v>1.0457887252201692</v>
      </c>
      <c r="AB225" s="37">
        <f t="shared" si="46"/>
        <v>1.1969184388908225</v>
      </c>
      <c r="AC225" s="37">
        <f t="shared" si="50"/>
        <v>218.86382487742094</v>
      </c>
    </row>
    <row r="226" spans="1:29" ht="12.75">
      <c r="A226">
        <f t="shared" si="49"/>
        <v>2003</v>
      </c>
      <c r="B226" s="18">
        <v>246.60799999999998</v>
      </c>
      <c r="C226" s="18">
        <v>2.705</v>
      </c>
      <c r="D226" s="18">
        <f t="shared" si="48"/>
        <v>249.313</v>
      </c>
      <c r="E226" s="36">
        <v>0.0059652808122336864</v>
      </c>
      <c r="F226" s="36">
        <v>0.04789871722459793</v>
      </c>
      <c r="G226" s="36">
        <v>0.05812295526266098</v>
      </c>
      <c r="H226" s="36">
        <v>0.23016200959682465</v>
      </c>
      <c r="I226" s="36">
        <v>0.26754212379455566</v>
      </c>
      <c r="J226" s="36">
        <v>0.24387234449386597</v>
      </c>
      <c r="K226" s="36">
        <v>0.11973056942224503</v>
      </c>
      <c r="L226" s="36">
        <v>0.025717904791235924</v>
      </c>
      <c r="M226" s="37">
        <f t="shared" si="53"/>
        <v>8.691721</v>
      </c>
      <c r="N226" s="37">
        <f t="shared" si="53"/>
        <v>10.07965</v>
      </c>
      <c r="O226" s="37">
        <f t="shared" si="53"/>
        <v>11.76488</v>
      </c>
      <c r="P226" s="37">
        <f t="shared" si="53"/>
        <v>16.36156</v>
      </c>
      <c r="Q226" s="37">
        <f t="shared" si="53"/>
        <v>19.76048</v>
      </c>
      <c r="R226" s="37">
        <f t="shared" si="53"/>
        <v>21.69355</v>
      </c>
      <c r="S226" s="37">
        <f t="shared" si="53"/>
        <v>22.68687</v>
      </c>
      <c r="T226" s="37">
        <f t="shared" si="53"/>
        <v>25.96541</v>
      </c>
      <c r="U226" s="37">
        <f t="shared" si="47"/>
        <v>0.40065922820377486</v>
      </c>
      <c r="V226" s="37">
        <f t="shared" si="47"/>
        <v>0.4646381067183565</v>
      </c>
      <c r="W226" s="37">
        <f t="shared" si="47"/>
        <v>0.5423215656266495</v>
      </c>
      <c r="X226" s="37">
        <f t="shared" si="47"/>
        <v>0.7542131186458649</v>
      </c>
      <c r="Y226" s="37">
        <f t="shared" si="47"/>
        <v>0.9108919471455803</v>
      </c>
      <c r="Z226" s="37">
        <f t="shared" si="46"/>
        <v>1</v>
      </c>
      <c r="AA226" s="37">
        <f t="shared" si="46"/>
        <v>1.0457887252201692</v>
      </c>
      <c r="AB226" s="37">
        <f t="shared" si="46"/>
        <v>1.1969184388908225</v>
      </c>
      <c r="AC226" s="37">
        <f t="shared" si="50"/>
        <v>217.7319184143316</v>
      </c>
    </row>
    <row r="227" spans="1:29" ht="12.75">
      <c r="A227">
        <f t="shared" si="49"/>
        <v>2003.25</v>
      </c>
      <c r="B227" s="18">
        <v>245.511</v>
      </c>
      <c r="C227" s="18">
        <v>2.716</v>
      </c>
      <c r="D227" s="18">
        <f t="shared" si="48"/>
        <v>248.227</v>
      </c>
      <c r="E227" s="36">
        <v>0.005965198390185833</v>
      </c>
      <c r="F227" s="36">
        <v>0.04815048724412918</v>
      </c>
      <c r="G227" s="36">
        <v>0.05812562257051468</v>
      </c>
      <c r="H227" s="36">
        <v>0.22917571663856506</v>
      </c>
      <c r="I227" s="36">
        <v>0.26630473136901855</v>
      </c>
      <c r="J227" s="36">
        <v>0.24460908770561218</v>
      </c>
      <c r="K227" s="36">
        <v>0.12096386402845383</v>
      </c>
      <c r="L227" s="36">
        <v>0.02596449665725231</v>
      </c>
      <c r="M227" s="37">
        <f t="shared" si="53"/>
        <v>8.691721</v>
      </c>
      <c r="N227" s="37">
        <f t="shared" si="53"/>
        <v>10.07965</v>
      </c>
      <c r="O227" s="37">
        <f t="shared" si="53"/>
        <v>11.76488</v>
      </c>
      <c r="P227" s="37">
        <f t="shared" si="53"/>
        <v>16.36156</v>
      </c>
      <c r="Q227" s="37">
        <f t="shared" si="53"/>
        <v>19.76048</v>
      </c>
      <c r="R227" s="37">
        <f t="shared" si="53"/>
        <v>21.69355</v>
      </c>
      <c r="S227" s="37">
        <f t="shared" si="53"/>
        <v>22.68687</v>
      </c>
      <c r="T227" s="37">
        <f t="shared" si="53"/>
        <v>25.96541</v>
      </c>
      <c r="U227" s="37">
        <f t="shared" si="47"/>
        <v>0.40065922820377486</v>
      </c>
      <c r="V227" s="37">
        <f t="shared" si="47"/>
        <v>0.4646381067183565</v>
      </c>
      <c r="W227" s="37">
        <f t="shared" si="47"/>
        <v>0.5423215656266495</v>
      </c>
      <c r="X227" s="37">
        <f t="shared" si="47"/>
        <v>0.7542131186458649</v>
      </c>
      <c r="Y227" s="37">
        <f t="shared" si="47"/>
        <v>0.9108919471455803</v>
      </c>
      <c r="Z227" s="37">
        <f t="shared" si="46"/>
        <v>1</v>
      </c>
      <c r="AA227" s="37">
        <f t="shared" si="46"/>
        <v>1.0457887252201692</v>
      </c>
      <c r="AB227" s="37">
        <f t="shared" si="46"/>
        <v>1.1969184388908225</v>
      </c>
      <c r="AC227" s="37">
        <f t="shared" si="50"/>
        <v>216.9247379248664</v>
      </c>
    </row>
    <row r="228" spans="1:29" ht="12.75">
      <c r="A228">
        <f t="shared" si="49"/>
        <v>2003.5</v>
      </c>
      <c r="B228" s="18">
        <v>246.173</v>
      </c>
      <c r="C228" s="18">
        <v>2.724</v>
      </c>
      <c r="D228" s="18">
        <f t="shared" si="48"/>
        <v>248.897</v>
      </c>
      <c r="E228" s="36">
        <v>0.0059651159681379795</v>
      </c>
      <c r="F228" s="36">
        <v>0.04840225353837013</v>
      </c>
      <c r="G228" s="36">
        <v>0.05812828615307808</v>
      </c>
      <c r="H228" s="36">
        <v>0.22818943858146667</v>
      </c>
      <c r="I228" s="36">
        <v>0.26506733894348145</v>
      </c>
      <c r="J228" s="36">
        <v>0.2453458160161972</v>
      </c>
      <c r="K228" s="36">
        <v>0.12219716608524323</v>
      </c>
      <c r="L228" s="36">
        <v>0.02621109038591385</v>
      </c>
      <c r="M228" s="37">
        <f t="shared" si="53"/>
        <v>8.691721</v>
      </c>
      <c r="N228" s="37">
        <f t="shared" si="53"/>
        <v>10.07965</v>
      </c>
      <c r="O228" s="37">
        <f t="shared" si="53"/>
        <v>11.76488</v>
      </c>
      <c r="P228" s="37">
        <f t="shared" si="53"/>
        <v>16.36156</v>
      </c>
      <c r="Q228" s="37">
        <f t="shared" si="53"/>
        <v>19.76048</v>
      </c>
      <c r="R228" s="37">
        <f t="shared" si="53"/>
        <v>21.69355</v>
      </c>
      <c r="S228" s="37">
        <f t="shared" si="53"/>
        <v>22.68687</v>
      </c>
      <c r="T228" s="37">
        <f t="shared" si="53"/>
        <v>25.96541</v>
      </c>
      <c r="U228" s="37">
        <f t="shared" si="47"/>
        <v>0.40065922820377486</v>
      </c>
      <c r="V228" s="37">
        <f t="shared" si="47"/>
        <v>0.4646381067183565</v>
      </c>
      <c r="W228" s="37">
        <f t="shared" si="47"/>
        <v>0.5423215656266495</v>
      </c>
      <c r="X228" s="37">
        <f t="shared" si="47"/>
        <v>0.7542131186458649</v>
      </c>
      <c r="Y228" s="37">
        <f t="shared" si="47"/>
        <v>0.9108919471455803</v>
      </c>
      <c r="Z228" s="37">
        <f t="shared" si="46"/>
        <v>1</v>
      </c>
      <c r="AA228" s="37">
        <f t="shared" si="46"/>
        <v>1.0457887252201692</v>
      </c>
      <c r="AB228" s="37">
        <f t="shared" si="46"/>
        <v>1.1969184388908225</v>
      </c>
      <c r="AC228" s="37">
        <f t="shared" si="50"/>
        <v>217.6518838363779</v>
      </c>
    </row>
    <row r="229" spans="1:29" ht="12.75">
      <c r="A229">
        <f t="shared" si="49"/>
        <v>2003.75</v>
      </c>
      <c r="B229" s="18">
        <v>247.227</v>
      </c>
      <c r="C229" s="18">
        <v>2.732</v>
      </c>
      <c r="D229" s="18">
        <f t="shared" si="48"/>
        <v>249.959</v>
      </c>
      <c r="E229" s="36">
        <v>0.005965033546090126</v>
      </c>
      <c r="F229" s="36">
        <v>0.048654019832611084</v>
      </c>
      <c r="G229" s="36">
        <v>0.05813094973564148</v>
      </c>
      <c r="H229" s="36">
        <v>0.2272031456232071</v>
      </c>
      <c r="I229" s="36">
        <v>0.26382994651794434</v>
      </c>
      <c r="J229" s="36">
        <v>0.24608254432678223</v>
      </c>
      <c r="K229" s="36">
        <v>0.12343046069145203</v>
      </c>
      <c r="L229" s="36">
        <v>0.026457682251930237</v>
      </c>
      <c r="M229" s="37">
        <f t="shared" si="53"/>
        <v>8.691721</v>
      </c>
      <c r="N229" s="37">
        <f t="shared" si="53"/>
        <v>10.07965</v>
      </c>
      <c r="O229" s="37">
        <f t="shared" si="53"/>
        <v>11.76488</v>
      </c>
      <c r="P229" s="37">
        <f t="shared" si="53"/>
        <v>16.36156</v>
      </c>
      <c r="Q229" s="37">
        <f t="shared" si="53"/>
        <v>19.76048</v>
      </c>
      <c r="R229" s="37">
        <f t="shared" si="53"/>
        <v>21.69355</v>
      </c>
      <c r="S229" s="37">
        <f t="shared" si="53"/>
        <v>22.68687</v>
      </c>
      <c r="T229" s="37">
        <f t="shared" si="53"/>
        <v>25.96541</v>
      </c>
      <c r="U229" s="37">
        <f t="shared" si="47"/>
        <v>0.40065922820377486</v>
      </c>
      <c r="V229" s="37">
        <f t="shared" si="47"/>
        <v>0.4646381067183565</v>
      </c>
      <c r="W229" s="37">
        <f t="shared" si="47"/>
        <v>0.5423215656266495</v>
      </c>
      <c r="X229" s="37">
        <f t="shared" si="47"/>
        <v>0.7542131186458649</v>
      </c>
      <c r="Y229" s="37">
        <f t="shared" si="47"/>
        <v>0.9108919471455803</v>
      </c>
      <c r="Z229" s="37">
        <f t="shared" si="46"/>
        <v>1</v>
      </c>
      <c r="AA229" s="37">
        <f t="shared" si="46"/>
        <v>1.0457887252201692</v>
      </c>
      <c r="AB229" s="37">
        <f t="shared" si="46"/>
        <v>1.1969184388908225</v>
      </c>
      <c r="AC229" s="37">
        <f t="shared" si="50"/>
        <v>218.72280057647285</v>
      </c>
    </row>
    <row r="230" spans="1:29" ht="12.75">
      <c r="A230">
        <f t="shared" si="49"/>
        <v>2004</v>
      </c>
      <c r="B230" s="18">
        <v>248.327</v>
      </c>
      <c r="C230" s="18">
        <v>2.75</v>
      </c>
      <c r="D230" s="18">
        <f t="shared" si="48"/>
        <v>251.077</v>
      </c>
      <c r="E230" s="36">
        <v>0.005964951124042273</v>
      </c>
      <c r="F230" s="36">
        <v>0.048905789852142334</v>
      </c>
      <c r="G230" s="36">
        <v>0.05813361704349518</v>
      </c>
      <c r="H230" s="36">
        <v>0.2262168526649475</v>
      </c>
      <c r="I230" s="36">
        <v>0.2625925540924072</v>
      </c>
      <c r="J230" s="36">
        <v>0.24681928753852844</v>
      </c>
      <c r="K230" s="36">
        <v>0.12466375529766083</v>
      </c>
      <c r="L230" s="36">
        <v>0.026704274117946625</v>
      </c>
      <c r="M230" s="37">
        <f t="shared" si="53"/>
        <v>8.691721</v>
      </c>
      <c r="N230" s="37">
        <f t="shared" si="53"/>
        <v>10.07965</v>
      </c>
      <c r="O230" s="37">
        <f t="shared" si="53"/>
        <v>11.76488</v>
      </c>
      <c r="P230" s="37">
        <f t="shared" si="53"/>
        <v>16.36156</v>
      </c>
      <c r="Q230" s="37">
        <f t="shared" si="53"/>
        <v>19.76048</v>
      </c>
      <c r="R230" s="37">
        <f t="shared" si="53"/>
        <v>21.69355</v>
      </c>
      <c r="S230" s="37">
        <f t="shared" si="53"/>
        <v>22.68687</v>
      </c>
      <c r="T230" s="37">
        <f t="shared" si="53"/>
        <v>25.96541</v>
      </c>
      <c r="U230" s="37">
        <f t="shared" si="47"/>
        <v>0.40065922820377486</v>
      </c>
      <c r="V230" s="37">
        <f t="shared" si="47"/>
        <v>0.4646381067183565</v>
      </c>
      <c r="W230" s="37">
        <f t="shared" si="47"/>
        <v>0.5423215656266495</v>
      </c>
      <c r="X230" s="37">
        <f t="shared" si="47"/>
        <v>0.7542131186458649</v>
      </c>
      <c r="Y230" s="37">
        <f t="shared" si="47"/>
        <v>0.9108919471455803</v>
      </c>
      <c r="Z230" s="37">
        <f t="shared" si="46"/>
        <v>1</v>
      </c>
      <c r="AA230" s="37">
        <f t="shared" si="46"/>
        <v>1.0457887252201692</v>
      </c>
      <c r="AB230" s="37">
        <f t="shared" si="46"/>
        <v>1.1969184388908225</v>
      </c>
      <c r="AC230" s="37">
        <f t="shared" si="50"/>
        <v>219.84396442897662</v>
      </c>
    </row>
    <row r="231" spans="1:29" ht="12.75">
      <c r="A231">
        <f t="shared" si="49"/>
        <v>2004.25</v>
      </c>
      <c r="B231" s="18">
        <v>248.455</v>
      </c>
      <c r="C231" s="18">
        <v>2.737</v>
      </c>
      <c r="D231" s="18">
        <f t="shared" si="48"/>
        <v>251.192</v>
      </c>
      <c r="E231" s="36">
        <v>0.00596526637673378</v>
      </c>
      <c r="F231" s="36">
        <v>0.048393912613391876</v>
      </c>
      <c r="G231" s="36">
        <v>0.05837077274918556</v>
      </c>
      <c r="H231" s="36">
        <v>0.22546382248401642</v>
      </c>
      <c r="I231" s="36">
        <v>0.2618541419506073</v>
      </c>
      <c r="J231" s="36">
        <v>0.2470862865447998</v>
      </c>
      <c r="K231" s="36">
        <v>0.12566521763801575</v>
      </c>
      <c r="L231" s="36">
        <v>0.026706935837864876</v>
      </c>
      <c r="M231" s="37">
        <f t="shared" si="53"/>
        <v>8.691721</v>
      </c>
      <c r="N231" s="37">
        <f t="shared" si="53"/>
        <v>10.07965</v>
      </c>
      <c r="O231" s="37">
        <f t="shared" si="53"/>
        <v>11.76488</v>
      </c>
      <c r="P231" s="37">
        <f t="shared" si="53"/>
        <v>16.36156</v>
      </c>
      <c r="Q231" s="37">
        <f t="shared" si="53"/>
        <v>19.76048</v>
      </c>
      <c r="R231" s="37">
        <f t="shared" si="53"/>
        <v>21.69355</v>
      </c>
      <c r="S231" s="37">
        <f t="shared" si="53"/>
        <v>22.68687</v>
      </c>
      <c r="T231" s="37">
        <f t="shared" si="53"/>
        <v>25.96541</v>
      </c>
      <c r="U231" s="37">
        <f t="shared" si="47"/>
        <v>0.40065922820377486</v>
      </c>
      <c r="V231" s="37">
        <f t="shared" si="47"/>
        <v>0.4646381067183565</v>
      </c>
      <c r="W231" s="37">
        <f t="shared" si="47"/>
        <v>0.5423215656266495</v>
      </c>
      <c r="X231" s="37">
        <f t="shared" si="47"/>
        <v>0.7542131186458649</v>
      </c>
      <c r="Y231" s="37">
        <f t="shared" si="47"/>
        <v>0.9108919471455803</v>
      </c>
      <c r="Z231" s="37">
        <f t="shared" si="46"/>
        <v>1</v>
      </c>
      <c r="AA231" s="37">
        <f t="shared" si="46"/>
        <v>1.0457887252201692</v>
      </c>
      <c r="AB231" s="37">
        <f t="shared" si="46"/>
        <v>1.1969184388908225</v>
      </c>
      <c r="AC231" s="37">
        <f t="shared" si="50"/>
        <v>219.93658235214113</v>
      </c>
    </row>
    <row r="232" spans="1:29" ht="12.75">
      <c r="A232">
        <f t="shared" si="49"/>
        <v>2004.5</v>
      </c>
      <c r="B232" s="18">
        <v>249.854</v>
      </c>
      <c r="C232" s="18">
        <v>2.695</v>
      </c>
      <c r="D232" s="18">
        <f t="shared" si="48"/>
        <v>252.549</v>
      </c>
      <c r="E232" s="36">
        <v>0.0059655820950865746</v>
      </c>
      <c r="F232" s="36">
        <v>0.04788203537464142</v>
      </c>
      <c r="G232" s="36">
        <v>0.058607928454875946</v>
      </c>
      <c r="H232" s="36">
        <v>0.22471079230308533</v>
      </c>
      <c r="I232" s="36">
        <v>0.2611157298088074</v>
      </c>
      <c r="J232" s="36">
        <v>0.24735328555107117</v>
      </c>
      <c r="K232" s="36">
        <v>0.12666669487953186</v>
      </c>
      <c r="L232" s="36">
        <v>0.026709597557783127</v>
      </c>
      <c r="M232" s="37">
        <f t="shared" si="53"/>
        <v>8.691721</v>
      </c>
      <c r="N232" s="37">
        <f t="shared" si="53"/>
        <v>10.07965</v>
      </c>
      <c r="O232" s="37">
        <f t="shared" si="53"/>
        <v>11.76488</v>
      </c>
      <c r="P232" s="37">
        <f t="shared" si="53"/>
        <v>16.36156</v>
      </c>
      <c r="Q232" s="37">
        <f t="shared" si="53"/>
        <v>19.76048</v>
      </c>
      <c r="R232" s="37">
        <f t="shared" si="53"/>
        <v>21.69355</v>
      </c>
      <c r="S232" s="37">
        <f t="shared" si="53"/>
        <v>22.68687</v>
      </c>
      <c r="T232" s="37">
        <f t="shared" si="53"/>
        <v>25.96541</v>
      </c>
      <c r="U232" s="37">
        <f t="shared" si="47"/>
        <v>0.40065922820377486</v>
      </c>
      <c r="V232" s="37">
        <f t="shared" si="47"/>
        <v>0.4646381067183565</v>
      </c>
      <c r="W232" s="37">
        <f t="shared" si="47"/>
        <v>0.5423215656266495</v>
      </c>
      <c r="X232" s="37">
        <f t="shared" si="47"/>
        <v>0.7542131186458649</v>
      </c>
      <c r="Y232" s="37">
        <f t="shared" si="47"/>
        <v>0.9108919471455803</v>
      </c>
      <c r="Z232" s="37">
        <f t="shared" si="46"/>
        <v>1</v>
      </c>
      <c r="AA232" s="37">
        <f t="shared" si="46"/>
        <v>1.0457887252201692</v>
      </c>
      <c r="AB232" s="37">
        <f t="shared" si="46"/>
        <v>1.1969184388908225</v>
      </c>
      <c r="AC232" s="37">
        <f t="shared" si="50"/>
        <v>221.1166168613615</v>
      </c>
    </row>
    <row r="233" spans="1:29" ht="12.75">
      <c r="A233">
        <f t="shared" si="49"/>
        <v>2004.75</v>
      </c>
      <c r="B233" s="18">
        <v>250.35899999999998</v>
      </c>
      <c r="C233" s="18">
        <v>2.668</v>
      </c>
      <c r="D233" s="18">
        <f t="shared" si="48"/>
        <v>253.027</v>
      </c>
      <c r="E233" s="36">
        <v>0.005965897813439369</v>
      </c>
      <c r="F233" s="36">
        <v>0.04737015813589096</v>
      </c>
      <c r="G233" s="36">
        <v>0.05884508043527603</v>
      </c>
      <c r="H233" s="36">
        <v>0.22395774722099304</v>
      </c>
      <c r="I233" s="36">
        <v>0.26037731766700745</v>
      </c>
      <c r="J233" s="36">
        <v>0.24762026965618134</v>
      </c>
      <c r="K233" s="36">
        <v>0.12766817212104797</v>
      </c>
      <c r="L233" s="36">
        <v>0.026712261140346527</v>
      </c>
      <c r="M233" s="37">
        <f t="shared" si="53"/>
        <v>8.691721</v>
      </c>
      <c r="N233" s="37">
        <f t="shared" si="53"/>
        <v>10.07965</v>
      </c>
      <c r="O233" s="37">
        <f t="shared" si="53"/>
        <v>11.76488</v>
      </c>
      <c r="P233" s="37">
        <f t="shared" si="53"/>
        <v>16.36156</v>
      </c>
      <c r="Q233" s="37">
        <f t="shared" si="53"/>
        <v>19.76048</v>
      </c>
      <c r="R233" s="37">
        <f t="shared" si="53"/>
        <v>21.69355</v>
      </c>
      <c r="S233" s="37">
        <f t="shared" si="53"/>
        <v>22.68687</v>
      </c>
      <c r="T233" s="37">
        <f t="shared" si="53"/>
        <v>25.96541</v>
      </c>
      <c r="U233" s="37">
        <f t="shared" si="47"/>
        <v>0.40065922820377486</v>
      </c>
      <c r="V233" s="37">
        <f t="shared" si="47"/>
        <v>0.4646381067183565</v>
      </c>
      <c r="W233" s="37">
        <f t="shared" si="47"/>
        <v>0.5423215656266495</v>
      </c>
      <c r="X233" s="37">
        <f t="shared" si="47"/>
        <v>0.7542131186458649</v>
      </c>
      <c r="Y233" s="37">
        <f t="shared" si="47"/>
        <v>0.9108919471455803</v>
      </c>
      <c r="Z233" s="37">
        <f t="shared" si="46"/>
        <v>1</v>
      </c>
      <c r="AA233" s="37">
        <f t="shared" si="46"/>
        <v>1.0457887252201692</v>
      </c>
      <c r="AB233" s="37">
        <f t="shared" si="46"/>
        <v>1.1969184388908225</v>
      </c>
      <c r="AC233" s="37">
        <f t="shared" si="50"/>
        <v>221.52698664656737</v>
      </c>
    </row>
    <row r="234" spans="1:29" ht="12.75">
      <c r="A234">
        <f t="shared" si="49"/>
        <v>2005</v>
      </c>
      <c r="B234" s="18">
        <v>251.52100000000002</v>
      </c>
      <c r="C234" s="18">
        <v>2.684</v>
      </c>
      <c r="D234" s="18">
        <f t="shared" si="48"/>
        <v>254.205</v>
      </c>
      <c r="E234" s="36">
        <v>0.0059662130661308765</v>
      </c>
      <c r="F234" s="36">
        <v>0.0468582808971405</v>
      </c>
      <c r="G234" s="36">
        <v>0.059082236140966415</v>
      </c>
      <c r="H234" s="36">
        <v>0.22320471704006195</v>
      </c>
      <c r="I234" s="36">
        <v>0.2596389055252075</v>
      </c>
      <c r="J234" s="36">
        <v>0.2478872686624527</v>
      </c>
      <c r="K234" s="36">
        <v>0.1286696344614029</v>
      </c>
      <c r="L234" s="36">
        <v>0.026714922860264778</v>
      </c>
      <c r="M234" s="37">
        <f t="shared" si="53"/>
        <v>8.691721</v>
      </c>
      <c r="N234" s="37">
        <f t="shared" si="53"/>
        <v>10.07965</v>
      </c>
      <c r="O234" s="37">
        <f t="shared" si="53"/>
        <v>11.76488</v>
      </c>
      <c r="P234" s="37">
        <f t="shared" si="53"/>
        <v>16.36156</v>
      </c>
      <c r="Q234" s="37">
        <f t="shared" si="53"/>
        <v>19.76048</v>
      </c>
      <c r="R234" s="37">
        <f t="shared" si="53"/>
        <v>21.69355</v>
      </c>
      <c r="S234" s="37">
        <f t="shared" si="53"/>
        <v>22.68687</v>
      </c>
      <c r="T234" s="37">
        <f t="shared" si="53"/>
        <v>25.96541</v>
      </c>
      <c r="U234" s="37">
        <f t="shared" si="47"/>
        <v>0.40065922820377486</v>
      </c>
      <c r="V234" s="37">
        <f t="shared" si="47"/>
        <v>0.4646381067183565</v>
      </c>
      <c r="W234" s="37">
        <f t="shared" si="47"/>
        <v>0.5423215656266495</v>
      </c>
      <c r="X234" s="37">
        <f t="shared" si="47"/>
        <v>0.7542131186458649</v>
      </c>
      <c r="Y234" s="37">
        <f t="shared" si="47"/>
        <v>0.9108919471455803</v>
      </c>
      <c r="Z234" s="37">
        <f t="shared" si="46"/>
        <v>1</v>
      </c>
      <c r="AA234" s="37">
        <f t="shared" si="46"/>
        <v>1.0457887252201692</v>
      </c>
      <c r="AB234" s="37">
        <f t="shared" si="46"/>
        <v>1.1969184388908225</v>
      </c>
      <c r="AC234" s="37">
        <f t="shared" si="50"/>
        <v>222.55016086581455</v>
      </c>
    </row>
    <row r="235" spans="1:29" ht="12.75">
      <c r="A235">
        <f t="shared" si="49"/>
        <v>2005.25</v>
      </c>
      <c r="B235" s="18">
        <v>252.895</v>
      </c>
      <c r="C235" s="18">
        <v>2.637</v>
      </c>
      <c r="D235" s="18">
        <f t="shared" si="48"/>
        <v>255.532</v>
      </c>
      <c r="E235" s="36">
        <v>0.0059665497392416</v>
      </c>
      <c r="F235" s="36">
        <v>0.04683978110551834</v>
      </c>
      <c r="G235" s="36">
        <v>0.059071462601423264</v>
      </c>
      <c r="H235" s="36">
        <v>0.2231927216053009</v>
      </c>
      <c r="I235" s="36">
        <v>0.25791025161743164</v>
      </c>
      <c r="J235" s="36">
        <v>0.24840323626995087</v>
      </c>
      <c r="K235" s="36">
        <v>0.12992021441459656</v>
      </c>
      <c r="L235" s="36">
        <v>0.026965226978063583</v>
      </c>
      <c r="M235" s="37">
        <f t="shared" si="53"/>
        <v>8.691721</v>
      </c>
      <c r="N235" s="37">
        <f t="shared" si="53"/>
        <v>10.07965</v>
      </c>
      <c r="O235" s="37">
        <f t="shared" si="53"/>
        <v>11.76488</v>
      </c>
      <c r="P235" s="37">
        <f t="shared" si="53"/>
        <v>16.36156</v>
      </c>
      <c r="Q235" s="37">
        <f t="shared" si="53"/>
        <v>19.76048</v>
      </c>
      <c r="R235" s="37">
        <f t="shared" si="53"/>
        <v>21.69355</v>
      </c>
      <c r="S235" s="37">
        <f t="shared" si="53"/>
        <v>22.68687</v>
      </c>
      <c r="T235" s="37">
        <f t="shared" si="53"/>
        <v>25.96541</v>
      </c>
      <c r="U235" s="37">
        <f t="shared" si="47"/>
        <v>0.40065922820377486</v>
      </c>
      <c r="V235" s="37">
        <f t="shared" si="47"/>
        <v>0.4646381067183565</v>
      </c>
      <c r="W235" s="37">
        <f t="shared" si="47"/>
        <v>0.5423215656266495</v>
      </c>
      <c r="X235" s="37">
        <f t="shared" si="47"/>
        <v>0.7542131186458649</v>
      </c>
      <c r="Y235" s="37">
        <f t="shared" si="47"/>
        <v>0.9108919471455803</v>
      </c>
      <c r="Z235" s="37">
        <f t="shared" si="46"/>
        <v>1</v>
      </c>
      <c r="AA235" s="37">
        <f t="shared" si="46"/>
        <v>1.0457887252201692</v>
      </c>
      <c r="AB235" s="37">
        <f t="shared" si="46"/>
        <v>1.1969184388908225</v>
      </c>
      <c r="AC235" s="37">
        <f t="shared" si="50"/>
        <v>223.8461821186205</v>
      </c>
    </row>
    <row r="236" spans="1:29" ht="12.75">
      <c r="A236">
        <f t="shared" si="49"/>
        <v>2005.5</v>
      </c>
      <c r="B236" s="18">
        <v>253.765</v>
      </c>
      <c r="C236" s="18">
        <v>2.625</v>
      </c>
      <c r="D236" s="18">
        <f t="shared" si="48"/>
        <v>256.39</v>
      </c>
      <c r="E236" s="36">
        <v>0.005966885946691036</v>
      </c>
      <c r="F236" s="36">
        <v>0.04682128131389618</v>
      </c>
      <c r="G236" s="36">
        <v>0.05906068533658981</v>
      </c>
      <c r="H236" s="36">
        <v>0.22318072617053986</v>
      </c>
      <c r="I236" s="36">
        <v>0.25618159770965576</v>
      </c>
      <c r="J236" s="36">
        <v>0.24891918897628784</v>
      </c>
      <c r="K236" s="36">
        <v>0.13117077946662903</v>
      </c>
      <c r="L236" s="36">
        <v>0.02721552923321724</v>
      </c>
      <c r="M236" s="37">
        <f t="shared" si="53"/>
        <v>8.691721</v>
      </c>
      <c r="N236" s="37">
        <f t="shared" si="53"/>
        <v>10.07965</v>
      </c>
      <c r="O236" s="37">
        <f t="shared" si="53"/>
        <v>11.76488</v>
      </c>
      <c r="P236" s="37">
        <f t="shared" si="53"/>
        <v>16.36156</v>
      </c>
      <c r="Q236" s="37">
        <f t="shared" si="53"/>
        <v>19.76048</v>
      </c>
      <c r="R236" s="37">
        <f t="shared" si="53"/>
        <v>21.69355</v>
      </c>
      <c r="S236" s="37">
        <f t="shared" si="53"/>
        <v>22.68687</v>
      </c>
      <c r="T236" s="37">
        <f t="shared" si="53"/>
        <v>25.96541</v>
      </c>
      <c r="U236" s="37">
        <f aca="true" t="shared" si="54" ref="U236:U245">M236/$R236</f>
        <v>0.40065922820377486</v>
      </c>
      <c r="V236" s="37">
        <f aca="true" t="shared" si="55" ref="V236:V245">N236/$R236</f>
        <v>0.4646381067183565</v>
      </c>
      <c r="W236" s="37">
        <f aca="true" t="shared" si="56" ref="W236:W245">O236/$R236</f>
        <v>0.5423215656266495</v>
      </c>
      <c r="X236" s="37">
        <f aca="true" t="shared" si="57" ref="X236:X245">P236/$R236</f>
        <v>0.7542131186458649</v>
      </c>
      <c r="Y236" s="37">
        <f aca="true" t="shared" si="58" ref="Y236:Y245">Q236/$R236</f>
        <v>0.9108919471455803</v>
      </c>
      <c r="Z236" s="37">
        <f t="shared" si="46"/>
        <v>1</v>
      </c>
      <c r="AA236" s="37">
        <f t="shared" si="46"/>
        <v>1.0457887252201692</v>
      </c>
      <c r="AB236" s="37">
        <f t="shared" si="46"/>
        <v>1.1969184388908225</v>
      </c>
      <c r="AC236" s="37">
        <f t="shared" si="50"/>
        <v>224.7324982203089</v>
      </c>
    </row>
    <row r="237" spans="1:29" ht="12.75">
      <c r="A237">
        <f t="shared" si="49"/>
        <v>2005.75</v>
      </c>
      <c r="B237" s="18">
        <v>254.269</v>
      </c>
      <c r="C237" s="18">
        <v>2.596</v>
      </c>
      <c r="D237" s="18">
        <f t="shared" si="48"/>
        <v>256.865</v>
      </c>
      <c r="E237" s="36">
        <v>0.005967222154140472</v>
      </c>
      <c r="F237" s="36">
        <v>0.04680278152227402</v>
      </c>
      <c r="G237" s="36">
        <v>0.05904991179704666</v>
      </c>
      <c r="H237" s="36">
        <v>0.2231687307357788</v>
      </c>
      <c r="I237" s="36">
        <v>0.2544529139995575</v>
      </c>
      <c r="J237" s="36">
        <v>0.249435156583786</v>
      </c>
      <c r="K237" s="36">
        <v>0.1324213445186615</v>
      </c>
      <c r="L237" s="36">
        <v>0.027465833351016045</v>
      </c>
      <c r="M237" s="37">
        <f t="shared" si="53"/>
        <v>8.691721</v>
      </c>
      <c r="N237" s="37">
        <f t="shared" si="53"/>
        <v>10.07965</v>
      </c>
      <c r="O237" s="37">
        <f t="shared" si="53"/>
        <v>11.76488</v>
      </c>
      <c r="P237" s="37">
        <f t="shared" si="53"/>
        <v>16.36156</v>
      </c>
      <c r="Q237" s="37">
        <f t="shared" si="53"/>
        <v>19.76048</v>
      </c>
      <c r="R237" s="37">
        <f t="shared" si="53"/>
        <v>21.69355</v>
      </c>
      <c r="S237" s="37">
        <f t="shared" si="53"/>
        <v>22.68687</v>
      </c>
      <c r="T237" s="37">
        <f t="shared" si="53"/>
        <v>25.96541</v>
      </c>
      <c r="U237" s="37">
        <f t="shared" si="54"/>
        <v>0.40065922820377486</v>
      </c>
      <c r="V237" s="37">
        <f t="shared" si="55"/>
        <v>0.4646381067183565</v>
      </c>
      <c r="W237" s="37">
        <f t="shared" si="56"/>
        <v>0.5423215656266495</v>
      </c>
      <c r="X237" s="37">
        <f t="shared" si="57"/>
        <v>0.7542131186458649</v>
      </c>
      <c r="Y237" s="37">
        <f t="shared" si="58"/>
        <v>0.9108919471455803</v>
      </c>
      <c r="Z237" s="37">
        <f t="shared" si="46"/>
        <v>1</v>
      </c>
      <c r="AA237" s="37">
        <f t="shared" si="46"/>
        <v>1.0457887252201692</v>
      </c>
      <c r="AB237" s="37">
        <f t="shared" si="46"/>
        <v>1.1969184388908225</v>
      </c>
      <c r="AC237" s="37">
        <f t="shared" si="50"/>
        <v>225.28380317423532</v>
      </c>
    </row>
    <row r="238" spans="1:29" ht="12.75">
      <c r="A238">
        <f t="shared" si="49"/>
        <v>2006</v>
      </c>
      <c r="B238" s="18">
        <v>256.303</v>
      </c>
      <c r="C238" s="18">
        <v>2.625</v>
      </c>
      <c r="D238" s="18">
        <f t="shared" si="48"/>
        <v>258.928</v>
      </c>
      <c r="E238" s="36">
        <v>0.005967558827251196</v>
      </c>
      <c r="F238" s="36">
        <v>0.046784281730651855</v>
      </c>
      <c r="G238" s="36">
        <v>0.05903913825750351</v>
      </c>
      <c r="H238" s="36">
        <v>0.22315673530101776</v>
      </c>
      <c r="I238" s="36">
        <v>0.2527242600917816</v>
      </c>
      <c r="J238" s="36">
        <v>0.24995112419128418</v>
      </c>
      <c r="K238" s="36">
        <v>0.13367192447185516</v>
      </c>
      <c r="L238" s="36">
        <v>0.02771613746881485</v>
      </c>
      <c r="M238" s="37">
        <f t="shared" si="53"/>
        <v>8.691721</v>
      </c>
      <c r="N238" s="37">
        <f t="shared" si="53"/>
        <v>10.07965</v>
      </c>
      <c r="O238" s="37">
        <f t="shared" si="53"/>
        <v>11.76488</v>
      </c>
      <c r="P238" s="37">
        <f t="shared" si="53"/>
        <v>16.36156</v>
      </c>
      <c r="Q238" s="37">
        <f t="shared" si="53"/>
        <v>19.76048</v>
      </c>
      <c r="R238" s="37">
        <f t="shared" si="53"/>
        <v>21.69355</v>
      </c>
      <c r="S238" s="37">
        <f t="shared" si="53"/>
        <v>22.68687</v>
      </c>
      <c r="T238" s="37">
        <f t="shared" si="53"/>
        <v>25.96541</v>
      </c>
      <c r="U238" s="37">
        <f t="shared" si="54"/>
        <v>0.40065922820377486</v>
      </c>
      <c r="V238" s="37">
        <f t="shared" si="55"/>
        <v>0.4646381067183565</v>
      </c>
      <c r="W238" s="37">
        <f t="shared" si="56"/>
        <v>0.5423215656266495</v>
      </c>
      <c r="X238" s="37">
        <f t="shared" si="57"/>
        <v>0.7542131186458649</v>
      </c>
      <c r="Y238" s="37">
        <f t="shared" si="58"/>
        <v>0.9108919471455803</v>
      </c>
      <c r="Z238" s="37">
        <f t="shared" si="46"/>
        <v>1</v>
      </c>
      <c r="AA238" s="37">
        <f t="shared" si="46"/>
        <v>1.0457887252201692</v>
      </c>
      <c r="AB238" s="37">
        <f t="shared" si="46"/>
        <v>1.1969184388908225</v>
      </c>
      <c r="AC238" s="37">
        <f t="shared" si="50"/>
        <v>227.2292102825244</v>
      </c>
    </row>
    <row r="239" spans="1:29" ht="12.75">
      <c r="A239">
        <f t="shared" si="49"/>
        <v>2006.25</v>
      </c>
      <c r="B239" s="18">
        <v>256.987</v>
      </c>
      <c r="C239" s="18">
        <v>2.611</v>
      </c>
      <c r="D239" s="18">
        <f t="shared" si="48"/>
        <v>259.598</v>
      </c>
      <c r="E239" s="36">
        <v>0.005967759992927313</v>
      </c>
      <c r="F239" s="36">
        <v>0.04677322506904602</v>
      </c>
      <c r="G239" s="36">
        <v>0.05903270095586777</v>
      </c>
      <c r="H239" s="36">
        <v>0.22339710593223572</v>
      </c>
      <c r="I239" s="36">
        <v>0.2514883279800415</v>
      </c>
      <c r="J239" s="36">
        <v>0.24946875870227814</v>
      </c>
      <c r="K239" s="36">
        <v>0.13442273437976837</v>
      </c>
      <c r="L239" s="36">
        <v>0.028460480272769928</v>
      </c>
      <c r="M239" s="37">
        <f t="shared" si="53"/>
        <v>8.691721</v>
      </c>
      <c r="N239" s="37">
        <f t="shared" si="53"/>
        <v>10.07965</v>
      </c>
      <c r="O239" s="37">
        <f t="shared" si="53"/>
        <v>11.76488</v>
      </c>
      <c r="P239" s="37">
        <f t="shared" si="53"/>
        <v>16.36156</v>
      </c>
      <c r="Q239" s="37">
        <f t="shared" si="53"/>
        <v>19.76048</v>
      </c>
      <c r="R239" s="37">
        <f t="shared" si="53"/>
        <v>21.69355</v>
      </c>
      <c r="S239" s="37">
        <f t="shared" si="53"/>
        <v>22.68687</v>
      </c>
      <c r="T239" s="37">
        <f t="shared" si="53"/>
        <v>25.96541</v>
      </c>
      <c r="U239" s="37">
        <f t="shared" si="54"/>
        <v>0.40065922820377486</v>
      </c>
      <c r="V239" s="37">
        <f t="shared" si="55"/>
        <v>0.4646381067183565</v>
      </c>
      <c r="W239" s="37">
        <f t="shared" si="56"/>
        <v>0.5423215656266495</v>
      </c>
      <c r="X239" s="37">
        <f t="shared" si="57"/>
        <v>0.7542131186458649</v>
      </c>
      <c r="Y239" s="37">
        <f t="shared" si="58"/>
        <v>0.9108919471455803</v>
      </c>
      <c r="Z239" s="37">
        <f t="shared" si="46"/>
        <v>1</v>
      </c>
      <c r="AA239" s="37">
        <f t="shared" si="46"/>
        <v>1.0457887252201692</v>
      </c>
      <c r="AB239" s="37">
        <f t="shared" si="46"/>
        <v>1.1969184388908225</v>
      </c>
      <c r="AC239" s="37">
        <f t="shared" si="50"/>
        <v>227.8796675538398</v>
      </c>
    </row>
    <row r="240" spans="1:29" ht="12.75">
      <c r="A240">
        <f t="shared" si="49"/>
        <v>2006.5</v>
      </c>
      <c r="B240" s="18">
        <v>258.355</v>
      </c>
      <c r="C240" s="18">
        <v>2.612</v>
      </c>
      <c r="D240" s="18">
        <f t="shared" si="48"/>
        <v>260.96700000000004</v>
      </c>
      <c r="E240" s="36">
        <v>0.0059679606929421425</v>
      </c>
      <c r="F240" s="36">
        <v>0.046762168407440186</v>
      </c>
      <c r="G240" s="36">
        <v>0.059026263654232025</v>
      </c>
      <c r="H240" s="36">
        <v>0.22363746166229248</v>
      </c>
      <c r="I240" s="36">
        <v>0.2502523958683014</v>
      </c>
      <c r="J240" s="36">
        <v>0.2489863932132721</v>
      </c>
      <c r="K240" s="36">
        <v>0.13517355918884277</v>
      </c>
      <c r="L240" s="36">
        <v>0.029204824939370155</v>
      </c>
      <c r="M240" s="37">
        <f t="shared" si="53"/>
        <v>8.691721</v>
      </c>
      <c r="N240" s="37">
        <f t="shared" si="53"/>
        <v>10.07965</v>
      </c>
      <c r="O240" s="37">
        <f t="shared" si="53"/>
        <v>11.76488</v>
      </c>
      <c r="P240" s="37">
        <f t="shared" si="53"/>
        <v>16.36156</v>
      </c>
      <c r="Q240" s="37">
        <f t="shared" si="53"/>
        <v>19.76048</v>
      </c>
      <c r="R240" s="37">
        <f t="shared" si="53"/>
        <v>21.69355</v>
      </c>
      <c r="S240" s="37">
        <f t="shared" si="53"/>
        <v>22.68687</v>
      </c>
      <c r="T240" s="37">
        <f t="shared" si="53"/>
        <v>25.96541</v>
      </c>
      <c r="U240" s="37">
        <f t="shared" si="54"/>
        <v>0.40065922820377486</v>
      </c>
      <c r="V240" s="37">
        <f t="shared" si="55"/>
        <v>0.4646381067183565</v>
      </c>
      <c r="W240" s="37">
        <f t="shared" si="56"/>
        <v>0.5423215656266495</v>
      </c>
      <c r="X240" s="37">
        <f t="shared" si="57"/>
        <v>0.7542131186458649</v>
      </c>
      <c r="Y240" s="37">
        <f t="shared" si="58"/>
        <v>0.9108919471455803</v>
      </c>
      <c r="Z240" s="37">
        <f aca="true" t="shared" si="59" ref="Z240:AB245">R240/$R240</f>
        <v>1</v>
      </c>
      <c r="AA240" s="37">
        <f t="shared" si="59"/>
        <v>1.0457887252201692</v>
      </c>
      <c r="AB240" s="37">
        <f t="shared" si="59"/>
        <v>1.1969184388908225</v>
      </c>
      <c r="AC240" s="37">
        <f t="shared" si="50"/>
        <v>229.1442116776006</v>
      </c>
    </row>
    <row r="241" spans="1:29" ht="12.75">
      <c r="A241">
        <f t="shared" si="49"/>
        <v>2006.75</v>
      </c>
      <c r="B241" s="18">
        <v>259.454</v>
      </c>
      <c r="C241" s="18">
        <v>2.629</v>
      </c>
      <c r="D241" s="18">
        <f t="shared" si="48"/>
        <v>262.083</v>
      </c>
      <c r="E241" s="36">
        <v>0.005968161858618259</v>
      </c>
      <c r="F241" s="36">
        <v>0.04675111174583435</v>
      </c>
      <c r="G241" s="36">
        <v>0.059019822627305984</v>
      </c>
      <c r="H241" s="36">
        <v>0.22387781739234924</v>
      </c>
      <c r="I241" s="36">
        <v>0.24901644885540009</v>
      </c>
      <c r="J241" s="36">
        <v>0.24850404262542725</v>
      </c>
      <c r="K241" s="36">
        <v>0.13592436909675598</v>
      </c>
      <c r="L241" s="36">
        <v>0.029949169605970383</v>
      </c>
      <c r="M241" s="37">
        <f t="shared" si="53"/>
        <v>8.691721</v>
      </c>
      <c r="N241" s="37">
        <f t="shared" si="53"/>
        <v>10.07965</v>
      </c>
      <c r="O241" s="37">
        <f t="shared" si="53"/>
        <v>11.76488</v>
      </c>
      <c r="P241" s="37">
        <f t="shared" si="53"/>
        <v>16.36156</v>
      </c>
      <c r="Q241" s="37">
        <f t="shared" si="53"/>
        <v>19.76048</v>
      </c>
      <c r="R241" s="37">
        <f t="shared" si="53"/>
        <v>21.69355</v>
      </c>
      <c r="S241" s="37">
        <f t="shared" si="53"/>
        <v>22.68687</v>
      </c>
      <c r="T241" s="37">
        <f t="shared" si="53"/>
        <v>25.96541</v>
      </c>
      <c r="U241" s="37">
        <f t="shared" si="54"/>
        <v>0.40065922820377486</v>
      </c>
      <c r="V241" s="37">
        <f t="shared" si="55"/>
        <v>0.4646381067183565</v>
      </c>
      <c r="W241" s="37">
        <f t="shared" si="56"/>
        <v>0.5423215656266495</v>
      </c>
      <c r="X241" s="37">
        <f t="shared" si="57"/>
        <v>0.7542131186458649</v>
      </c>
      <c r="Y241" s="37">
        <f t="shared" si="58"/>
        <v>0.9108919471455803</v>
      </c>
      <c r="Z241" s="37">
        <f t="shared" si="59"/>
        <v>1</v>
      </c>
      <c r="AA241" s="37">
        <f t="shared" si="59"/>
        <v>1.0457887252201692</v>
      </c>
      <c r="AB241" s="37">
        <f t="shared" si="59"/>
        <v>1.1969184388908225</v>
      </c>
      <c r="AC241" s="37">
        <f t="shared" si="50"/>
        <v>230.18720097544627</v>
      </c>
    </row>
    <row r="242" spans="1:29" ht="12.75">
      <c r="A242">
        <f t="shared" si="49"/>
        <v>2007</v>
      </c>
      <c r="B242" s="18">
        <v>258.978</v>
      </c>
      <c r="C242" s="18">
        <v>2.586</v>
      </c>
      <c r="D242" s="18">
        <f t="shared" si="48"/>
        <v>261.564</v>
      </c>
      <c r="E242" s="36">
        <v>0.005968363024294376</v>
      </c>
      <c r="F242" s="36">
        <v>0.046740055084228516</v>
      </c>
      <c r="G242" s="36">
        <v>0.05901338532567024</v>
      </c>
      <c r="H242" s="36">
        <v>0.2241181880235672</v>
      </c>
      <c r="I242" s="36">
        <v>0.24778051674365997</v>
      </c>
      <c r="J242" s="36">
        <v>0.2480216771364212</v>
      </c>
      <c r="K242" s="36">
        <v>0.1366751790046692</v>
      </c>
      <c r="L242" s="36">
        <v>0.03069351240992546</v>
      </c>
      <c r="M242" s="37">
        <f t="shared" si="53"/>
        <v>8.691721</v>
      </c>
      <c r="N242" s="37">
        <f t="shared" si="53"/>
        <v>10.07965</v>
      </c>
      <c r="O242" s="37">
        <f t="shared" si="53"/>
        <v>11.76488</v>
      </c>
      <c r="P242" s="37">
        <f t="shared" si="53"/>
        <v>16.36156</v>
      </c>
      <c r="Q242" s="37">
        <f t="shared" si="53"/>
        <v>19.76048</v>
      </c>
      <c r="R242" s="37">
        <f t="shared" si="53"/>
        <v>21.69355</v>
      </c>
      <c r="S242" s="37">
        <f t="shared" si="53"/>
        <v>22.68687</v>
      </c>
      <c r="T242" s="37">
        <f t="shared" si="53"/>
        <v>25.96541</v>
      </c>
      <c r="U242" s="37">
        <f t="shared" si="54"/>
        <v>0.40065922820377486</v>
      </c>
      <c r="V242" s="37">
        <f t="shared" si="55"/>
        <v>0.4646381067183565</v>
      </c>
      <c r="W242" s="37">
        <f t="shared" si="56"/>
        <v>0.5423215656266495</v>
      </c>
      <c r="X242" s="37">
        <f t="shared" si="57"/>
        <v>0.7542131186458649</v>
      </c>
      <c r="Y242" s="37">
        <f t="shared" si="58"/>
        <v>0.9108919471455803</v>
      </c>
      <c r="Z242" s="37">
        <f t="shared" si="59"/>
        <v>1</v>
      </c>
      <c r="AA242" s="37">
        <f t="shared" si="59"/>
        <v>1.0457887252201692</v>
      </c>
      <c r="AB242" s="37">
        <f t="shared" si="59"/>
        <v>1.1969184388908225</v>
      </c>
      <c r="AC242" s="37">
        <f t="shared" si="50"/>
        <v>229.79431785141495</v>
      </c>
    </row>
    <row r="243" spans="1:29" ht="12.75">
      <c r="A243">
        <f t="shared" si="49"/>
        <v>2007.25</v>
      </c>
      <c r="B243" s="18">
        <v>259.89799999999997</v>
      </c>
      <c r="C243" s="18">
        <v>2.61</v>
      </c>
      <c r="D243" s="18">
        <f t="shared" si="48"/>
        <v>262.508</v>
      </c>
      <c r="E243" s="36">
        <v>0.005968564189970493</v>
      </c>
      <c r="F243" s="36">
        <v>0.04672899842262268</v>
      </c>
      <c r="G243" s="36">
        <v>0.0590069480240345</v>
      </c>
      <c r="H243" s="36">
        <v>0.22435855865478516</v>
      </c>
      <c r="I243" s="36">
        <v>0.24654458463191986</v>
      </c>
      <c r="J243" s="36">
        <v>0.24753931164741516</v>
      </c>
      <c r="K243" s="36">
        <v>0.1374259889125824</v>
      </c>
      <c r="L243" s="36">
        <v>0.03143785521388054</v>
      </c>
      <c r="M243" s="37">
        <f t="shared" si="53"/>
        <v>8.691721</v>
      </c>
      <c r="N243" s="37">
        <f t="shared" si="53"/>
        <v>10.07965</v>
      </c>
      <c r="O243" s="37">
        <f t="shared" si="53"/>
        <v>11.76488</v>
      </c>
      <c r="P243" s="37">
        <f t="shared" si="53"/>
        <v>16.36156</v>
      </c>
      <c r="Q243" s="37">
        <f t="shared" si="53"/>
        <v>19.76048</v>
      </c>
      <c r="R243" s="37">
        <f t="shared" si="53"/>
        <v>21.69355</v>
      </c>
      <c r="S243" s="37">
        <f t="shared" si="53"/>
        <v>22.68687</v>
      </c>
      <c r="T243" s="37">
        <f t="shared" si="53"/>
        <v>25.96541</v>
      </c>
      <c r="U243" s="37">
        <f t="shared" si="54"/>
        <v>0.40065922820377486</v>
      </c>
      <c r="V243" s="37">
        <f t="shared" si="55"/>
        <v>0.4646381067183565</v>
      </c>
      <c r="W243" s="37">
        <f t="shared" si="56"/>
        <v>0.5423215656266495</v>
      </c>
      <c r="X243" s="37">
        <f t="shared" si="57"/>
        <v>0.7542131186458649</v>
      </c>
      <c r="Y243" s="37">
        <f t="shared" si="58"/>
        <v>0.9108919471455803</v>
      </c>
      <c r="Z243" s="37">
        <f t="shared" si="59"/>
        <v>1</v>
      </c>
      <c r="AA243" s="37">
        <f t="shared" si="59"/>
        <v>1.0457887252201692</v>
      </c>
      <c r="AB243" s="37">
        <f t="shared" si="59"/>
        <v>1.1969184388908225</v>
      </c>
      <c r="AC243" s="37">
        <f t="shared" si="50"/>
        <v>230.68684037365242</v>
      </c>
    </row>
    <row r="244" spans="1:29" ht="12.75">
      <c r="A244">
        <f t="shared" si="49"/>
        <v>2007.5</v>
      </c>
      <c r="B244" s="18">
        <v>259.669</v>
      </c>
      <c r="C244" s="18">
        <v>2.607</v>
      </c>
      <c r="D244" s="18">
        <f t="shared" si="48"/>
        <v>262.276</v>
      </c>
      <c r="E244" s="36">
        <v>0.00596876535564661</v>
      </c>
      <c r="F244" s="36">
        <v>0.046717941761016846</v>
      </c>
      <c r="G244" s="36">
        <v>0.05900050699710846</v>
      </c>
      <c r="H244" s="36">
        <v>0.22459891438484192</v>
      </c>
      <c r="I244" s="36">
        <v>0.24530863761901855</v>
      </c>
      <c r="J244" s="36">
        <v>0.2470569610595703</v>
      </c>
      <c r="K244" s="36">
        <v>0.1381767988204956</v>
      </c>
      <c r="L244" s="36">
        <v>0.032182201743125916</v>
      </c>
      <c r="M244" s="37">
        <f t="shared" si="53"/>
        <v>8.691721</v>
      </c>
      <c r="N244" s="37">
        <f t="shared" si="53"/>
        <v>10.07965</v>
      </c>
      <c r="O244" s="37">
        <f t="shared" si="53"/>
        <v>11.76488</v>
      </c>
      <c r="P244" s="37">
        <f t="shared" si="53"/>
        <v>16.36156</v>
      </c>
      <c r="Q244" s="37">
        <f t="shared" si="53"/>
        <v>19.76048</v>
      </c>
      <c r="R244" s="37">
        <f t="shared" si="53"/>
        <v>21.69355</v>
      </c>
      <c r="S244" s="37">
        <f t="shared" si="53"/>
        <v>22.68687</v>
      </c>
      <c r="T244" s="37">
        <f t="shared" si="53"/>
        <v>25.96541</v>
      </c>
      <c r="U244" s="37">
        <f t="shared" si="54"/>
        <v>0.40065922820377486</v>
      </c>
      <c r="V244" s="37">
        <f t="shared" si="55"/>
        <v>0.4646381067183565</v>
      </c>
      <c r="W244" s="37">
        <f t="shared" si="56"/>
        <v>0.5423215656266495</v>
      </c>
      <c r="X244" s="37">
        <f t="shared" si="57"/>
        <v>0.7542131186458649</v>
      </c>
      <c r="Y244" s="37">
        <f t="shared" si="58"/>
        <v>0.9108919471455803</v>
      </c>
      <c r="Z244" s="37">
        <f t="shared" si="59"/>
        <v>1</v>
      </c>
      <c r="AA244" s="37">
        <f t="shared" si="59"/>
        <v>1.0457887252201692</v>
      </c>
      <c r="AB244" s="37">
        <f t="shared" si="59"/>
        <v>1.1969184388908225</v>
      </c>
      <c r="AC244" s="37">
        <f t="shared" si="50"/>
        <v>230.54608675293667</v>
      </c>
    </row>
    <row r="245" spans="1:29" ht="12.75">
      <c r="A245">
        <f t="shared" si="49"/>
        <v>2007.75</v>
      </c>
      <c r="B245" s="18">
        <v>259.822</v>
      </c>
      <c r="C245" s="18">
        <v>2.628</v>
      </c>
      <c r="D245" s="18">
        <f t="shared" si="48"/>
        <v>262.45</v>
      </c>
      <c r="E245" s="36">
        <v>0.00596896605566144</v>
      </c>
      <c r="F245" s="36">
        <v>0.04670688509941101</v>
      </c>
      <c r="G245" s="36">
        <v>0.05899406969547272</v>
      </c>
      <c r="H245" s="36">
        <v>0.22483927011489868</v>
      </c>
      <c r="I245" s="36">
        <v>0.24407270550727844</v>
      </c>
      <c r="J245" s="36">
        <v>0.24657459557056427</v>
      </c>
      <c r="K245" s="36">
        <v>0.13892762362957</v>
      </c>
      <c r="L245" s="36">
        <v>0.032926544547080994</v>
      </c>
      <c r="M245" s="37">
        <f t="shared" si="53"/>
        <v>8.691721</v>
      </c>
      <c r="N245" s="37">
        <f t="shared" si="53"/>
        <v>10.07965</v>
      </c>
      <c r="O245" s="37">
        <f t="shared" si="53"/>
        <v>11.76488</v>
      </c>
      <c r="P245" s="37">
        <f t="shared" si="53"/>
        <v>16.36156</v>
      </c>
      <c r="Q245" s="37">
        <f t="shared" si="53"/>
        <v>19.76048</v>
      </c>
      <c r="R245" s="37">
        <f t="shared" si="53"/>
        <v>21.69355</v>
      </c>
      <c r="S245" s="37">
        <f t="shared" si="53"/>
        <v>22.68687</v>
      </c>
      <c r="T245" s="37">
        <f t="shared" si="53"/>
        <v>25.96541</v>
      </c>
      <c r="U245" s="37">
        <f t="shared" si="54"/>
        <v>0.40065922820377486</v>
      </c>
      <c r="V245" s="37">
        <f t="shared" si="55"/>
        <v>0.4646381067183565</v>
      </c>
      <c r="W245" s="37">
        <f t="shared" si="56"/>
        <v>0.5423215656266495</v>
      </c>
      <c r="X245" s="37">
        <f t="shared" si="57"/>
        <v>0.7542131186458649</v>
      </c>
      <c r="Y245" s="37">
        <f t="shared" si="58"/>
        <v>0.9108919471455803</v>
      </c>
      <c r="Z245" s="37">
        <f t="shared" si="59"/>
        <v>1</v>
      </c>
      <c r="AA245" s="37">
        <f t="shared" si="59"/>
        <v>1.0457887252201692</v>
      </c>
      <c r="AB245" s="37">
        <f t="shared" si="59"/>
        <v>1.1969184388908225</v>
      </c>
      <c r="AC245" s="37">
        <f t="shared" si="50"/>
        <v>230.76220471270832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San Diego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Ramey</dc:creator>
  <cp:keywords/>
  <dc:description/>
  <cp:lastModifiedBy>Valerie Ramey</cp:lastModifiedBy>
  <dcterms:created xsi:type="dcterms:W3CDTF">2008-05-28T18:05:10Z</dcterms:created>
  <dcterms:modified xsi:type="dcterms:W3CDTF">2009-10-15T16:40:03Z</dcterms:modified>
  <cp:category/>
  <cp:version/>
  <cp:contentType/>
  <cp:contentStatus/>
</cp:coreProperties>
</file>