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27795" windowHeight="12585"/>
  </bookViews>
  <sheets>
    <sheet name="finaldat" sheetId="1" r:id="rId1"/>
    <sheet name="Shiller_dat" sheetId="10" r:id="rId2"/>
    <sheet name="SP_monthly" sheetId="3" r:id="rId3"/>
    <sheet name="SP_quarterly" sheetId="6" r:id="rId4"/>
    <sheet name="Fernald_readme" sheetId="9" r:id="rId5"/>
    <sheet name="Fernald_dat" sheetId="8" r:id="rId6"/>
    <sheet name="pgdp_nfbus" sheetId="5" r:id="rId7"/>
    <sheet name="population" sheetId="7" r:id="rId8"/>
  </sheets>
  <calcPr calcId="145621"/>
</workbook>
</file>

<file path=xl/calcChain.xml><?xml version="1.0" encoding="utf-8"?>
<calcChain xmlns="http://schemas.openxmlformats.org/spreadsheetml/2006/main">
  <c r="C11" i="1" l="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s="1"/>
  <c r="C161" i="1" s="1"/>
  <c r="C162" i="1" s="1"/>
  <c r="C163" i="1" s="1"/>
  <c r="C164" i="1" s="1"/>
  <c r="C165" i="1" s="1"/>
  <c r="C166" i="1" s="1"/>
  <c r="C167" i="1" s="1"/>
  <c r="C168" i="1" s="1"/>
  <c r="C169" i="1" s="1"/>
  <c r="C170" i="1" s="1"/>
  <c r="C171" i="1" s="1"/>
  <c r="C172" i="1" s="1"/>
  <c r="C173" i="1" s="1"/>
  <c r="C174" i="1" s="1"/>
  <c r="C175" i="1" s="1"/>
  <c r="C176" i="1" s="1"/>
  <c r="C177" i="1" s="1"/>
  <c r="C178" i="1" s="1"/>
  <c r="C179" i="1" s="1"/>
  <c r="C180" i="1" s="1"/>
  <c r="C181" i="1" s="1"/>
  <c r="C182" i="1" s="1"/>
  <c r="C183" i="1" s="1"/>
  <c r="C184" i="1" s="1"/>
  <c r="C185" i="1" s="1"/>
  <c r="C186" i="1" s="1"/>
  <c r="C187" i="1" s="1"/>
  <c r="C188" i="1" s="1"/>
  <c r="C189" i="1" s="1"/>
  <c r="C190" i="1" s="1"/>
  <c r="C191" i="1" s="1"/>
  <c r="C192" i="1" s="1"/>
  <c r="C193" i="1" s="1"/>
  <c r="C194" i="1" s="1"/>
  <c r="C195" i="1" s="1"/>
  <c r="C196" i="1" s="1"/>
  <c r="C197" i="1" s="1"/>
  <c r="C198" i="1" s="1"/>
  <c r="C199" i="1" s="1"/>
  <c r="C200" i="1" s="1"/>
  <c r="C201" i="1" s="1"/>
  <c r="C202" i="1" s="1"/>
  <c r="C203" i="1" s="1"/>
  <c r="C204" i="1" s="1"/>
  <c r="C205" i="1" s="1"/>
  <c r="C206" i="1" s="1"/>
  <c r="C207" i="1" s="1"/>
  <c r="C208" i="1" s="1"/>
  <c r="C209" i="1" s="1"/>
  <c r="C210" i="1" s="1"/>
  <c r="C211" i="1" s="1"/>
  <c r="C212" i="1" s="1"/>
  <c r="C213" i="1" s="1"/>
  <c r="C214" i="1" s="1"/>
  <c r="C215" i="1" s="1"/>
  <c r="C216" i="1" s="1"/>
  <c r="C217" i="1" s="1"/>
  <c r="C218" i="1" s="1"/>
  <c r="C219" i="1" s="1"/>
  <c r="C220" i="1" s="1"/>
  <c r="C221" i="1" s="1"/>
  <c r="C222" i="1" s="1"/>
  <c r="C223" i="1" s="1"/>
  <c r="C224" i="1" s="1"/>
  <c r="C225" i="1" s="1"/>
  <c r="C226" i="1" s="1"/>
  <c r="C227" i="1" s="1"/>
  <c r="C228" i="1" s="1"/>
  <c r="C229" i="1" s="1"/>
  <c r="C230" i="1" s="1"/>
  <c r="C231" i="1" s="1"/>
  <c r="C232" i="1" s="1"/>
  <c r="C233" i="1" s="1"/>
  <c r="C234" i="1" s="1"/>
  <c r="C235" i="1" s="1"/>
  <c r="C236" i="1" s="1"/>
  <c r="C237" i="1" s="1"/>
  <c r="C238" i="1" s="1"/>
  <c r="C239" i="1" s="1"/>
  <c r="C240" i="1" s="1"/>
  <c r="C241" i="1" s="1"/>
  <c r="C242" i="1" s="1"/>
  <c r="C243" i="1" s="1"/>
  <c r="C244" i="1" s="1"/>
  <c r="C245" i="1" s="1"/>
  <c r="C246" i="1" s="1"/>
  <c r="C247" i="1" s="1"/>
  <c r="C248" i="1" s="1"/>
  <c r="C249" i="1" s="1"/>
  <c r="C250" i="1" s="1"/>
  <c r="C251" i="1" s="1"/>
  <c r="C252" i="1" s="1"/>
  <c r="C253" i="1" s="1"/>
  <c r="C254" i="1" s="1"/>
  <c r="C255" i="1" s="1"/>
  <c r="C256" i="1" s="1"/>
  <c r="C257" i="1" s="1"/>
  <c r="C258" i="1" s="1"/>
  <c r="C259" i="1" s="1"/>
  <c r="C260" i="1" s="1"/>
  <c r="C261" i="1" s="1"/>
  <c r="C262" i="1" s="1"/>
  <c r="C263" i="1" s="1"/>
  <c r="C264" i="1" s="1"/>
  <c r="C265" i="1" s="1"/>
  <c r="C266" i="1" s="1"/>
  <c r="C267" i="1" s="1"/>
  <c r="C268" i="1" s="1"/>
  <c r="C269" i="1" s="1"/>
  <c r="C270" i="1" s="1"/>
  <c r="C271" i="1" s="1"/>
  <c r="C272" i="1" s="1"/>
  <c r="D11" i="1"/>
  <c r="D12" i="1" s="1"/>
  <c r="D13" i="1" s="1"/>
  <c r="D14" i="1" s="1"/>
  <c r="D15" i="1" s="1"/>
  <c r="D16" i="1" s="1"/>
  <c r="D17" i="1" s="1"/>
  <c r="D18" i="1" s="1"/>
  <c r="D19" i="1" s="1"/>
  <c r="D20" i="1" s="1"/>
  <c r="D21" i="1" s="1"/>
  <c r="D22" i="1" s="1"/>
  <c r="D23" i="1" s="1"/>
  <c r="D24" i="1" s="1"/>
  <c r="D25" i="1" s="1"/>
  <c r="D26" i="1" s="1"/>
  <c r="D27" i="1" s="1"/>
  <c r="D28" i="1" s="1"/>
  <c r="D29" i="1" s="1"/>
  <c r="D30" i="1" s="1"/>
  <c r="D31" i="1" s="1"/>
  <c r="D32" i="1" s="1"/>
  <c r="D33" i="1" s="1"/>
  <c r="D34" i="1" s="1"/>
  <c r="D35" i="1" s="1"/>
  <c r="D36" i="1" s="1"/>
  <c r="D37" i="1" s="1"/>
  <c r="D38" i="1" s="1"/>
  <c r="D39" i="1" s="1"/>
  <c r="D40" i="1" s="1"/>
  <c r="D41" i="1" s="1"/>
  <c r="D42" i="1" s="1"/>
  <c r="D43" i="1" s="1"/>
  <c r="D44" i="1" s="1"/>
  <c r="D45" i="1" s="1"/>
  <c r="D46" i="1" s="1"/>
  <c r="D47" i="1" s="1"/>
  <c r="D48" i="1" s="1"/>
  <c r="D49" i="1" s="1"/>
  <c r="D50" i="1" s="1"/>
  <c r="D51" i="1" s="1"/>
  <c r="D52" i="1" s="1"/>
  <c r="D53" i="1" s="1"/>
  <c r="D54" i="1" s="1"/>
  <c r="D55" i="1" s="1"/>
  <c r="D56" i="1" s="1"/>
  <c r="D57" i="1" s="1"/>
  <c r="D58" i="1" s="1"/>
  <c r="D59" i="1" s="1"/>
  <c r="D60" i="1" s="1"/>
  <c r="D61" i="1" s="1"/>
  <c r="D62" i="1" s="1"/>
  <c r="D63" i="1" s="1"/>
  <c r="D64" i="1" s="1"/>
  <c r="D65" i="1" s="1"/>
  <c r="D66" i="1" s="1"/>
  <c r="D67" i="1" s="1"/>
  <c r="D68" i="1" s="1"/>
  <c r="D69" i="1" s="1"/>
  <c r="D70" i="1" s="1"/>
  <c r="D71" i="1" s="1"/>
  <c r="D72" i="1" s="1"/>
  <c r="D73" i="1" s="1"/>
  <c r="D74" i="1" s="1"/>
  <c r="D75" i="1" s="1"/>
  <c r="D76" i="1" s="1"/>
  <c r="D77" i="1" s="1"/>
  <c r="D78" i="1" s="1"/>
  <c r="D79" i="1" s="1"/>
  <c r="D80" i="1" s="1"/>
  <c r="D81" i="1" s="1"/>
  <c r="D82" i="1" s="1"/>
  <c r="D83" i="1" s="1"/>
  <c r="D84" i="1" s="1"/>
  <c r="D85" i="1" s="1"/>
  <c r="D86" i="1" s="1"/>
  <c r="D87" i="1" s="1"/>
  <c r="D88" i="1" s="1"/>
  <c r="D89" i="1" s="1"/>
  <c r="D90" i="1" s="1"/>
  <c r="D91" i="1" s="1"/>
  <c r="D92" i="1" s="1"/>
  <c r="D93" i="1" s="1"/>
  <c r="D94" i="1" s="1"/>
  <c r="D95" i="1" s="1"/>
  <c r="D96" i="1" s="1"/>
  <c r="D97" i="1" s="1"/>
  <c r="D98" i="1" s="1"/>
  <c r="D99" i="1" s="1"/>
  <c r="D100" i="1" s="1"/>
  <c r="D101" i="1" s="1"/>
  <c r="D102" i="1" s="1"/>
  <c r="D103" i="1" s="1"/>
  <c r="D104" i="1" s="1"/>
  <c r="D105" i="1" s="1"/>
  <c r="D106" i="1" s="1"/>
  <c r="D107" i="1" s="1"/>
  <c r="D108" i="1" s="1"/>
  <c r="D109" i="1" s="1"/>
  <c r="D110" i="1" s="1"/>
  <c r="D111" i="1" s="1"/>
  <c r="D112" i="1" s="1"/>
  <c r="D113" i="1" s="1"/>
  <c r="D114" i="1" s="1"/>
  <c r="D115" i="1" s="1"/>
  <c r="D116" i="1" s="1"/>
  <c r="D117" i="1" s="1"/>
  <c r="D118" i="1" s="1"/>
  <c r="D119" i="1" s="1"/>
  <c r="D120" i="1" s="1"/>
  <c r="D121" i="1" s="1"/>
  <c r="D122" i="1" s="1"/>
  <c r="D123" i="1" s="1"/>
  <c r="D124" i="1" s="1"/>
  <c r="D125" i="1" s="1"/>
  <c r="D126" i="1" s="1"/>
  <c r="D127" i="1" s="1"/>
  <c r="D128" i="1" s="1"/>
  <c r="D129" i="1" s="1"/>
  <c r="D130" i="1" s="1"/>
  <c r="D131" i="1" s="1"/>
  <c r="D132" i="1" s="1"/>
  <c r="D133" i="1" s="1"/>
  <c r="D134" i="1" s="1"/>
  <c r="D135" i="1" s="1"/>
  <c r="D136" i="1" s="1"/>
  <c r="D137" i="1" s="1"/>
  <c r="D138" i="1" s="1"/>
  <c r="D139" i="1" s="1"/>
  <c r="D140" i="1" s="1"/>
  <c r="D141" i="1" s="1"/>
  <c r="D142" i="1" s="1"/>
  <c r="D143" i="1" s="1"/>
  <c r="D144" i="1" s="1"/>
  <c r="D145" i="1" s="1"/>
  <c r="D146" i="1" s="1"/>
  <c r="D147" i="1" s="1"/>
  <c r="D148" i="1" s="1"/>
  <c r="D149" i="1" s="1"/>
  <c r="D150" i="1" s="1"/>
  <c r="D151" i="1" s="1"/>
  <c r="D152" i="1" s="1"/>
  <c r="D153" i="1" s="1"/>
  <c r="D154" i="1" s="1"/>
  <c r="D155" i="1" s="1"/>
  <c r="D156" i="1" s="1"/>
  <c r="D157" i="1" s="1"/>
  <c r="D158" i="1" s="1"/>
  <c r="D159" i="1" s="1"/>
  <c r="D160" i="1" s="1"/>
  <c r="D161" i="1" s="1"/>
  <c r="D162" i="1" s="1"/>
  <c r="D163" i="1" s="1"/>
  <c r="D164" i="1" s="1"/>
  <c r="D165" i="1" s="1"/>
  <c r="D166" i="1" s="1"/>
  <c r="D167" i="1" s="1"/>
  <c r="D168" i="1" s="1"/>
  <c r="D169" i="1" s="1"/>
  <c r="D170" i="1" s="1"/>
  <c r="D171" i="1" s="1"/>
  <c r="D172" i="1" s="1"/>
  <c r="D173" i="1" s="1"/>
  <c r="D174" i="1" s="1"/>
  <c r="D175" i="1" s="1"/>
  <c r="D176" i="1" s="1"/>
  <c r="D177" i="1" s="1"/>
  <c r="D178" i="1" s="1"/>
  <c r="D179" i="1" s="1"/>
  <c r="D180" i="1" s="1"/>
  <c r="D181" i="1" s="1"/>
  <c r="D182" i="1" s="1"/>
  <c r="D183" i="1" s="1"/>
  <c r="D184" i="1" s="1"/>
  <c r="D185" i="1" s="1"/>
  <c r="D186" i="1" s="1"/>
  <c r="D187" i="1" s="1"/>
  <c r="D188" i="1" s="1"/>
  <c r="D189" i="1" s="1"/>
  <c r="D190" i="1" s="1"/>
  <c r="D191" i="1" s="1"/>
  <c r="D192" i="1" s="1"/>
  <c r="D193" i="1" s="1"/>
  <c r="D194" i="1" s="1"/>
  <c r="D195" i="1" s="1"/>
  <c r="D196" i="1" s="1"/>
  <c r="D197" i="1" s="1"/>
  <c r="D198" i="1" s="1"/>
  <c r="D199" i="1" s="1"/>
  <c r="D200" i="1" s="1"/>
  <c r="D201" i="1" s="1"/>
  <c r="D202" i="1" s="1"/>
  <c r="D203" i="1" s="1"/>
  <c r="D204" i="1" s="1"/>
  <c r="D205" i="1" s="1"/>
  <c r="D206" i="1" s="1"/>
  <c r="D207" i="1" s="1"/>
  <c r="D208" i="1" s="1"/>
  <c r="D209" i="1" s="1"/>
  <c r="D210" i="1" s="1"/>
  <c r="D211" i="1" s="1"/>
  <c r="D212" i="1" s="1"/>
  <c r="D213" i="1" s="1"/>
  <c r="D214" i="1" s="1"/>
  <c r="D215" i="1" s="1"/>
  <c r="D216" i="1" s="1"/>
  <c r="D217" i="1" s="1"/>
  <c r="D218" i="1" s="1"/>
  <c r="D219" i="1" s="1"/>
  <c r="D220" i="1" s="1"/>
  <c r="D221" i="1" s="1"/>
  <c r="D222" i="1" s="1"/>
  <c r="D223" i="1" s="1"/>
  <c r="D224" i="1" s="1"/>
  <c r="D225" i="1" s="1"/>
  <c r="D226" i="1" s="1"/>
  <c r="D227" i="1" s="1"/>
  <c r="D228" i="1" s="1"/>
  <c r="D229" i="1" s="1"/>
  <c r="D230" i="1" s="1"/>
  <c r="D231" i="1" s="1"/>
  <c r="D232" i="1" s="1"/>
  <c r="D233" i="1" s="1"/>
  <c r="D234" i="1" s="1"/>
  <c r="D235" i="1" s="1"/>
  <c r="D236" i="1" s="1"/>
  <c r="D237" i="1" s="1"/>
  <c r="D238" i="1" s="1"/>
  <c r="D239" i="1" s="1"/>
  <c r="D240" i="1" s="1"/>
  <c r="D241" i="1" s="1"/>
  <c r="D242" i="1" s="1"/>
  <c r="D243" i="1" s="1"/>
  <c r="D244" i="1" s="1"/>
  <c r="D245" i="1" s="1"/>
  <c r="D246" i="1" s="1"/>
  <c r="D247" i="1" s="1"/>
  <c r="D248" i="1" s="1"/>
  <c r="D249" i="1" s="1"/>
  <c r="D250" i="1" s="1"/>
  <c r="D251" i="1" s="1"/>
  <c r="D252" i="1" s="1"/>
  <c r="D253" i="1" s="1"/>
  <c r="D254" i="1" s="1"/>
  <c r="D255" i="1" s="1"/>
  <c r="D256" i="1" s="1"/>
  <c r="D257" i="1" s="1"/>
  <c r="D258" i="1" s="1"/>
  <c r="D259" i="1" s="1"/>
  <c r="D260" i="1" s="1"/>
  <c r="D261" i="1" s="1"/>
  <c r="D262" i="1" s="1"/>
  <c r="D263" i="1" s="1"/>
  <c r="D264" i="1" s="1"/>
  <c r="D265" i="1" s="1"/>
  <c r="D266" i="1" s="1"/>
  <c r="D267" i="1" s="1"/>
  <c r="D268" i="1" s="1"/>
  <c r="D269" i="1" s="1"/>
  <c r="D270" i="1" s="1"/>
  <c r="D271" i="1" s="1"/>
  <c r="D272" i="1" s="1"/>
  <c r="D10" i="1"/>
  <c r="C10" i="1"/>
  <c r="B3" i="3"/>
  <c r="B4" i="3"/>
  <c r="B5" i="3"/>
  <c r="B6" i="3"/>
  <c r="B7" i="3"/>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111" i="3"/>
  <c r="B112" i="3"/>
  <c r="B113" i="3"/>
  <c r="B114" i="3"/>
  <c r="B115" i="3"/>
  <c r="B116" i="3"/>
  <c r="B117" i="3"/>
  <c r="B118" i="3"/>
  <c r="B119" i="3"/>
  <c r="B120" i="3"/>
  <c r="B121" i="3"/>
  <c r="B122" i="3"/>
  <c r="B123" i="3"/>
  <c r="B124" i="3"/>
  <c r="B125" i="3"/>
  <c r="B126" i="3"/>
  <c r="B127" i="3"/>
  <c r="B128" i="3"/>
  <c r="B129" i="3"/>
  <c r="B130" i="3"/>
  <c r="B131" i="3"/>
  <c r="B132" i="3"/>
  <c r="B133" i="3"/>
  <c r="B134" i="3"/>
  <c r="B135" i="3"/>
  <c r="B136" i="3"/>
  <c r="B137" i="3"/>
  <c r="B138" i="3"/>
  <c r="B139" i="3"/>
  <c r="B140" i="3"/>
  <c r="B141" i="3"/>
  <c r="B142" i="3"/>
  <c r="B143" i="3"/>
  <c r="B144" i="3"/>
  <c r="B145" i="3"/>
  <c r="B146" i="3"/>
  <c r="B147" i="3"/>
  <c r="B148" i="3"/>
  <c r="B149" i="3"/>
  <c r="B150" i="3"/>
  <c r="B151" i="3"/>
  <c r="B152" i="3"/>
  <c r="B153" i="3"/>
  <c r="B154" i="3"/>
  <c r="B155" i="3"/>
  <c r="B156" i="3"/>
  <c r="B157" i="3"/>
  <c r="B158" i="3"/>
  <c r="B159" i="3"/>
  <c r="B160" i="3"/>
  <c r="B161" i="3"/>
  <c r="B162" i="3"/>
  <c r="B163" i="3"/>
  <c r="B164" i="3"/>
  <c r="B165" i="3"/>
  <c r="B166" i="3"/>
  <c r="B167" i="3"/>
  <c r="B168" i="3"/>
  <c r="B169" i="3"/>
  <c r="B170" i="3"/>
  <c r="B171" i="3"/>
  <c r="B172" i="3"/>
  <c r="B173" i="3"/>
  <c r="B174" i="3"/>
  <c r="B175" i="3"/>
  <c r="B176" i="3"/>
  <c r="B177" i="3"/>
  <c r="B178" i="3"/>
  <c r="B179" i="3"/>
  <c r="B180" i="3"/>
  <c r="B181" i="3"/>
  <c r="B182" i="3"/>
  <c r="B183" i="3"/>
  <c r="B184" i="3"/>
  <c r="B185" i="3"/>
  <c r="B186" i="3"/>
  <c r="B187" i="3"/>
  <c r="B188" i="3"/>
  <c r="B189" i="3"/>
  <c r="B190" i="3"/>
  <c r="B191" i="3"/>
  <c r="B192" i="3"/>
  <c r="B193" i="3"/>
  <c r="B194" i="3"/>
  <c r="B195" i="3"/>
  <c r="B196" i="3"/>
  <c r="B197" i="3"/>
  <c r="B198" i="3"/>
  <c r="B199" i="3"/>
  <c r="B200" i="3"/>
  <c r="B201" i="3"/>
  <c r="B202" i="3"/>
  <c r="B203" i="3"/>
  <c r="B204" i="3"/>
  <c r="B205" i="3"/>
  <c r="B206" i="3"/>
  <c r="B207" i="3"/>
  <c r="B208" i="3"/>
  <c r="B209" i="3"/>
  <c r="B210" i="3"/>
  <c r="B211" i="3"/>
  <c r="B212" i="3"/>
  <c r="B213" i="3"/>
  <c r="B214" i="3"/>
  <c r="B215" i="3"/>
  <c r="B216" i="3"/>
  <c r="B217" i="3"/>
  <c r="B218" i="3"/>
  <c r="B219" i="3"/>
  <c r="B220" i="3"/>
  <c r="B221" i="3"/>
  <c r="B222" i="3"/>
  <c r="B223" i="3"/>
  <c r="B224" i="3"/>
  <c r="B225" i="3"/>
  <c r="B226" i="3"/>
  <c r="B227" i="3"/>
  <c r="B228" i="3"/>
  <c r="B229" i="3"/>
  <c r="B230" i="3"/>
  <c r="B231" i="3"/>
  <c r="B232" i="3"/>
  <c r="B233" i="3"/>
  <c r="B234" i="3"/>
  <c r="B235" i="3"/>
  <c r="B236" i="3"/>
  <c r="B237" i="3"/>
  <c r="B238" i="3"/>
  <c r="B239" i="3"/>
  <c r="B240" i="3"/>
  <c r="B241" i="3"/>
  <c r="B242" i="3"/>
  <c r="B243" i="3"/>
  <c r="B244" i="3"/>
  <c r="B245" i="3"/>
  <c r="B246" i="3"/>
  <c r="B247" i="3"/>
  <c r="B248" i="3"/>
  <c r="B249" i="3"/>
  <c r="B250" i="3"/>
  <c r="B251" i="3"/>
  <c r="B252" i="3"/>
  <c r="B253" i="3"/>
  <c r="B254" i="3"/>
  <c r="B255" i="3"/>
  <c r="B256" i="3"/>
  <c r="B257" i="3"/>
  <c r="B258" i="3"/>
  <c r="B259" i="3"/>
  <c r="B260" i="3"/>
  <c r="B261" i="3"/>
  <c r="B262" i="3"/>
  <c r="B263" i="3"/>
  <c r="B264" i="3"/>
  <c r="B265" i="3"/>
  <c r="B266" i="3"/>
  <c r="B267" i="3"/>
  <c r="B268" i="3"/>
  <c r="B269" i="3"/>
  <c r="B270" i="3"/>
  <c r="B271" i="3"/>
  <c r="B272" i="3"/>
  <c r="B273" i="3"/>
  <c r="B274" i="3"/>
  <c r="B275" i="3"/>
  <c r="B276" i="3"/>
  <c r="B277" i="3"/>
  <c r="B278" i="3"/>
  <c r="B279" i="3"/>
  <c r="B280" i="3"/>
  <c r="B281" i="3"/>
  <c r="B282" i="3"/>
  <c r="B283" i="3"/>
  <c r="B284" i="3"/>
  <c r="B285" i="3"/>
  <c r="B286" i="3"/>
  <c r="B287" i="3"/>
  <c r="B288" i="3"/>
  <c r="B289" i="3"/>
  <c r="B290" i="3"/>
  <c r="B291" i="3"/>
  <c r="B292" i="3"/>
  <c r="B293" i="3"/>
  <c r="B294" i="3"/>
  <c r="B295" i="3"/>
  <c r="B296" i="3"/>
  <c r="B297" i="3"/>
  <c r="B298" i="3"/>
  <c r="B299" i="3"/>
  <c r="B300" i="3"/>
  <c r="B301" i="3"/>
  <c r="B302" i="3"/>
  <c r="B303" i="3"/>
  <c r="B304" i="3"/>
  <c r="B305" i="3"/>
  <c r="B306" i="3"/>
  <c r="B307" i="3"/>
  <c r="B308" i="3"/>
  <c r="B309" i="3"/>
  <c r="B310" i="3"/>
  <c r="B311" i="3"/>
  <c r="B312" i="3"/>
  <c r="B313" i="3"/>
  <c r="B314" i="3"/>
  <c r="B315" i="3"/>
  <c r="B316" i="3"/>
  <c r="B317" i="3"/>
  <c r="B318" i="3"/>
  <c r="B319" i="3"/>
  <c r="B320" i="3"/>
  <c r="B321" i="3"/>
  <c r="B322" i="3"/>
  <c r="B323" i="3"/>
  <c r="B324" i="3"/>
  <c r="B325" i="3"/>
  <c r="B326" i="3"/>
  <c r="B327" i="3"/>
  <c r="B328" i="3"/>
  <c r="B329" i="3"/>
  <c r="B330" i="3"/>
  <c r="B331" i="3"/>
  <c r="B332" i="3"/>
  <c r="B333" i="3"/>
  <c r="B334" i="3"/>
  <c r="B335" i="3"/>
  <c r="B336" i="3"/>
  <c r="B337" i="3"/>
  <c r="B338" i="3"/>
  <c r="B339" i="3"/>
  <c r="B340" i="3"/>
  <c r="B341" i="3"/>
  <c r="B342" i="3"/>
  <c r="B343" i="3"/>
  <c r="B344" i="3"/>
  <c r="B345" i="3"/>
  <c r="B346" i="3"/>
  <c r="B347" i="3"/>
  <c r="B348" i="3"/>
  <c r="B349" i="3"/>
  <c r="B350" i="3"/>
  <c r="B351" i="3"/>
  <c r="B352" i="3"/>
  <c r="B353" i="3"/>
  <c r="B354" i="3"/>
  <c r="B355" i="3"/>
  <c r="B356" i="3"/>
  <c r="B357" i="3"/>
  <c r="B358" i="3"/>
  <c r="B359" i="3"/>
  <c r="B360" i="3"/>
  <c r="B361" i="3"/>
  <c r="B362" i="3"/>
  <c r="B363" i="3"/>
  <c r="B364" i="3"/>
  <c r="B365" i="3"/>
  <c r="B366" i="3"/>
  <c r="B367" i="3"/>
  <c r="B368" i="3"/>
  <c r="B369" i="3"/>
  <c r="B370" i="3"/>
  <c r="B371" i="3"/>
  <c r="B372" i="3"/>
  <c r="B373" i="3"/>
  <c r="B374" i="3"/>
  <c r="B375" i="3"/>
  <c r="B376" i="3"/>
  <c r="B377" i="3"/>
  <c r="B378" i="3"/>
  <c r="B379" i="3"/>
  <c r="B380" i="3"/>
  <c r="B381" i="3"/>
  <c r="B382" i="3"/>
  <c r="B383" i="3"/>
  <c r="B384" i="3"/>
  <c r="B385" i="3"/>
  <c r="B386" i="3"/>
  <c r="B387" i="3"/>
  <c r="B388" i="3"/>
  <c r="B389" i="3"/>
  <c r="B390" i="3"/>
  <c r="B391" i="3"/>
  <c r="B392" i="3"/>
  <c r="B393" i="3"/>
  <c r="B394" i="3"/>
  <c r="B395" i="3"/>
  <c r="B396" i="3"/>
  <c r="B397" i="3"/>
  <c r="B398" i="3"/>
  <c r="B399" i="3"/>
  <c r="B400" i="3"/>
  <c r="B401" i="3"/>
  <c r="B402" i="3"/>
  <c r="B403" i="3"/>
  <c r="B404" i="3"/>
  <c r="B405" i="3"/>
  <c r="B406" i="3"/>
  <c r="B407" i="3"/>
  <c r="B408" i="3"/>
  <c r="B409" i="3"/>
  <c r="B410" i="3"/>
  <c r="B411" i="3"/>
  <c r="B412" i="3"/>
  <c r="B413" i="3"/>
  <c r="B414" i="3"/>
  <c r="B415" i="3"/>
  <c r="B416" i="3"/>
  <c r="B417" i="3"/>
  <c r="B418" i="3"/>
  <c r="B419" i="3"/>
  <c r="B420" i="3"/>
  <c r="B421" i="3"/>
  <c r="B422" i="3"/>
  <c r="B423" i="3"/>
  <c r="B424" i="3"/>
  <c r="B425" i="3"/>
  <c r="B426" i="3"/>
  <c r="B427" i="3"/>
  <c r="B428" i="3"/>
  <c r="B429" i="3"/>
  <c r="B430" i="3"/>
  <c r="B431" i="3"/>
  <c r="B432" i="3"/>
  <c r="B433" i="3"/>
  <c r="B434" i="3"/>
  <c r="B435" i="3"/>
  <c r="B436" i="3"/>
  <c r="B437" i="3"/>
  <c r="B438" i="3"/>
  <c r="B439" i="3"/>
  <c r="B440" i="3"/>
  <c r="B441" i="3"/>
  <c r="B442" i="3"/>
  <c r="B443" i="3"/>
  <c r="B444" i="3"/>
  <c r="B445" i="3"/>
  <c r="B446" i="3"/>
  <c r="B447" i="3"/>
  <c r="B448" i="3"/>
  <c r="B449" i="3"/>
  <c r="B450" i="3"/>
  <c r="B451" i="3"/>
  <c r="B452" i="3"/>
  <c r="B453" i="3"/>
  <c r="B454" i="3"/>
  <c r="B455" i="3"/>
  <c r="B456" i="3"/>
  <c r="B457" i="3"/>
  <c r="B458" i="3"/>
  <c r="B459" i="3"/>
  <c r="B460" i="3"/>
  <c r="B461" i="3"/>
  <c r="B462" i="3"/>
  <c r="B463" i="3"/>
  <c r="B464" i="3"/>
  <c r="B465" i="3"/>
  <c r="B466" i="3"/>
  <c r="B467" i="3"/>
  <c r="B468" i="3"/>
  <c r="B469" i="3"/>
  <c r="B470" i="3"/>
  <c r="B471" i="3"/>
  <c r="B472" i="3"/>
  <c r="B473" i="3"/>
  <c r="B474" i="3"/>
  <c r="B475" i="3"/>
  <c r="B476" i="3"/>
  <c r="B477" i="3"/>
  <c r="B478" i="3"/>
  <c r="B479" i="3"/>
  <c r="B480" i="3"/>
  <c r="B481" i="3"/>
  <c r="B482" i="3"/>
  <c r="B483" i="3"/>
  <c r="B484" i="3"/>
  <c r="B485" i="3"/>
  <c r="B486" i="3"/>
  <c r="B487" i="3"/>
  <c r="B488" i="3"/>
  <c r="B489" i="3"/>
  <c r="B490" i="3"/>
  <c r="B491" i="3"/>
  <c r="B492" i="3"/>
  <c r="B493" i="3"/>
  <c r="B494" i="3"/>
  <c r="B495" i="3"/>
  <c r="B496" i="3"/>
  <c r="B497" i="3"/>
  <c r="B498" i="3"/>
  <c r="B499" i="3"/>
  <c r="B500" i="3"/>
  <c r="B501" i="3"/>
  <c r="B502" i="3"/>
  <c r="B503" i="3"/>
  <c r="B504" i="3"/>
  <c r="B505" i="3"/>
  <c r="B506" i="3"/>
  <c r="B507" i="3"/>
  <c r="B508" i="3"/>
  <c r="B509" i="3"/>
  <c r="B510" i="3"/>
  <c r="B511" i="3"/>
  <c r="B512" i="3"/>
  <c r="B513" i="3"/>
  <c r="B514" i="3"/>
  <c r="B515" i="3"/>
  <c r="B516" i="3"/>
  <c r="B517" i="3"/>
  <c r="B518" i="3"/>
  <c r="B519" i="3"/>
  <c r="B520" i="3"/>
  <c r="B521" i="3"/>
  <c r="B522" i="3"/>
  <c r="B523" i="3"/>
  <c r="B524" i="3"/>
  <c r="B525" i="3"/>
  <c r="B526" i="3"/>
  <c r="B527" i="3"/>
  <c r="B528" i="3"/>
  <c r="B529" i="3"/>
  <c r="B530" i="3"/>
  <c r="B531" i="3"/>
  <c r="B532" i="3"/>
  <c r="B533" i="3"/>
  <c r="B534" i="3"/>
  <c r="B535" i="3"/>
  <c r="B536" i="3"/>
  <c r="B537" i="3"/>
  <c r="B538" i="3"/>
  <c r="B539" i="3"/>
  <c r="B540" i="3"/>
  <c r="B541" i="3"/>
  <c r="B542" i="3"/>
  <c r="B543" i="3"/>
  <c r="B544" i="3"/>
  <c r="B545" i="3"/>
  <c r="B546" i="3"/>
  <c r="B547" i="3"/>
  <c r="B548" i="3"/>
  <c r="B549" i="3"/>
  <c r="B550" i="3"/>
  <c r="B551" i="3"/>
  <c r="B552" i="3"/>
  <c r="B553" i="3"/>
  <c r="B554" i="3"/>
  <c r="B555" i="3"/>
  <c r="B556" i="3"/>
  <c r="B557" i="3"/>
  <c r="B558" i="3"/>
  <c r="B559" i="3"/>
  <c r="B560" i="3"/>
  <c r="B561" i="3"/>
  <c r="B562" i="3"/>
  <c r="B563" i="3"/>
  <c r="B564" i="3"/>
  <c r="B565" i="3"/>
  <c r="B566" i="3"/>
  <c r="B567" i="3"/>
  <c r="B568" i="3"/>
  <c r="B569" i="3"/>
  <c r="B570" i="3"/>
  <c r="B571" i="3"/>
  <c r="B572" i="3"/>
  <c r="B573" i="3"/>
  <c r="B574" i="3"/>
  <c r="B575" i="3"/>
  <c r="B576" i="3"/>
  <c r="B577" i="3"/>
  <c r="B578" i="3"/>
  <c r="B579" i="3"/>
  <c r="B580" i="3"/>
  <c r="B581" i="3"/>
  <c r="B582" i="3"/>
  <c r="B583" i="3"/>
  <c r="B584" i="3"/>
  <c r="B585" i="3"/>
  <c r="B586" i="3"/>
  <c r="B587" i="3"/>
  <c r="B588" i="3"/>
  <c r="B589" i="3"/>
  <c r="B590" i="3"/>
  <c r="B591" i="3"/>
  <c r="B592" i="3"/>
  <c r="B593" i="3"/>
  <c r="B594" i="3"/>
  <c r="B595" i="3"/>
  <c r="B596" i="3"/>
  <c r="B597" i="3"/>
  <c r="B598" i="3"/>
  <c r="B599" i="3"/>
  <c r="B600" i="3"/>
  <c r="B601" i="3"/>
  <c r="B602" i="3"/>
  <c r="B603" i="3"/>
  <c r="B604" i="3"/>
  <c r="B605" i="3"/>
  <c r="B606" i="3"/>
  <c r="B607" i="3"/>
  <c r="B608" i="3"/>
  <c r="B609" i="3"/>
  <c r="B610" i="3"/>
  <c r="B611" i="3"/>
  <c r="B612" i="3"/>
  <c r="B613" i="3"/>
  <c r="B614" i="3"/>
  <c r="B615" i="3"/>
  <c r="B616" i="3"/>
  <c r="B617" i="3"/>
  <c r="B618" i="3"/>
  <c r="B619" i="3"/>
  <c r="B620" i="3"/>
  <c r="B621" i="3"/>
  <c r="B622" i="3"/>
  <c r="B623" i="3"/>
  <c r="B624" i="3"/>
  <c r="B625" i="3"/>
  <c r="B626" i="3"/>
  <c r="B627" i="3"/>
  <c r="B628" i="3"/>
  <c r="B629" i="3"/>
  <c r="B630" i="3"/>
  <c r="B631" i="3"/>
  <c r="B632" i="3"/>
  <c r="B633" i="3"/>
  <c r="B634" i="3"/>
  <c r="B635" i="3"/>
  <c r="B636" i="3"/>
  <c r="B637" i="3"/>
  <c r="B638" i="3"/>
  <c r="B639" i="3"/>
  <c r="B640" i="3"/>
  <c r="B641" i="3"/>
  <c r="B642" i="3"/>
  <c r="B643" i="3"/>
  <c r="B644" i="3"/>
  <c r="B645" i="3"/>
  <c r="B646" i="3"/>
  <c r="B647" i="3"/>
  <c r="B648" i="3"/>
  <c r="B649" i="3"/>
  <c r="B650" i="3"/>
  <c r="B651" i="3"/>
  <c r="B652" i="3"/>
  <c r="B653" i="3"/>
  <c r="B654" i="3"/>
  <c r="B655" i="3"/>
  <c r="B656" i="3"/>
  <c r="B657" i="3"/>
  <c r="B658" i="3"/>
  <c r="B659" i="3"/>
  <c r="B660" i="3"/>
  <c r="B661" i="3"/>
  <c r="B662" i="3"/>
  <c r="B663" i="3"/>
  <c r="B664" i="3"/>
  <c r="B665" i="3"/>
  <c r="B666" i="3"/>
  <c r="B667" i="3"/>
  <c r="B668" i="3"/>
  <c r="B669" i="3"/>
  <c r="B670" i="3"/>
  <c r="B671" i="3"/>
  <c r="B672" i="3"/>
  <c r="B673" i="3"/>
  <c r="B674" i="3"/>
  <c r="B675" i="3"/>
  <c r="B676" i="3"/>
  <c r="B677" i="3"/>
  <c r="B678" i="3"/>
  <c r="B679" i="3"/>
  <c r="B680" i="3"/>
  <c r="B681" i="3"/>
  <c r="B682" i="3"/>
  <c r="B683" i="3"/>
  <c r="B684" i="3"/>
  <c r="B685" i="3"/>
  <c r="B686" i="3"/>
  <c r="B687" i="3"/>
  <c r="B688" i="3"/>
  <c r="B689" i="3"/>
  <c r="B690" i="3"/>
  <c r="B691" i="3"/>
  <c r="B692" i="3"/>
  <c r="B693" i="3"/>
  <c r="B694" i="3"/>
  <c r="B695" i="3"/>
  <c r="B696" i="3"/>
  <c r="B697" i="3"/>
  <c r="B698" i="3"/>
  <c r="B699" i="3"/>
  <c r="B700" i="3"/>
  <c r="B701" i="3"/>
  <c r="B702" i="3"/>
  <c r="B703" i="3"/>
  <c r="B704" i="3"/>
  <c r="B705" i="3"/>
  <c r="B706" i="3"/>
  <c r="B707" i="3"/>
  <c r="B708" i="3"/>
  <c r="B709" i="3"/>
  <c r="B710" i="3"/>
  <c r="B711" i="3"/>
  <c r="B712" i="3"/>
  <c r="B713" i="3"/>
  <c r="B714" i="3"/>
  <c r="B715" i="3"/>
  <c r="B716" i="3"/>
  <c r="B717" i="3"/>
  <c r="B718" i="3"/>
  <c r="B719" i="3"/>
  <c r="B720" i="3"/>
  <c r="B721" i="3"/>
  <c r="B722" i="3"/>
  <c r="B723" i="3"/>
  <c r="B724" i="3"/>
  <c r="B725" i="3"/>
  <c r="B726" i="3"/>
  <c r="B727" i="3"/>
  <c r="B728" i="3"/>
  <c r="B729" i="3"/>
  <c r="B730" i="3"/>
  <c r="B731" i="3"/>
  <c r="B732" i="3"/>
  <c r="B733" i="3"/>
  <c r="B734" i="3"/>
  <c r="B735" i="3"/>
  <c r="B736" i="3"/>
  <c r="B737" i="3"/>
  <c r="B738" i="3"/>
  <c r="B739" i="3"/>
  <c r="B740" i="3"/>
  <c r="B741" i="3"/>
  <c r="B742" i="3"/>
  <c r="B743" i="3"/>
  <c r="B744" i="3"/>
  <c r="B745" i="3"/>
  <c r="B746" i="3"/>
  <c r="B747" i="3"/>
  <c r="B748" i="3"/>
  <c r="B749" i="3"/>
  <c r="B750" i="3"/>
  <c r="B751" i="3"/>
  <c r="B752" i="3"/>
  <c r="B753" i="3"/>
  <c r="B754" i="3"/>
  <c r="B755" i="3"/>
  <c r="B756" i="3"/>
  <c r="B757" i="3"/>
  <c r="B758" i="3"/>
  <c r="B759" i="3"/>
  <c r="B760" i="3"/>
  <c r="B761" i="3"/>
  <c r="B762" i="3"/>
  <c r="B763" i="3"/>
  <c r="B764" i="3"/>
  <c r="B765" i="3"/>
  <c r="B766" i="3"/>
  <c r="B767" i="3"/>
  <c r="B768" i="3"/>
  <c r="B769" i="3"/>
  <c r="B770" i="3"/>
  <c r="B771" i="3"/>
  <c r="B772" i="3"/>
  <c r="B773" i="3"/>
  <c r="B774" i="3"/>
  <c r="B775" i="3"/>
  <c r="B776" i="3"/>
  <c r="B777" i="3"/>
  <c r="B778" i="3"/>
  <c r="B779" i="3"/>
  <c r="B780" i="3"/>
  <c r="B781" i="3"/>
  <c r="B782" i="3"/>
  <c r="B783" i="3"/>
  <c r="B784" i="3"/>
  <c r="B785" i="3"/>
  <c r="B786" i="3"/>
  <c r="B787" i="3"/>
  <c r="B788" i="3"/>
  <c r="B789" i="3"/>
  <c r="B790" i="3"/>
  <c r="B791" i="3"/>
  <c r="B792" i="3"/>
  <c r="B793" i="3"/>
  <c r="B794" i="3"/>
  <c r="B795" i="3"/>
  <c r="B796" i="3"/>
  <c r="B797" i="3"/>
  <c r="B798" i="3"/>
  <c r="B799" i="3"/>
  <c r="B800" i="3"/>
  <c r="B801" i="3"/>
  <c r="B802" i="3"/>
  <c r="B803" i="3"/>
  <c r="B804" i="3"/>
  <c r="B805" i="3"/>
  <c r="B806" i="3"/>
  <c r="B807" i="3"/>
  <c r="B808" i="3"/>
  <c r="B2" i="3"/>
  <c r="E1726" i="10"/>
  <c r="E1727" i="10" s="1"/>
  <c r="C1723" i="10"/>
  <c r="I1723" i="10" s="1"/>
  <c r="C1722" i="10"/>
  <c r="I1722" i="10" s="1"/>
  <c r="D1720" i="10"/>
  <c r="J1720" i="10" s="1"/>
  <c r="C1720" i="10"/>
  <c r="I1720" i="10" s="1"/>
  <c r="D1719" i="10"/>
  <c r="J1719" i="10" s="1"/>
  <c r="C1719" i="10"/>
  <c r="I1719" i="10" s="1"/>
  <c r="D1717" i="10"/>
  <c r="J1717" i="10" s="1"/>
  <c r="C1717" i="10"/>
  <c r="I1717" i="10" s="1"/>
  <c r="D1716" i="10"/>
  <c r="J1716" i="10" s="1"/>
  <c r="C1716" i="10"/>
  <c r="I1716" i="10" s="1"/>
  <c r="D1714" i="10"/>
  <c r="J1714" i="10" s="1"/>
  <c r="C1714" i="10"/>
  <c r="I1714" i="10" s="1"/>
  <c r="D1713" i="10"/>
  <c r="J1713" i="10" s="1"/>
  <c r="C1713" i="10"/>
  <c r="I1713" i="10" s="1"/>
  <c r="D1711" i="10"/>
  <c r="J1711" i="10" s="1"/>
  <c r="C1711" i="10"/>
  <c r="I1711" i="10" s="1"/>
  <c r="D1710" i="10"/>
  <c r="J1710" i="10" s="1"/>
  <c r="C1710" i="10"/>
  <c r="I1710" i="10" s="1"/>
  <c r="D1708" i="10"/>
  <c r="J1708" i="10" s="1"/>
  <c r="C1708" i="10"/>
  <c r="I1708" i="10" s="1"/>
  <c r="D1707" i="10"/>
  <c r="J1707" i="10" s="1"/>
  <c r="C1707" i="10"/>
  <c r="I1707" i="10" s="1"/>
  <c r="D1705" i="10"/>
  <c r="J1705" i="10" s="1"/>
  <c r="C1705" i="10"/>
  <c r="I1705" i="10" s="1"/>
  <c r="D1704" i="10"/>
  <c r="J1704" i="10" s="1"/>
  <c r="C1704" i="10"/>
  <c r="I1704" i="10" s="1"/>
  <c r="D1702" i="10"/>
  <c r="J1702" i="10" s="1"/>
  <c r="C1702" i="10"/>
  <c r="I1702" i="10" s="1"/>
  <c r="D1701" i="10"/>
  <c r="J1701" i="10" s="1"/>
  <c r="C1701" i="10"/>
  <c r="I1701" i="10" s="1"/>
  <c r="D1699" i="10"/>
  <c r="J1699" i="10" s="1"/>
  <c r="C1699" i="10"/>
  <c r="I1699" i="10" s="1"/>
  <c r="D1698" i="10"/>
  <c r="J1698" i="10" s="1"/>
  <c r="C1698" i="10"/>
  <c r="I1698" i="10" s="1"/>
  <c r="D1696" i="10"/>
  <c r="J1696" i="10" s="1"/>
  <c r="C1696" i="10"/>
  <c r="I1696" i="10" s="1"/>
  <c r="D1695" i="10"/>
  <c r="J1695" i="10" s="1"/>
  <c r="C1695" i="10"/>
  <c r="I1695" i="10" s="1"/>
  <c r="D1693" i="10"/>
  <c r="J1693" i="10" s="1"/>
  <c r="C1693" i="10"/>
  <c r="I1693" i="10" s="1"/>
  <c r="D1692" i="10"/>
  <c r="J1692" i="10" s="1"/>
  <c r="C1692" i="10"/>
  <c r="I1692" i="10" s="1"/>
  <c r="D1690" i="10"/>
  <c r="J1690" i="10" s="1"/>
  <c r="C1690" i="10"/>
  <c r="I1690" i="10" s="1"/>
  <c r="D1689" i="10"/>
  <c r="J1689" i="10" s="1"/>
  <c r="C1689" i="10"/>
  <c r="I1689" i="10" s="1"/>
  <c r="D1687" i="10"/>
  <c r="J1687" i="10" s="1"/>
  <c r="C1687" i="10"/>
  <c r="I1687" i="10" s="1"/>
  <c r="D1686" i="10"/>
  <c r="J1686" i="10" s="1"/>
  <c r="C1686" i="10"/>
  <c r="I1686" i="10" s="1"/>
  <c r="J1685" i="10"/>
  <c r="D1684" i="10"/>
  <c r="J1684" i="10" s="1"/>
  <c r="C1684" i="10"/>
  <c r="I1684" i="10" s="1"/>
  <c r="J1683" i="10"/>
  <c r="D1683" i="10"/>
  <c r="C1683" i="10"/>
  <c r="I1683" i="10" s="1"/>
  <c r="I1682" i="10"/>
  <c r="J1681" i="10"/>
  <c r="D1681" i="10"/>
  <c r="C1681" i="10"/>
  <c r="I1681" i="10" s="1"/>
  <c r="I1680" i="10"/>
  <c r="H1680" i="10"/>
  <c r="D1680" i="10"/>
  <c r="J1680" i="10" s="1"/>
  <c r="C1680" i="10"/>
  <c r="H1679" i="10"/>
  <c r="H1678" i="10"/>
  <c r="D1678" i="10"/>
  <c r="J1678" i="10" s="1"/>
  <c r="C1678" i="10"/>
  <c r="I1678" i="10" s="1"/>
  <c r="H1677" i="10"/>
  <c r="D1677" i="10"/>
  <c r="J1677" i="10" s="1"/>
  <c r="C1677" i="10"/>
  <c r="I1677" i="10" s="1"/>
  <c r="J1676" i="10"/>
  <c r="H1675" i="10"/>
  <c r="D1675" i="10"/>
  <c r="J1675" i="10" s="1"/>
  <c r="C1675" i="10"/>
  <c r="I1675" i="10" s="1"/>
  <c r="J1674" i="10"/>
  <c r="D1674" i="10"/>
  <c r="C1674" i="10"/>
  <c r="I1674" i="10" s="1"/>
  <c r="J1673" i="10"/>
  <c r="I1673" i="10"/>
  <c r="J1672" i="10"/>
  <c r="D1672" i="10"/>
  <c r="C1672" i="10"/>
  <c r="I1672" i="10" s="1"/>
  <c r="J1671" i="10"/>
  <c r="I1671" i="10"/>
  <c r="D1671" i="10"/>
  <c r="C1671" i="10"/>
  <c r="I1670" i="10"/>
  <c r="H1670" i="10"/>
  <c r="D1669" i="10"/>
  <c r="J1669" i="10" s="1"/>
  <c r="C1669" i="10"/>
  <c r="I1669" i="10" s="1"/>
  <c r="I1668" i="10"/>
  <c r="H1668" i="10"/>
  <c r="D1668" i="10"/>
  <c r="J1668" i="10" s="1"/>
  <c r="C1668" i="10"/>
  <c r="I1667" i="10"/>
  <c r="H1667" i="10"/>
  <c r="J1666" i="10"/>
  <c r="I1666" i="10"/>
  <c r="H1666" i="10"/>
  <c r="D1666" i="10"/>
  <c r="C1666" i="10"/>
  <c r="H1665" i="10"/>
  <c r="D1665" i="10"/>
  <c r="J1665" i="10" s="1"/>
  <c r="C1665" i="10"/>
  <c r="I1665" i="10" s="1"/>
  <c r="J1664" i="10"/>
  <c r="H1664" i="10"/>
  <c r="I1663" i="10"/>
  <c r="H1663" i="10"/>
  <c r="C1663" i="10"/>
  <c r="J1662" i="10"/>
  <c r="H1662" i="10"/>
  <c r="D1662" i="10"/>
  <c r="C1662" i="10"/>
  <c r="I1662" i="10" s="1"/>
  <c r="I1661" i="10"/>
  <c r="D1661" i="10"/>
  <c r="I1660" i="10"/>
  <c r="H1660" i="10"/>
  <c r="C1660" i="10"/>
  <c r="H1659" i="10"/>
  <c r="D1659" i="10"/>
  <c r="J1659" i="10" s="1"/>
  <c r="C1659" i="10"/>
  <c r="I1659" i="10" s="1"/>
  <c r="J1658" i="10"/>
  <c r="I1658" i="10"/>
  <c r="H1658" i="10"/>
  <c r="H1657" i="10"/>
  <c r="D1657" i="10"/>
  <c r="J1657" i="10" s="1"/>
  <c r="C1657" i="10"/>
  <c r="I1657" i="10" s="1"/>
  <c r="H1656" i="10"/>
  <c r="D1656" i="10"/>
  <c r="J1656" i="10" s="1"/>
  <c r="C1656" i="10"/>
  <c r="I1656" i="10" s="1"/>
  <c r="J1655" i="10"/>
  <c r="I1655" i="10"/>
  <c r="H1655" i="10"/>
  <c r="H1654" i="10"/>
  <c r="D1654" i="10"/>
  <c r="J1654" i="10" s="1"/>
  <c r="C1654" i="10"/>
  <c r="I1654" i="10" s="1"/>
  <c r="H1653" i="10"/>
  <c r="D1653" i="10"/>
  <c r="J1653" i="10" s="1"/>
  <c r="C1653" i="10"/>
  <c r="I1653" i="10" s="1"/>
  <c r="J1652" i="10"/>
  <c r="I1652" i="10"/>
  <c r="H1652" i="10"/>
  <c r="H1651" i="10"/>
  <c r="D1651" i="10"/>
  <c r="J1651" i="10" s="1"/>
  <c r="C1651" i="10"/>
  <c r="I1651" i="10" s="1"/>
  <c r="H1650" i="10"/>
  <c r="D1650" i="10"/>
  <c r="J1650" i="10" s="1"/>
  <c r="C1650" i="10"/>
  <c r="I1650" i="10" s="1"/>
  <c r="J1649" i="10"/>
  <c r="I1649" i="10"/>
  <c r="H1649" i="10"/>
  <c r="H1648" i="10"/>
  <c r="D1648" i="10"/>
  <c r="J1648" i="10" s="1"/>
  <c r="C1648" i="10"/>
  <c r="I1648" i="10" s="1"/>
  <c r="H1647" i="10"/>
  <c r="D1647" i="10"/>
  <c r="J1647" i="10" s="1"/>
  <c r="C1647" i="10"/>
  <c r="I1647" i="10" s="1"/>
  <c r="J1646" i="10"/>
  <c r="I1646" i="10"/>
  <c r="H1646" i="10"/>
  <c r="H1645" i="10"/>
  <c r="D1645" i="10"/>
  <c r="J1645" i="10" s="1"/>
  <c r="C1645" i="10"/>
  <c r="I1645" i="10" s="1"/>
  <c r="H1644" i="10"/>
  <c r="D1644" i="10"/>
  <c r="J1644" i="10" s="1"/>
  <c r="C1644" i="10"/>
  <c r="I1644" i="10" s="1"/>
  <c r="J1643" i="10"/>
  <c r="I1643" i="10"/>
  <c r="H1643" i="10"/>
  <c r="H1642" i="10"/>
  <c r="D1642" i="10"/>
  <c r="J1642" i="10" s="1"/>
  <c r="C1642" i="10"/>
  <c r="I1642" i="10" s="1"/>
  <c r="H1641" i="10"/>
  <c r="D1641" i="10"/>
  <c r="J1641" i="10" s="1"/>
  <c r="C1641" i="10"/>
  <c r="I1641" i="10" s="1"/>
  <c r="J1640" i="10"/>
  <c r="I1640" i="10"/>
  <c r="H1640" i="10"/>
  <c r="H1639" i="10"/>
  <c r="D1639" i="10"/>
  <c r="J1639" i="10" s="1"/>
  <c r="C1639" i="10"/>
  <c r="I1639" i="10" s="1"/>
  <c r="H1638" i="10"/>
  <c r="D1638" i="10"/>
  <c r="J1638" i="10" s="1"/>
  <c r="C1638" i="10"/>
  <c r="I1638" i="10" s="1"/>
  <c r="J1637" i="10"/>
  <c r="I1637" i="10"/>
  <c r="H1637" i="10"/>
  <c r="H1636" i="10"/>
  <c r="D1636" i="10"/>
  <c r="J1636" i="10" s="1"/>
  <c r="C1636" i="10"/>
  <c r="I1636" i="10" s="1"/>
  <c r="H1635" i="10"/>
  <c r="D1635" i="10"/>
  <c r="J1635" i="10" s="1"/>
  <c r="C1635" i="10"/>
  <c r="I1635" i="10" s="1"/>
  <c r="J1634" i="10"/>
  <c r="I1634" i="10"/>
  <c r="H1634" i="10"/>
  <c r="H1633" i="10"/>
  <c r="D1633" i="10"/>
  <c r="J1633" i="10" s="1"/>
  <c r="C1633" i="10"/>
  <c r="I1633" i="10" s="1"/>
  <c r="H1632" i="10"/>
  <c r="D1632" i="10"/>
  <c r="J1632" i="10" s="1"/>
  <c r="C1632" i="10"/>
  <c r="I1632" i="10" s="1"/>
  <c r="J1631" i="10"/>
  <c r="I1631" i="10"/>
  <c r="H1631" i="10"/>
  <c r="H1630" i="10"/>
  <c r="D1630" i="10"/>
  <c r="J1630" i="10" s="1"/>
  <c r="C1630" i="10"/>
  <c r="I1630" i="10" s="1"/>
  <c r="H1629" i="10"/>
  <c r="D1629" i="10"/>
  <c r="J1629" i="10" s="1"/>
  <c r="C1629" i="10"/>
  <c r="I1629" i="10" s="1"/>
  <c r="J1628" i="10"/>
  <c r="I1628" i="10"/>
  <c r="H1628" i="10"/>
  <c r="H1627" i="10"/>
  <c r="D1627" i="10"/>
  <c r="J1627" i="10" s="1"/>
  <c r="C1627" i="10"/>
  <c r="I1627" i="10" s="1"/>
  <c r="H1626" i="10"/>
  <c r="D1626" i="10"/>
  <c r="J1626" i="10" s="1"/>
  <c r="C1626" i="10"/>
  <c r="I1626" i="10" s="1"/>
  <c r="J1625" i="10"/>
  <c r="I1625" i="10"/>
  <c r="H1625" i="10"/>
  <c r="H1624" i="10"/>
  <c r="D1624" i="10"/>
  <c r="J1624" i="10" s="1"/>
  <c r="C1624" i="10"/>
  <c r="I1624" i="10" s="1"/>
  <c r="H1623" i="10"/>
  <c r="D1623" i="10"/>
  <c r="J1623" i="10" s="1"/>
  <c r="C1623" i="10"/>
  <c r="I1623" i="10" s="1"/>
  <c r="J1622" i="10"/>
  <c r="I1622" i="10"/>
  <c r="H1622" i="10"/>
  <c r="H1621" i="10"/>
  <c r="D1621" i="10"/>
  <c r="J1621" i="10" s="1"/>
  <c r="C1621" i="10"/>
  <c r="I1621" i="10" s="1"/>
  <c r="H1620" i="10"/>
  <c r="D1620" i="10"/>
  <c r="J1620" i="10" s="1"/>
  <c r="C1620" i="10"/>
  <c r="I1620" i="10" s="1"/>
  <c r="J1619" i="10"/>
  <c r="I1619" i="10"/>
  <c r="H1619" i="10"/>
  <c r="H1618" i="10"/>
  <c r="D1618" i="10"/>
  <c r="J1618" i="10" s="1"/>
  <c r="C1618" i="10"/>
  <c r="I1618" i="10" s="1"/>
  <c r="H1617" i="10"/>
  <c r="D1617" i="10"/>
  <c r="J1617" i="10" s="1"/>
  <c r="C1617" i="10"/>
  <c r="I1617" i="10" s="1"/>
  <c r="J1616" i="10"/>
  <c r="I1616" i="10"/>
  <c r="H1616" i="10"/>
  <c r="H1615" i="10"/>
  <c r="D1615" i="10"/>
  <c r="J1615" i="10" s="1"/>
  <c r="C1615" i="10"/>
  <c r="I1615" i="10" s="1"/>
  <c r="H1614" i="10"/>
  <c r="D1614" i="10"/>
  <c r="J1614" i="10" s="1"/>
  <c r="C1614" i="10"/>
  <c r="I1614" i="10" s="1"/>
  <c r="J1613" i="10"/>
  <c r="I1613" i="10"/>
  <c r="H1613" i="10"/>
  <c r="H1612" i="10"/>
  <c r="D1612" i="10"/>
  <c r="J1612" i="10" s="1"/>
  <c r="C1612" i="10"/>
  <c r="I1612" i="10" s="1"/>
  <c r="H1611" i="10"/>
  <c r="D1611" i="10"/>
  <c r="J1611" i="10" s="1"/>
  <c r="C1611" i="10"/>
  <c r="I1611" i="10" s="1"/>
  <c r="J1610" i="10"/>
  <c r="I1610" i="10"/>
  <c r="H1610" i="10"/>
  <c r="H1609" i="10"/>
  <c r="D1609" i="10"/>
  <c r="J1609" i="10" s="1"/>
  <c r="C1609" i="10"/>
  <c r="I1609" i="10" s="1"/>
  <c r="H1608" i="10"/>
  <c r="D1608" i="10"/>
  <c r="J1608" i="10" s="1"/>
  <c r="C1608" i="10"/>
  <c r="I1608" i="10" s="1"/>
  <c r="J1607" i="10"/>
  <c r="I1607" i="10"/>
  <c r="H1607" i="10"/>
  <c r="H1606" i="10"/>
  <c r="D1606" i="10"/>
  <c r="J1606" i="10" s="1"/>
  <c r="C1606" i="10"/>
  <c r="I1606" i="10" s="1"/>
  <c r="H1605" i="10"/>
  <c r="D1605" i="10"/>
  <c r="J1605" i="10" s="1"/>
  <c r="C1605" i="10"/>
  <c r="I1605" i="10" s="1"/>
  <c r="J1604" i="10"/>
  <c r="I1604" i="10"/>
  <c r="H1604" i="10"/>
  <c r="H1603" i="10"/>
  <c r="D1603" i="10"/>
  <c r="J1603" i="10" s="1"/>
  <c r="C1603" i="10"/>
  <c r="I1603" i="10" s="1"/>
  <c r="H1602" i="10"/>
  <c r="D1602" i="10"/>
  <c r="J1602" i="10" s="1"/>
  <c r="C1602" i="10"/>
  <c r="I1602" i="10" s="1"/>
  <c r="J1601" i="10"/>
  <c r="I1601" i="10"/>
  <c r="H1601" i="10"/>
  <c r="H1600" i="10"/>
  <c r="D1600" i="10"/>
  <c r="J1600" i="10" s="1"/>
  <c r="C1600" i="10"/>
  <c r="I1600" i="10" s="1"/>
  <c r="H1599" i="10"/>
  <c r="D1599" i="10"/>
  <c r="J1599" i="10" s="1"/>
  <c r="C1599" i="10"/>
  <c r="I1599" i="10" s="1"/>
  <c r="J1598" i="10"/>
  <c r="I1598" i="10"/>
  <c r="H1598" i="10"/>
  <c r="H1597" i="10"/>
  <c r="D1597" i="10"/>
  <c r="J1597" i="10" s="1"/>
  <c r="C1597" i="10"/>
  <c r="I1597" i="10" s="1"/>
  <c r="I1596" i="10"/>
  <c r="H1596" i="10"/>
  <c r="D1596" i="10"/>
  <c r="J1596" i="10" s="1"/>
  <c r="C1596" i="10"/>
  <c r="J1595" i="10"/>
  <c r="I1595" i="10"/>
  <c r="H1595" i="10"/>
  <c r="I1594" i="10"/>
  <c r="H1594" i="10"/>
  <c r="D1594" i="10"/>
  <c r="J1594" i="10" s="1"/>
  <c r="C1594" i="10"/>
  <c r="H1593" i="10"/>
  <c r="D1593" i="10"/>
  <c r="J1593" i="10" s="1"/>
  <c r="C1593" i="10"/>
  <c r="I1593" i="10" s="1"/>
  <c r="J1592" i="10"/>
  <c r="I1592" i="10"/>
  <c r="H1592" i="10"/>
  <c r="H1591" i="10"/>
  <c r="D1591" i="10"/>
  <c r="J1591" i="10" s="1"/>
  <c r="C1591" i="10"/>
  <c r="I1591" i="10" s="1"/>
  <c r="H1590" i="10"/>
  <c r="D1590" i="10"/>
  <c r="J1590" i="10" s="1"/>
  <c r="C1590" i="10"/>
  <c r="I1590" i="10" s="1"/>
  <c r="J1589" i="10"/>
  <c r="I1589" i="10"/>
  <c r="H1589" i="10"/>
  <c r="H1588" i="10"/>
  <c r="D1588" i="10"/>
  <c r="J1588" i="10" s="1"/>
  <c r="C1588" i="10"/>
  <c r="I1588" i="10" s="1"/>
  <c r="H1587" i="10"/>
  <c r="D1587" i="10"/>
  <c r="J1587" i="10" s="1"/>
  <c r="C1587" i="10"/>
  <c r="I1587" i="10" s="1"/>
  <c r="J1586" i="10"/>
  <c r="I1586" i="10"/>
  <c r="H1586" i="10"/>
  <c r="H1585" i="10"/>
  <c r="D1585" i="10"/>
  <c r="J1585" i="10" s="1"/>
  <c r="C1585" i="10"/>
  <c r="I1585" i="10" s="1"/>
  <c r="H1584" i="10"/>
  <c r="D1584" i="10"/>
  <c r="J1584" i="10" s="1"/>
  <c r="C1584" i="10"/>
  <c r="I1584" i="10" s="1"/>
  <c r="J1583" i="10"/>
  <c r="I1583" i="10"/>
  <c r="H1583" i="10"/>
  <c r="I1582" i="10"/>
  <c r="H1582" i="10"/>
  <c r="D1582" i="10"/>
  <c r="J1582" i="10" s="1"/>
  <c r="C1582" i="10"/>
  <c r="H1581" i="10"/>
  <c r="D1581" i="10"/>
  <c r="J1581" i="10" s="1"/>
  <c r="C1581" i="10"/>
  <c r="I1581" i="10" s="1"/>
  <c r="J1580" i="10"/>
  <c r="I1580" i="10"/>
  <c r="H1580" i="10"/>
  <c r="H1579" i="10"/>
  <c r="D1579" i="10"/>
  <c r="J1579" i="10" s="1"/>
  <c r="C1579" i="10"/>
  <c r="I1579" i="10" s="1"/>
  <c r="H1578" i="10"/>
  <c r="D1578" i="10"/>
  <c r="J1578" i="10" s="1"/>
  <c r="C1578" i="10"/>
  <c r="I1578" i="10" s="1"/>
  <c r="J1577" i="10"/>
  <c r="I1577" i="10"/>
  <c r="H1577" i="10"/>
  <c r="H1576" i="10"/>
  <c r="D1576" i="10"/>
  <c r="J1576" i="10" s="1"/>
  <c r="C1576" i="10"/>
  <c r="I1576" i="10" s="1"/>
  <c r="J1575" i="10"/>
  <c r="H1575" i="10"/>
  <c r="D1575" i="10"/>
  <c r="C1575" i="10"/>
  <c r="I1575" i="10" s="1"/>
  <c r="J1574" i="10"/>
  <c r="I1574" i="10"/>
  <c r="H1574" i="10"/>
  <c r="H1573" i="10"/>
  <c r="D1573" i="10"/>
  <c r="J1573" i="10" s="1"/>
  <c r="C1573" i="10"/>
  <c r="I1573" i="10" s="1"/>
  <c r="J1572" i="10"/>
  <c r="I1572" i="10"/>
  <c r="H1572" i="10"/>
  <c r="D1572" i="10"/>
  <c r="C1572" i="10"/>
  <c r="J1571" i="10"/>
  <c r="I1571" i="10"/>
  <c r="H1571" i="10"/>
  <c r="J1570" i="10"/>
  <c r="I1570" i="10"/>
  <c r="H1570" i="10"/>
  <c r="D1570" i="10"/>
  <c r="C1570" i="10"/>
  <c r="H1569" i="10"/>
  <c r="D1569" i="10"/>
  <c r="J1569" i="10" s="1"/>
  <c r="C1569" i="10"/>
  <c r="I1569" i="10" s="1"/>
  <c r="J1568" i="10"/>
  <c r="I1568" i="10"/>
  <c r="H1568" i="10"/>
  <c r="H1567" i="10"/>
  <c r="D1567" i="10"/>
  <c r="J1567" i="10" s="1"/>
  <c r="C1567" i="10"/>
  <c r="I1567" i="10" s="1"/>
  <c r="H1566" i="10"/>
  <c r="D1566" i="10"/>
  <c r="J1566" i="10" s="1"/>
  <c r="C1566" i="10"/>
  <c r="I1566" i="10" s="1"/>
  <c r="J1565" i="10"/>
  <c r="I1565" i="10"/>
  <c r="H1565" i="10"/>
  <c r="J1564" i="10"/>
  <c r="H1564" i="10"/>
  <c r="D1564" i="10"/>
  <c r="C1564" i="10"/>
  <c r="I1564" i="10" s="1"/>
  <c r="H1563" i="10"/>
  <c r="D1563" i="10"/>
  <c r="J1563" i="10" s="1"/>
  <c r="C1563" i="10"/>
  <c r="I1563" i="10" s="1"/>
  <c r="J1562" i="10"/>
  <c r="I1562" i="10"/>
  <c r="H1562" i="10"/>
  <c r="H1561" i="10"/>
  <c r="D1561" i="10"/>
  <c r="J1561" i="10" s="1"/>
  <c r="C1561" i="10"/>
  <c r="I1561" i="10" s="1"/>
  <c r="J1560" i="10"/>
  <c r="I1560" i="10"/>
  <c r="H1560" i="10"/>
  <c r="D1560" i="10"/>
  <c r="C1560" i="10"/>
  <c r="J1559" i="10"/>
  <c r="I1559" i="10"/>
  <c r="H1559" i="10"/>
  <c r="J1558" i="10"/>
  <c r="H1558" i="10"/>
  <c r="D1558" i="10"/>
  <c r="C1558" i="10"/>
  <c r="I1558" i="10" s="1"/>
  <c r="H1557" i="10"/>
  <c r="D1557" i="10"/>
  <c r="J1557" i="10" s="1"/>
  <c r="C1557" i="10"/>
  <c r="I1557" i="10" s="1"/>
  <c r="J1556" i="10"/>
  <c r="I1556" i="10"/>
  <c r="H1556" i="10"/>
  <c r="H1555" i="10"/>
  <c r="D1555" i="10"/>
  <c r="J1555" i="10" s="1"/>
  <c r="C1555" i="10"/>
  <c r="I1555" i="10" s="1"/>
  <c r="J1554" i="10"/>
  <c r="H1554" i="10"/>
  <c r="D1554" i="10"/>
  <c r="C1554" i="10"/>
  <c r="I1554" i="10" s="1"/>
  <c r="J1553" i="10"/>
  <c r="I1553" i="10"/>
  <c r="H1553" i="10"/>
  <c r="J1552" i="10"/>
  <c r="H1552" i="10"/>
  <c r="C1552" i="10"/>
  <c r="I1552" i="10" s="1"/>
  <c r="J1551" i="10"/>
  <c r="I1551" i="10"/>
  <c r="H1551" i="10"/>
  <c r="C1551" i="10"/>
  <c r="J1550" i="10"/>
  <c r="I1550" i="10"/>
  <c r="H1550" i="10"/>
  <c r="J1549" i="10"/>
  <c r="I1549" i="10"/>
  <c r="H1549" i="10"/>
  <c r="C1549" i="10"/>
  <c r="J1548" i="10"/>
  <c r="I1548" i="10"/>
  <c r="H1548" i="10"/>
  <c r="C1548" i="10"/>
  <c r="J1547" i="10"/>
  <c r="I1547" i="10"/>
  <c r="H1547" i="10"/>
  <c r="J1546" i="10"/>
  <c r="I1546" i="10"/>
  <c r="H1546" i="10"/>
  <c r="J1545" i="10"/>
  <c r="I1545" i="10"/>
  <c r="H1545" i="10"/>
  <c r="J1544" i="10"/>
  <c r="I1544" i="10"/>
  <c r="H1544" i="10"/>
  <c r="J1543" i="10"/>
  <c r="I1543" i="10"/>
  <c r="H1543" i="10"/>
  <c r="J1542" i="10"/>
  <c r="I1542" i="10"/>
  <c r="H1542" i="10"/>
  <c r="J1541" i="10"/>
  <c r="I1541" i="10"/>
  <c r="H1541" i="10"/>
  <c r="J1540" i="10"/>
  <c r="I1540" i="10"/>
  <c r="H1540" i="10"/>
  <c r="J1539" i="10"/>
  <c r="I1539" i="10"/>
  <c r="H1539" i="10"/>
  <c r="J1538" i="10"/>
  <c r="I1538" i="10"/>
  <c r="H1538" i="10"/>
  <c r="J1537" i="10"/>
  <c r="I1537" i="10"/>
  <c r="H1537" i="10"/>
  <c r="J1536" i="10"/>
  <c r="I1536" i="10"/>
  <c r="H1536" i="10"/>
  <c r="J1535" i="10"/>
  <c r="I1535" i="10"/>
  <c r="H1535" i="10"/>
  <c r="J1534" i="10"/>
  <c r="I1534" i="10"/>
  <c r="H1534" i="10"/>
  <c r="J1533" i="10"/>
  <c r="I1533" i="10"/>
  <c r="H1533" i="10"/>
  <c r="J1532" i="10"/>
  <c r="I1532" i="10"/>
  <c r="H1532" i="10"/>
  <c r="J1531" i="10"/>
  <c r="I1531" i="10"/>
  <c r="H1531" i="10"/>
  <c r="J1530" i="10"/>
  <c r="I1530" i="10"/>
  <c r="H1530" i="10"/>
  <c r="J1529" i="10"/>
  <c r="I1529" i="10"/>
  <c r="H1529" i="10"/>
  <c r="J1528" i="10"/>
  <c r="I1528" i="10"/>
  <c r="H1528" i="10"/>
  <c r="J1527" i="10"/>
  <c r="I1527" i="10"/>
  <c r="H1527" i="10"/>
  <c r="J1526" i="10"/>
  <c r="I1526" i="10"/>
  <c r="H1526" i="10"/>
  <c r="J1525" i="10"/>
  <c r="I1525" i="10"/>
  <c r="H1525" i="10"/>
  <c r="J1524" i="10"/>
  <c r="I1524" i="10"/>
  <c r="H1524" i="10"/>
  <c r="J1523" i="10"/>
  <c r="I1523" i="10"/>
  <c r="H1523" i="10"/>
  <c r="J1522" i="10"/>
  <c r="I1522" i="10"/>
  <c r="H1522" i="10"/>
  <c r="J1521" i="10"/>
  <c r="I1521" i="10"/>
  <c r="H1521" i="10"/>
  <c r="J1520" i="10"/>
  <c r="I1520" i="10"/>
  <c r="H1520" i="10"/>
  <c r="J1519" i="10"/>
  <c r="I1519" i="10"/>
  <c r="H1519" i="10"/>
  <c r="J1518" i="10"/>
  <c r="I1518" i="10"/>
  <c r="H1518" i="10"/>
  <c r="J1517" i="10"/>
  <c r="I1517" i="10"/>
  <c r="H1517" i="10"/>
  <c r="J1516" i="10"/>
  <c r="I1516" i="10"/>
  <c r="H1516" i="10"/>
  <c r="J1515" i="10"/>
  <c r="I1515" i="10"/>
  <c r="H1515" i="10"/>
  <c r="J1514" i="10"/>
  <c r="I1514" i="10"/>
  <c r="H1514" i="10"/>
  <c r="J1513" i="10"/>
  <c r="I1513" i="10"/>
  <c r="H1513" i="10"/>
  <c r="J1512" i="10"/>
  <c r="I1512" i="10"/>
  <c r="H1512" i="10"/>
  <c r="J1511" i="10"/>
  <c r="I1511" i="10"/>
  <c r="H1511" i="10"/>
  <c r="J1510" i="10"/>
  <c r="I1510" i="10"/>
  <c r="H1510" i="10"/>
  <c r="J1509" i="10"/>
  <c r="I1509" i="10"/>
  <c r="H1509" i="10"/>
  <c r="J1508" i="10"/>
  <c r="I1508" i="10"/>
  <c r="H1508" i="10"/>
  <c r="J1507" i="10"/>
  <c r="I1507" i="10"/>
  <c r="H1507" i="10"/>
  <c r="J1506" i="10"/>
  <c r="I1506" i="10"/>
  <c r="H1506" i="10"/>
  <c r="J1505" i="10"/>
  <c r="I1505" i="10"/>
  <c r="H1505" i="10"/>
  <c r="J1504" i="10"/>
  <c r="I1504" i="10"/>
  <c r="H1504" i="10"/>
  <c r="J1503" i="10"/>
  <c r="K1623" i="10" s="1"/>
  <c r="I1503" i="10"/>
  <c r="H1503" i="10"/>
  <c r="J1502" i="10"/>
  <c r="I1502" i="10"/>
  <c r="H1502" i="10"/>
  <c r="J1501" i="10"/>
  <c r="I1501" i="10"/>
  <c r="H1501" i="10"/>
  <c r="J1500" i="10"/>
  <c r="I1500" i="10"/>
  <c r="H1500" i="10"/>
  <c r="J1499" i="10"/>
  <c r="I1499" i="10"/>
  <c r="H1499" i="10"/>
  <c r="J1498" i="10"/>
  <c r="I1498" i="10"/>
  <c r="H1498" i="10"/>
  <c r="J1497" i="10"/>
  <c r="I1497" i="10"/>
  <c r="H1497" i="10"/>
  <c r="J1496" i="10"/>
  <c r="I1496" i="10"/>
  <c r="H1496" i="10"/>
  <c r="J1495" i="10"/>
  <c r="I1495" i="10"/>
  <c r="H1495" i="10"/>
  <c r="J1494" i="10"/>
  <c r="I1494" i="10"/>
  <c r="H1494" i="10"/>
  <c r="J1493" i="10"/>
  <c r="I1493" i="10"/>
  <c r="H1493" i="10"/>
  <c r="J1492" i="10"/>
  <c r="I1492" i="10"/>
  <c r="H1492" i="10"/>
  <c r="J1491" i="10"/>
  <c r="I1491" i="10"/>
  <c r="H1491" i="10"/>
  <c r="J1490" i="10"/>
  <c r="I1490" i="10"/>
  <c r="H1490" i="10"/>
  <c r="J1489" i="10"/>
  <c r="I1489" i="10"/>
  <c r="H1489" i="10"/>
  <c r="J1488" i="10"/>
  <c r="I1488" i="10"/>
  <c r="H1488" i="10"/>
  <c r="J1487" i="10"/>
  <c r="I1487" i="10"/>
  <c r="H1487" i="10"/>
  <c r="J1486" i="10"/>
  <c r="I1486" i="10"/>
  <c r="H1486" i="10"/>
  <c r="J1485" i="10"/>
  <c r="I1485" i="10"/>
  <c r="H1485" i="10"/>
  <c r="J1484" i="10"/>
  <c r="I1484" i="10"/>
  <c r="H1484" i="10"/>
  <c r="J1483" i="10"/>
  <c r="I1483" i="10"/>
  <c r="H1483" i="10"/>
  <c r="J1482" i="10"/>
  <c r="I1482" i="10"/>
  <c r="H1482" i="10"/>
  <c r="J1481" i="10"/>
  <c r="I1481" i="10"/>
  <c r="H1481" i="10"/>
  <c r="J1480" i="10"/>
  <c r="I1480" i="10"/>
  <c r="H1480" i="10"/>
  <c r="J1479" i="10"/>
  <c r="K1599" i="10" s="1"/>
  <c r="I1479" i="10"/>
  <c r="H1479" i="10"/>
  <c r="J1478" i="10"/>
  <c r="I1478" i="10"/>
  <c r="H1478" i="10"/>
  <c r="J1477" i="10"/>
  <c r="I1477" i="10"/>
  <c r="H1477" i="10"/>
  <c r="J1476" i="10"/>
  <c r="I1476" i="10"/>
  <c r="H1476" i="10"/>
  <c r="J1475" i="10"/>
  <c r="I1475" i="10"/>
  <c r="H1475" i="10"/>
  <c r="J1474" i="10"/>
  <c r="I1474" i="10"/>
  <c r="H1474" i="10"/>
  <c r="J1473" i="10"/>
  <c r="I1473" i="10"/>
  <c r="H1473" i="10"/>
  <c r="J1472" i="10"/>
  <c r="I1472" i="10"/>
  <c r="H1472" i="10"/>
  <c r="J1471" i="10"/>
  <c r="I1471" i="10"/>
  <c r="H1471" i="10"/>
  <c r="J1470" i="10"/>
  <c r="I1470" i="10"/>
  <c r="H1470" i="10"/>
  <c r="J1469" i="10"/>
  <c r="I1469" i="10"/>
  <c r="H1469" i="10"/>
  <c r="J1468" i="10"/>
  <c r="I1468" i="10"/>
  <c r="H1468" i="10"/>
  <c r="J1467" i="10"/>
  <c r="I1467" i="10"/>
  <c r="H1467" i="10"/>
  <c r="J1466" i="10"/>
  <c r="I1466" i="10"/>
  <c r="H1466" i="10"/>
  <c r="J1465" i="10"/>
  <c r="I1465" i="10"/>
  <c r="H1465" i="10"/>
  <c r="J1464" i="10"/>
  <c r="I1464" i="10"/>
  <c r="H1464" i="10"/>
  <c r="J1463" i="10"/>
  <c r="I1463" i="10"/>
  <c r="H1463" i="10"/>
  <c r="J1462" i="10"/>
  <c r="I1462" i="10"/>
  <c r="H1462" i="10"/>
  <c r="J1461" i="10"/>
  <c r="I1461" i="10"/>
  <c r="H1461" i="10"/>
  <c r="J1460" i="10"/>
  <c r="I1460" i="10"/>
  <c r="H1460" i="10"/>
  <c r="J1459" i="10"/>
  <c r="I1459" i="10"/>
  <c r="H1459" i="10"/>
  <c r="J1458" i="10"/>
  <c r="I1458" i="10"/>
  <c r="H1458" i="10"/>
  <c r="J1457" i="10"/>
  <c r="I1457" i="10"/>
  <c r="H1457" i="10"/>
  <c r="J1456" i="10"/>
  <c r="I1456" i="10"/>
  <c r="H1456" i="10"/>
  <c r="J1455" i="10"/>
  <c r="I1455" i="10"/>
  <c r="H1455" i="10"/>
  <c r="J1454" i="10"/>
  <c r="I1454" i="10"/>
  <c r="H1454" i="10"/>
  <c r="J1453" i="10"/>
  <c r="I1453" i="10"/>
  <c r="H1453" i="10"/>
  <c r="J1452" i="10"/>
  <c r="I1452" i="10"/>
  <c r="H1452" i="10"/>
  <c r="J1451" i="10"/>
  <c r="I1451" i="10"/>
  <c r="H1451" i="10"/>
  <c r="J1450" i="10"/>
  <c r="I1450" i="10"/>
  <c r="H1450" i="10"/>
  <c r="J1449" i="10"/>
  <c r="K1569" i="10" s="1"/>
  <c r="I1449" i="10"/>
  <c r="H1449" i="10"/>
  <c r="J1448" i="10"/>
  <c r="I1448" i="10"/>
  <c r="H1448" i="10"/>
  <c r="J1447" i="10"/>
  <c r="I1447" i="10"/>
  <c r="H1447" i="10"/>
  <c r="J1446" i="10"/>
  <c r="I1446" i="10"/>
  <c r="H1446" i="10"/>
  <c r="J1445" i="10"/>
  <c r="I1445" i="10"/>
  <c r="H1445" i="10"/>
  <c r="J1444" i="10"/>
  <c r="I1444" i="10"/>
  <c r="H1444" i="10"/>
  <c r="J1443" i="10"/>
  <c r="I1443" i="10"/>
  <c r="H1443" i="10"/>
  <c r="J1442" i="10"/>
  <c r="I1442" i="10"/>
  <c r="H1442" i="10"/>
  <c r="J1441" i="10"/>
  <c r="K1561" i="10" s="1"/>
  <c r="I1441" i="10"/>
  <c r="H1441" i="10"/>
  <c r="J1440" i="10"/>
  <c r="I1440" i="10"/>
  <c r="H1440" i="10"/>
  <c r="J1439" i="10"/>
  <c r="I1439" i="10"/>
  <c r="H1439" i="10"/>
  <c r="J1438" i="10"/>
  <c r="I1438" i="10"/>
  <c r="H1438" i="10"/>
  <c r="J1437" i="10"/>
  <c r="I1437" i="10"/>
  <c r="H1437" i="10"/>
  <c r="J1436" i="10"/>
  <c r="K1556" i="10" s="1"/>
  <c r="I1436" i="10"/>
  <c r="H1436" i="10"/>
  <c r="J1435" i="10"/>
  <c r="I1435" i="10"/>
  <c r="H1435" i="10"/>
  <c r="J1434" i="10"/>
  <c r="I1434" i="10"/>
  <c r="H1434" i="10"/>
  <c r="J1433" i="10"/>
  <c r="I1433" i="10"/>
  <c r="H1433" i="10"/>
  <c r="J1432" i="10"/>
  <c r="I1432" i="10"/>
  <c r="H1432" i="10"/>
  <c r="J1431" i="10"/>
  <c r="I1431" i="10"/>
  <c r="H1431" i="10"/>
  <c r="J1430" i="10"/>
  <c r="I1430" i="10"/>
  <c r="H1430" i="10"/>
  <c r="J1429" i="10"/>
  <c r="I1429" i="10"/>
  <c r="H1429" i="10"/>
  <c r="J1428" i="10"/>
  <c r="K1548" i="10" s="1"/>
  <c r="I1428" i="10"/>
  <c r="H1428" i="10"/>
  <c r="J1427" i="10"/>
  <c r="I1427" i="10"/>
  <c r="H1427" i="10"/>
  <c r="J1426" i="10"/>
  <c r="I1426" i="10"/>
  <c r="H1426" i="10"/>
  <c r="J1425" i="10"/>
  <c r="I1425" i="10"/>
  <c r="H1425" i="10"/>
  <c r="J1424" i="10"/>
  <c r="K1544" i="10" s="1"/>
  <c r="I1424" i="10"/>
  <c r="H1424" i="10"/>
  <c r="J1423" i="10"/>
  <c r="I1423" i="10"/>
  <c r="H1423" i="10"/>
  <c r="J1422" i="10"/>
  <c r="I1422" i="10"/>
  <c r="H1422" i="10"/>
  <c r="J1421" i="10"/>
  <c r="I1421" i="10"/>
  <c r="H1421" i="10"/>
  <c r="J1420" i="10"/>
  <c r="K1540" i="10" s="1"/>
  <c r="I1420" i="10"/>
  <c r="H1420" i="10"/>
  <c r="J1419" i="10"/>
  <c r="I1419" i="10"/>
  <c r="H1419" i="10"/>
  <c r="J1418" i="10"/>
  <c r="I1418" i="10"/>
  <c r="H1418" i="10"/>
  <c r="J1417" i="10"/>
  <c r="I1417" i="10"/>
  <c r="H1417" i="10"/>
  <c r="J1416" i="10"/>
  <c r="K1536" i="10" s="1"/>
  <c r="I1416" i="10"/>
  <c r="H1416" i="10"/>
  <c r="J1415" i="10"/>
  <c r="I1415" i="10"/>
  <c r="H1415" i="10"/>
  <c r="J1414" i="10"/>
  <c r="I1414" i="10"/>
  <c r="H1414" i="10"/>
  <c r="J1413" i="10"/>
  <c r="I1413" i="10"/>
  <c r="H1413" i="10"/>
  <c r="J1412" i="10"/>
  <c r="K1532" i="10" s="1"/>
  <c r="I1412" i="10"/>
  <c r="H1412" i="10"/>
  <c r="J1411" i="10"/>
  <c r="I1411" i="10"/>
  <c r="H1411" i="10"/>
  <c r="J1410" i="10"/>
  <c r="I1410" i="10"/>
  <c r="H1410" i="10"/>
  <c r="J1409" i="10"/>
  <c r="I1409" i="10"/>
  <c r="H1409" i="10"/>
  <c r="J1408" i="10"/>
  <c r="K1528" i="10" s="1"/>
  <c r="I1408" i="10"/>
  <c r="H1408" i="10"/>
  <c r="J1407" i="10"/>
  <c r="I1407" i="10"/>
  <c r="H1407" i="10"/>
  <c r="J1406" i="10"/>
  <c r="I1406" i="10"/>
  <c r="H1406" i="10"/>
  <c r="J1405" i="10"/>
  <c r="I1405" i="10"/>
  <c r="H1405" i="10"/>
  <c r="J1404" i="10"/>
  <c r="K1524" i="10" s="1"/>
  <c r="I1404" i="10"/>
  <c r="H1404" i="10"/>
  <c r="J1403" i="10"/>
  <c r="I1403" i="10"/>
  <c r="H1403" i="10"/>
  <c r="J1402" i="10"/>
  <c r="I1402" i="10"/>
  <c r="H1402" i="10"/>
  <c r="J1401" i="10"/>
  <c r="I1401" i="10"/>
  <c r="H1401" i="10"/>
  <c r="J1400" i="10"/>
  <c r="K1520" i="10" s="1"/>
  <c r="I1400" i="10"/>
  <c r="H1400" i="10"/>
  <c r="J1399" i="10"/>
  <c r="I1399" i="10"/>
  <c r="H1399" i="10"/>
  <c r="J1398" i="10"/>
  <c r="I1398" i="10"/>
  <c r="H1398" i="10"/>
  <c r="J1397" i="10"/>
  <c r="I1397" i="10"/>
  <c r="H1397" i="10"/>
  <c r="J1396" i="10"/>
  <c r="K1516" i="10" s="1"/>
  <c r="I1396" i="10"/>
  <c r="H1396" i="10"/>
  <c r="J1395" i="10"/>
  <c r="I1395" i="10"/>
  <c r="H1395" i="10"/>
  <c r="J1394" i="10"/>
  <c r="I1394" i="10"/>
  <c r="H1394" i="10"/>
  <c r="J1393" i="10"/>
  <c r="I1393" i="10"/>
  <c r="H1393" i="10"/>
  <c r="J1392" i="10"/>
  <c r="K1512" i="10" s="1"/>
  <c r="I1392" i="10"/>
  <c r="H1392" i="10"/>
  <c r="J1391" i="10"/>
  <c r="I1391" i="10"/>
  <c r="H1391" i="10"/>
  <c r="J1390" i="10"/>
  <c r="I1390" i="10"/>
  <c r="H1390" i="10"/>
  <c r="J1389" i="10"/>
  <c r="I1389" i="10"/>
  <c r="H1389" i="10"/>
  <c r="J1388" i="10"/>
  <c r="K1508" i="10" s="1"/>
  <c r="I1388" i="10"/>
  <c r="H1388" i="10"/>
  <c r="J1387" i="10"/>
  <c r="I1387" i="10"/>
  <c r="H1387" i="10"/>
  <c r="J1386" i="10"/>
  <c r="I1386" i="10"/>
  <c r="H1386" i="10"/>
  <c r="J1385" i="10"/>
  <c r="I1385" i="10"/>
  <c r="H1385" i="10"/>
  <c r="J1384" i="10"/>
  <c r="K1504" i="10" s="1"/>
  <c r="I1384" i="10"/>
  <c r="H1384" i="10"/>
  <c r="J1383" i="10"/>
  <c r="I1383" i="10"/>
  <c r="H1383" i="10"/>
  <c r="J1382" i="10"/>
  <c r="K1502" i="10" s="1"/>
  <c r="I1382" i="10"/>
  <c r="H1382" i="10"/>
  <c r="J1381" i="10"/>
  <c r="I1381" i="10"/>
  <c r="H1381" i="10"/>
  <c r="J1380" i="10"/>
  <c r="K1500" i="10" s="1"/>
  <c r="I1380" i="10"/>
  <c r="H1380" i="10"/>
  <c r="J1379" i="10"/>
  <c r="I1379" i="10"/>
  <c r="H1379" i="10"/>
  <c r="J1378" i="10"/>
  <c r="K1498" i="10" s="1"/>
  <c r="I1378" i="10"/>
  <c r="H1378" i="10"/>
  <c r="J1377" i="10"/>
  <c r="I1377" i="10"/>
  <c r="H1377" i="10"/>
  <c r="J1376" i="10"/>
  <c r="K1496" i="10" s="1"/>
  <c r="I1376" i="10"/>
  <c r="H1376" i="10"/>
  <c r="J1375" i="10"/>
  <c r="I1375" i="10"/>
  <c r="H1375" i="10"/>
  <c r="J1374" i="10"/>
  <c r="K1494" i="10" s="1"/>
  <c r="I1374" i="10"/>
  <c r="H1374" i="10"/>
  <c r="J1373" i="10"/>
  <c r="I1373" i="10"/>
  <c r="H1373" i="10"/>
  <c r="J1372" i="10"/>
  <c r="K1492" i="10" s="1"/>
  <c r="I1372" i="10"/>
  <c r="H1372" i="10"/>
  <c r="J1371" i="10"/>
  <c r="I1371" i="10"/>
  <c r="H1371" i="10"/>
  <c r="J1370" i="10"/>
  <c r="K1490" i="10" s="1"/>
  <c r="I1370" i="10"/>
  <c r="H1370" i="10"/>
  <c r="J1369" i="10"/>
  <c r="I1369" i="10"/>
  <c r="H1369" i="10"/>
  <c r="J1368" i="10"/>
  <c r="K1488" i="10" s="1"/>
  <c r="I1368" i="10"/>
  <c r="H1368" i="10"/>
  <c r="J1367" i="10"/>
  <c r="I1367" i="10"/>
  <c r="H1367" i="10"/>
  <c r="J1366" i="10"/>
  <c r="K1486" i="10" s="1"/>
  <c r="I1366" i="10"/>
  <c r="H1366" i="10"/>
  <c r="J1365" i="10"/>
  <c r="I1365" i="10"/>
  <c r="H1365" i="10"/>
  <c r="J1364" i="10"/>
  <c r="I1364" i="10"/>
  <c r="H1364" i="10"/>
  <c r="J1363" i="10"/>
  <c r="I1363" i="10"/>
  <c r="H1363" i="10"/>
  <c r="J1362" i="10"/>
  <c r="I1362" i="10"/>
  <c r="H1362" i="10"/>
  <c r="J1361" i="10"/>
  <c r="I1361" i="10"/>
  <c r="H1361" i="10"/>
  <c r="J1360" i="10"/>
  <c r="K1480" i="10" s="1"/>
  <c r="I1360" i="10"/>
  <c r="H1360" i="10"/>
  <c r="J1359" i="10"/>
  <c r="I1359" i="10"/>
  <c r="H1359" i="10"/>
  <c r="J1358" i="10"/>
  <c r="K1478" i="10" s="1"/>
  <c r="I1358" i="10"/>
  <c r="H1358" i="10"/>
  <c r="J1357" i="10"/>
  <c r="I1357" i="10"/>
  <c r="H1357" i="10"/>
  <c r="J1356" i="10"/>
  <c r="I1356" i="10"/>
  <c r="H1356" i="10"/>
  <c r="J1355" i="10"/>
  <c r="I1355" i="10"/>
  <c r="H1355" i="10"/>
  <c r="J1354" i="10"/>
  <c r="I1354" i="10"/>
  <c r="H1354" i="10"/>
  <c r="J1353" i="10"/>
  <c r="I1353" i="10"/>
  <c r="H1353" i="10"/>
  <c r="J1352" i="10"/>
  <c r="K1472" i="10" s="1"/>
  <c r="I1352" i="10"/>
  <c r="H1352" i="10"/>
  <c r="J1351" i="10"/>
  <c r="K1471" i="10" s="1"/>
  <c r="I1351" i="10"/>
  <c r="H1351" i="10"/>
  <c r="J1350" i="10"/>
  <c r="I1350" i="10"/>
  <c r="H1350" i="10"/>
  <c r="J1349" i="10"/>
  <c r="I1349" i="10"/>
  <c r="H1349" i="10"/>
  <c r="J1348" i="10"/>
  <c r="I1348" i="10"/>
  <c r="H1348" i="10"/>
  <c r="J1347" i="10"/>
  <c r="I1347" i="10"/>
  <c r="H1347" i="10"/>
  <c r="J1346" i="10"/>
  <c r="I1346" i="10"/>
  <c r="H1346" i="10"/>
  <c r="J1345" i="10"/>
  <c r="I1345" i="10"/>
  <c r="H1345" i="10"/>
  <c r="J1344" i="10"/>
  <c r="K1464" i="10" s="1"/>
  <c r="I1344" i="10"/>
  <c r="H1344" i="10"/>
  <c r="J1343" i="10"/>
  <c r="K1463" i="10" s="1"/>
  <c r="I1343" i="10"/>
  <c r="H1343" i="10"/>
  <c r="J1342" i="10"/>
  <c r="I1342" i="10"/>
  <c r="H1342" i="10"/>
  <c r="J1341" i="10"/>
  <c r="I1341" i="10"/>
  <c r="H1341" i="10"/>
  <c r="J1340" i="10"/>
  <c r="I1340" i="10"/>
  <c r="H1340" i="10"/>
  <c r="J1339" i="10"/>
  <c r="I1339" i="10"/>
  <c r="H1339" i="10"/>
  <c r="J1338" i="10"/>
  <c r="I1338" i="10"/>
  <c r="H1338" i="10"/>
  <c r="J1337" i="10"/>
  <c r="I1337" i="10"/>
  <c r="H1337" i="10"/>
  <c r="J1336" i="10"/>
  <c r="K1456" i="10" s="1"/>
  <c r="I1336" i="10"/>
  <c r="H1336" i="10"/>
  <c r="J1335" i="10"/>
  <c r="K1455" i="10" s="1"/>
  <c r="I1335" i="10"/>
  <c r="H1335" i="10"/>
  <c r="J1334" i="10"/>
  <c r="I1334" i="10"/>
  <c r="H1334" i="10"/>
  <c r="J1333" i="10"/>
  <c r="I1333" i="10"/>
  <c r="H1333" i="10"/>
  <c r="J1332" i="10"/>
  <c r="I1332" i="10"/>
  <c r="H1332" i="10"/>
  <c r="J1331" i="10"/>
  <c r="I1331" i="10"/>
  <c r="H1331" i="10"/>
  <c r="J1330" i="10"/>
  <c r="I1330" i="10"/>
  <c r="H1330" i="10"/>
  <c r="J1329" i="10"/>
  <c r="I1329" i="10"/>
  <c r="H1329" i="10"/>
  <c r="J1328" i="10"/>
  <c r="K1448" i="10" s="1"/>
  <c r="I1328" i="10"/>
  <c r="H1328" i="10"/>
  <c r="J1327" i="10"/>
  <c r="K1447" i="10" s="1"/>
  <c r="I1327" i="10"/>
  <c r="H1327" i="10"/>
  <c r="J1326" i="10"/>
  <c r="I1326" i="10"/>
  <c r="H1326" i="10"/>
  <c r="J1325" i="10"/>
  <c r="I1325" i="10"/>
  <c r="H1325" i="10"/>
  <c r="J1324" i="10"/>
  <c r="I1324" i="10"/>
  <c r="H1324" i="10"/>
  <c r="J1323" i="10"/>
  <c r="I1323" i="10"/>
  <c r="H1323" i="10"/>
  <c r="J1322" i="10"/>
  <c r="I1322" i="10"/>
  <c r="H1322" i="10"/>
  <c r="J1321" i="10"/>
  <c r="I1321" i="10"/>
  <c r="H1321" i="10"/>
  <c r="J1320" i="10"/>
  <c r="K1440" i="10" s="1"/>
  <c r="I1320" i="10"/>
  <c r="H1320" i="10"/>
  <c r="J1319" i="10"/>
  <c r="I1319" i="10"/>
  <c r="H1319" i="10"/>
  <c r="J1318" i="10"/>
  <c r="I1318" i="10"/>
  <c r="H1318" i="10"/>
  <c r="J1317" i="10"/>
  <c r="I1317" i="10"/>
  <c r="H1317" i="10"/>
  <c r="J1316" i="10"/>
  <c r="I1316" i="10"/>
  <c r="H1316" i="10"/>
  <c r="J1315" i="10"/>
  <c r="I1315" i="10"/>
  <c r="H1315" i="10"/>
  <c r="J1314" i="10"/>
  <c r="I1314" i="10"/>
  <c r="H1314" i="10"/>
  <c r="J1313" i="10"/>
  <c r="I1313" i="10"/>
  <c r="H1313" i="10"/>
  <c r="J1312" i="10"/>
  <c r="K1432" i="10" s="1"/>
  <c r="I1312" i="10"/>
  <c r="H1312" i="10"/>
  <c r="J1311" i="10"/>
  <c r="I1311" i="10"/>
  <c r="H1311" i="10"/>
  <c r="J1310" i="10"/>
  <c r="I1310" i="10"/>
  <c r="H1310" i="10"/>
  <c r="J1309" i="10"/>
  <c r="I1309" i="10"/>
  <c r="H1309" i="10"/>
  <c r="J1308" i="10"/>
  <c r="I1308" i="10"/>
  <c r="H1308" i="10"/>
  <c r="J1307" i="10"/>
  <c r="I1307" i="10"/>
  <c r="H1307" i="10"/>
  <c r="J1306" i="10"/>
  <c r="I1306" i="10"/>
  <c r="H1306" i="10"/>
  <c r="J1305" i="10"/>
  <c r="I1305" i="10"/>
  <c r="H1305" i="10"/>
  <c r="J1304" i="10"/>
  <c r="K1424" i="10" s="1"/>
  <c r="I1304" i="10"/>
  <c r="H1304" i="10"/>
  <c r="J1303" i="10"/>
  <c r="I1303" i="10"/>
  <c r="H1303" i="10"/>
  <c r="J1302" i="10"/>
  <c r="I1302" i="10"/>
  <c r="H1302" i="10"/>
  <c r="J1301" i="10"/>
  <c r="I1301" i="10"/>
  <c r="H1301" i="10"/>
  <c r="J1300" i="10"/>
  <c r="I1300" i="10"/>
  <c r="H1300" i="10"/>
  <c r="J1299" i="10"/>
  <c r="I1299" i="10"/>
  <c r="H1299" i="10"/>
  <c r="J1298" i="10"/>
  <c r="I1298" i="10"/>
  <c r="H1298" i="10"/>
  <c r="J1297" i="10"/>
  <c r="I1297" i="10"/>
  <c r="H1297" i="10"/>
  <c r="J1296" i="10"/>
  <c r="K1416" i="10" s="1"/>
  <c r="I1296" i="10"/>
  <c r="H1296" i="10"/>
  <c r="J1295" i="10"/>
  <c r="I1295" i="10"/>
  <c r="H1295" i="10"/>
  <c r="J1294" i="10"/>
  <c r="I1294" i="10"/>
  <c r="H1294" i="10"/>
  <c r="J1293" i="10"/>
  <c r="I1293" i="10"/>
  <c r="H1293" i="10"/>
  <c r="J1292" i="10"/>
  <c r="I1292" i="10"/>
  <c r="H1292" i="10"/>
  <c r="J1291" i="10"/>
  <c r="I1291" i="10"/>
  <c r="H1291" i="10"/>
  <c r="J1290" i="10"/>
  <c r="I1290" i="10"/>
  <c r="H1290" i="10"/>
  <c r="J1289" i="10"/>
  <c r="I1289" i="10"/>
  <c r="H1289" i="10"/>
  <c r="J1288" i="10"/>
  <c r="K1408" i="10" s="1"/>
  <c r="I1288" i="10"/>
  <c r="H1288" i="10"/>
  <c r="J1287" i="10"/>
  <c r="I1287" i="10"/>
  <c r="H1287" i="10"/>
  <c r="J1286" i="10"/>
  <c r="I1286" i="10"/>
  <c r="H1286" i="10"/>
  <c r="J1285" i="10"/>
  <c r="I1285" i="10"/>
  <c r="H1285" i="10"/>
  <c r="J1284" i="10"/>
  <c r="I1284" i="10"/>
  <c r="H1284" i="10"/>
  <c r="J1283" i="10"/>
  <c r="I1283" i="10"/>
  <c r="H1283" i="10"/>
  <c r="J1282" i="10"/>
  <c r="I1282" i="10"/>
  <c r="H1282" i="10"/>
  <c r="J1281" i="10"/>
  <c r="I1281" i="10"/>
  <c r="H1281" i="10"/>
  <c r="J1280" i="10"/>
  <c r="K1400" i="10" s="1"/>
  <c r="I1280" i="10"/>
  <c r="H1280" i="10"/>
  <c r="J1279" i="10"/>
  <c r="I1279" i="10"/>
  <c r="H1279" i="10"/>
  <c r="J1278" i="10"/>
  <c r="I1278" i="10"/>
  <c r="H1278" i="10"/>
  <c r="J1277" i="10"/>
  <c r="I1277" i="10"/>
  <c r="H1277" i="10"/>
  <c r="J1276" i="10"/>
  <c r="I1276" i="10"/>
  <c r="H1276" i="10"/>
  <c r="J1275" i="10"/>
  <c r="I1275" i="10"/>
  <c r="H1275" i="10"/>
  <c r="J1274" i="10"/>
  <c r="I1274" i="10"/>
  <c r="H1274" i="10"/>
  <c r="J1273" i="10"/>
  <c r="I1273" i="10"/>
  <c r="H1273" i="10"/>
  <c r="J1272" i="10"/>
  <c r="K1392" i="10" s="1"/>
  <c r="I1272" i="10"/>
  <c r="H1272" i="10"/>
  <c r="J1271" i="10"/>
  <c r="I1271" i="10"/>
  <c r="H1271" i="10"/>
  <c r="J1270" i="10"/>
  <c r="I1270" i="10"/>
  <c r="H1270" i="10"/>
  <c r="J1269" i="10"/>
  <c r="I1269" i="10"/>
  <c r="H1269" i="10"/>
  <c r="J1268" i="10"/>
  <c r="I1268" i="10"/>
  <c r="H1268" i="10"/>
  <c r="J1267" i="10"/>
  <c r="I1267" i="10"/>
  <c r="H1267" i="10"/>
  <c r="J1266" i="10"/>
  <c r="I1266" i="10"/>
  <c r="H1266" i="10"/>
  <c r="J1265" i="10"/>
  <c r="I1265" i="10"/>
  <c r="H1265" i="10"/>
  <c r="J1264" i="10"/>
  <c r="I1264" i="10"/>
  <c r="H1264" i="10"/>
  <c r="J1263" i="10"/>
  <c r="I1263" i="10"/>
  <c r="H1263" i="10"/>
  <c r="J1262" i="10"/>
  <c r="I1262" i="10"/>
  <c r="H1262" i="10"/>
  <c r="J1261" i="10"/>
  <c r="I1261" i="10"/>
  <c r="H1261" i="10"/>
  <c r="J1260" i="10"/>
  <c r="I1260" i="10"/>
  <c r="H1260" i="10"/>
  <c r="J1259" i="10"/>
  <c r="I1259" i="10"/>
  <c r="H1259" i="10"/>
  <c r="J1258" i="10"/>
  <c r="I1258" i="10"/>
  <c r="H1258" i="10"/>
  <c r="J1257" i="10"/>
  <c r="I1257" i="10"/>
  <c r="H1257" i="10"/>
  <c r="J1256" i="10"/>
  <c r="I1256" i="10"/>
  <c r="H1256" i="10"/>
  <c r="J1255" i="10"/>
  <c r="I1255" i="10"/>
  <c r="H1255" i="10"/>
  <c r="J1254" i="10"/>
  <c r="I1254" i="10"/>
  <c r="H1254" i="10"/>
  <c r="J1253" i="10"/>
  <c r="I1253" i="10"/>
  <c r="H1253" i="10"/>
  <c r="J1252" i="10"/>
  <c r="I1252" i="10"/>
  <c r="H1252" i="10"/>
  <c r="J1251" i="10"/>
  <c r="I1251" i="10"/>
  <c r="H1251" i="10"/>
  <c r="J1250" i="10"/>
  <c r="I1250" i="10"/>
  <c r="H1250" i="10"/>
  <c r="J1249" i="10"/>
  <c r="I1249" i="10"/>
  <c r="H1249" i="10"/>
  <c r="J1248" i="10"/>
  <c r="I1248" i="10"/>
  <c r="H1248" i="10"/>
  <c r="J1247" i="10"/>
  <c r="I1247" i="10"/>
  <c r="H1247" i="10"/>
  <c r="J1246" i="10"/>
  <c r="I1246" i="10"/>
  <c r="H1246" i="10"/>
  <c r="J1245" i="10"/>
  <c r="I1245" i="10"/>
  <c r="H1245" i="10"/>
  <c r="J1244" i="10"/>
  <c r="I1244" i="10"/>
  <c r="H1244" i="10"/>
  <c r="J1243" i="10"/>
  <c r="I1243" i="10"/>
  <c r="H1243" i="10"/>
  <c r="J1242" i="10"/>
  <c r="I1242" i="10"/>
  <c r="H1242" i="10"/>
  <c r="J1241" i="10"/>
  <c r="I1241" i="10"/>
  <c r="H1241" i="10"/>
  <c r="J1240" i="10"/>
  <c r="I1240" i="10"/>
  <c r="H1240" i="10"/>
  <c r="J1239" i="10"/>
  <c r="I1239" i="10"/>
  <c r="H1239" i="10"/>
  <c r="J1238" i="10"/>
  <c r="I1238" i="10"/>
  <c r="H1238" i="10"/>
  <c r="J1237" i="10"/>
  <c r="I1237" i="10"/>
  <c r="H1237" i="10"/>
  <c r="J1236" i="10"/>
  <c r="I1236" i="10"/>
  <c r="H1236" i="10"/>
  <c r="J1235" i="10"/>
  <c r="I1235" i="10"/>
  <c r="H1235" i="10"/>
  <c r="J1234" i="10"/>
  <c r="I1234" i="10"/>
  <c r="H1234" i="10"/>
  <c r="J1233" i="10"/>
  <c r="I1233" i="10"/>
  <c r="H1233" i="10"/>
  <c r="J1232" i="10"/>
  <c r="I1232" i="10"/>
  <c r="H1232" i="10"/>
  <c r="J1231" i="10"/>
  <c r="I1231" i="10"/>
  <c r="H1231" i="10"/>
  <c r="J1230" i="10"/>
  <c r="I1230" i="10"/>
  <c r="H1230" i="10"/>
  <c r="J1229" i="10"/>
  <c r="I1229" i="10"/>
  <c r="H1229" i="10"/>
  <c r="J1228" i="10"/>
  <c r="I1228" i="10"/>
  <c r="H1228" i="10"/>
  <c r="J1227" i="10"/>
  <c r="I1227" i="10"/>
  <c r="H1227" i="10"/>
  <c r="J1226" i="10"/>
  <c r="I1226" i="10"/>
  <c r="H1226" i="10"/>
  <c r="J1225" i="10"/>
  <c r="I1225" i="10"/>
  <c r="H1225" i="10"/>
  <c r="J1224" i="10"/>
  <c r="I1224" i="10"/>
  <c r="H1224" i="10"/>
  <c r="J1223" i="10"/>
  <c r="I1223" i="10"/>
  <c r="H1223" i="10"/>
  <c r="J1222" i="10"/>
  <c r="I1222" i="10"/>
  <c r="H1222" i="10"/>
  <c r="J1221" i="10"/>
  <c r="I1221" i="10"/>
  <c r="H1221" i="10"/>
  <c r="J1220" i="10"/>
  <c r="I1220" i="10"/>
  <c r="H1220" i="10"/>
  <c r="J1219" i="10"/>
  <c r="I1219" i="10"/>
  <c r="H1219" i="10"/>
  <c r="J1218" i="10"/>
  <c r="I1218" i="10"/>
  <c r="H1218" i="10"/>
  <c r="J1217" i="10"/>
  <c r="I1217" i="10"/>
  <c r="H1217" i="10"/>
  <c r="J1216" i="10"/>
  <c r="I1216" i="10"/>
  <c r="H1216" i="10"/>
  <c r="J1215" i="10"/>
  <c r="I1215" i="10"/>
  <c r="H1215" i="10"/>
  <c r="J1214" i="10"/>
  <c r="I1214" i="10"/>
  <c r="H1214" i="10"/>
  <c r="J1213" i="10"/>
  <c r="I1213" i="10"/>
  <c r="H1213" i="10"/>
  <c r="J1212" i="10"/>
  <c r="I1212" i="10"/>
  <c r="H1212" i="10"/>
  <c r="J1211" i="10"/>
  <c r="I1211" i="10"/>
  <c r="H1211" i="10"/>
  <c r="J1210" i="10"/>
  <c r="I1210" i="10"/>
  <c r="H1210" i="10"/>
  <c r="J1209" i="10"/>
  <c r="I1209" i="10"/>
  <c r="H1209" i="10"/>
  <c r="J1208" i="10"/>
  <c r="I1208" i="10"/>
  <c r="H1208" i="10"/>
  <c r="J1207" i="10"/>
  <c r="I1207" i="10"/>
  <c r="H1207" i="10"/>
  <c r="J1206" i="10"/>
  <c r="I1206" i="10"/>
  <c r="H1206" i="10"/>
  <c r="J1205" i="10"/>
  <c r="I1205" i="10"/>
  <c r="H1205" i="10"/>
  <c r="J1204" i="10"/>
  <c r="I1204" i="10"/>
  <c r="H1204" i="10"/>
  <c r="J1203" i="10"/>
  <c r="I1203" i="10"/>
  <c r="H1203" i="10"/>
  <c r="J1202" i="10"/>
  <c r="I1202" i="10"/>
  <c r="H1202" i="10"/>
  <c r="J1201" i="10"/>
  <c r="I1201" i="10"/>
  <c r="H1201" i="10"/>
  <c r="J1200" i="10"/>
  <c r="I1200" i="10"/>
  <c r="H1200" i="10"/>
  <c r="J1199" i="10"/>
  <c r="I1199" i="10"/>
  <c r="H1199" i="10"/>
  <c r="J1198" i="10"/>
  <c r="I1198" i="10"/>
  <c r="H1198" i="10"/>
  <c r="J1197" i="10"/>
  <c r="I1197" i="10"/>
  <c r="H1197" i="10"/>
  <c r="J1196" i="10"/>
  <c r="I1196" i="10"/>
  <c r="H1196" i="10"/>
  <c r="J1195" i="10"/>
  <c r="I1195" i="10"/>
  <c r="H1195" i="10"/>
  <c r="J1194" i="10"/>
  <c r="I1194" i="10"/>
  <c r="H1194" i="10"/>
  <c r="J1193" i="10"/>
  <c r="I1193" i="10"/>
  <c r="H1193" i="10"/>
  <c r="J1192" i="10"/>
  <c r="I1192" i="10"/>
  <c r="H1192" i="10"/>
  <c r="J1191" i="10"/>
  <c r="I1191" i="10"/>
  <c r="H1191" i="10"/>
  <c r="K1191" i="10" s="1"/>
  <c r="J1190" i="10"/>
  <c r="I1190" i="10"/>
  <c r="H1190" i="10"/>
  <c r="J1189" i="10"/>
  <c r="I1189" i="10"/>
  <c r="H1189" i="10"/>
  <c r="J1188" i="10"/>
  <c r="I1188" i="10"/>
  <c r="H1188" i="10"/>
  <c r="J1187" i="10"/>
  <c r="K1307" i="10" s="1"/>
  <c r="I1187" i="10"/>
  <c r="H1187" i="10"/>
  <c r="J1186" i="10"/>
  <c r="I1186" i="10"/>
  <c r="H1186" i="10"/>
  <c r="J1185" i="10"/>
  <c r="I1185" i="10"/>
  <c r="H1185" i="10"/>
  <c r="J1184" i="10"/>
  <c r="K1304" i="10" s="1"/>
  <c r="I1184" i="10"/>
  <c r="H1184" i="10"/>
  <c r="J1183" i="10"/>
  <c r="I1183" i="10"/>
  <c r="H1183" i="10"/>
  <c r="J1182" i="10"/>
  <c r="I1182" i="10"/>
  <c r="H1182" i="10"/>
  <c r="K1182" i="10" s="1"/>
  <c r="J1181" i="10"/>
  <c r="I1181" i="10"/>
  <c r="H1181" i="10"/>
  <c r="J1180" i="10"/>
  <c r="I1180" i="10"/>
  <c r="H1180" i="10"/>
  <c r="J1179" i="10"/>
  <c r="I1179" i="10"/>
  <c r="H1179" i="10"/>
  <c r="J1178" i="10"/>
  <c r="I1178" i="10"/>
  <c r="H1178" i="10"/>
  <c r="J1177" i="10"/>
  <c r="I1177" i="10"/>
  <c r="H1177" i="10"/>
  <c r="J1176" i="10"/>
  <c r="I1176" i="10"/>
  <c r="H1176" i="10"/>
  <c r="J1175" i="10"/>
  <c r="I1175" i="10"/>
  <c r="H1175" i="10"/>
  <c r="K1175" i="10" s="1"/>
  <c r="J1174" i="10"/>
  <c r="I1174" i="10"/>
  <c r="H1174" i="10"/>
  <c r="J1173" i="10"/>
  <c r="I1173" i="10"/>
  <c r="H1173" i="10"/>
  <c r="J1172" i="10"/>
  <c r="I1172" i="10"/>
  <c r="H1172" i="10"/>
  <c r="J1171" i="10"/>
  <c r="K1291" i="10" s="1"/>
  <c r="I1171" i="10"/>
  <c r="H1171" i="10"/>
  <c r="J1170" i="10"/>
  <c r="I1170" i="10"/>
  <c r="H1170" i="10"/>
  <c r="J1169" i="10"/>
  <c r="I1169" i="10"/>
  <c r="H1169" i="10"/>
  <c r="J1168" i="10"/>
  <c r="K1288" i="10" s="1"/>
  <c r="I1168" i="10"/>
  <c r="H1168" i="10"/>
  <c r="J1167" i="10"/>
  <c r="I1167" i="10"/>
  <c r="H1167" i="10"/>
  <c r="J1166" i="10"/>
  <c r="I1166" i="10"/>
  <c r="H1166" i="10"/>
  <c r="K1166" i="10" s="1"/>
  <c r="J1165" i="10"/>
  <c r="I1165" i="10"/>
  <c r="H1165" i="10"/>
  <c r="J1164" i="10"/>
  <c r="I1164" i="10"/>
  <c r="H1164" i="10"/>
  <c r="K1164" i="10" s="1"/>
  <c r="J1163" i="10"/>
  <c r="I1163" i="10"/>
  <c r="H1163" i="10"/>
  <c r="J1162" i="10"/>
  <c r="I1162" i="10"/>
  <c r="H1162" i="10"/>
  <c r="J1161" i="10"/>
  <c r="I1161" i="10"/>
  <c r="H1161" i="10"/>
  <c r="K1161" i="10" s="1"/>
  <c r="J1160" i="10"/>
  <c r="I1160" i="10"/>
  <c r="H1160" i="10"/>
  <c r="J1159" i="10"/>
  <c r="K1279" i="10" s="1"/>
  <c r="I1159" i="10"/>
  <c r="H1159" i="10"/>
  <c r="J1158" i="10"/>
  <c r="I1158" i="10"/>
  <c r="H1158" i="10"/>
  <c r="J1157" i="10"/>
  <c r="I1157" i="10"/>
  <c r="H1157" i="10"/>
  <c r="J1156" i="10"/>
  <c r="I1156" i="10"/>
  <c r="H1156" i="10"/>
  <c r="K1156" i="10" s="1"/>
  <c r="J1155" i="10"/>
  <c r="I1155" i="10"/>
  <c r="H1155" i="10"/>
  <c r="K1155" i="10" s="1"/>
  <c r="J1154" i="10"/>
  <c r="I1154" i="10"/>
  <c r="H1154" i="10"/>
  <c r="J1153" i="10"/>
  <c r="I1153" i="10"/>
  <c r="H1153" i="10"/>
  <c r="J1152" i="10"/>
  <c r="I1152" i="10"/>
  <c r="H1152" i="10"/>
  <c r="K1152" i="10" s="1"/>
  <c r="J1151" i="10"/>
  <c r="I1151" i="10"/>
  <c r="H1151" i="10"/>
  <c r="K1151" i="10" s="1"/>
  <c r="J1150" i="10"/>
  <c r="I1150" i="10"/>
  <c r="H1150" i="10"/>
  <c r="J1149" i="10"/>
  <c r="I1149" i="10"/>
  <c r="H1149" i="10"/>
  <c r="J1148" i="10"/>
  <c r="I1148" i="10"/>
  <c r="H1148" i="10"/>
  <c r="K1148" i="10" s="1"/>
  <c r="J1147" i="10"/>
  <c r="I1147" i="10"/>
  <c r="H1147" i="10"/>
  <c r="K1147" i="10" s="1"/>
  <c r="J1146" i="10"/>
  <c r="I1146" i="10"/>
  <c r="H1146" i="10"/>
  <c r="J1145" i="10"/>
  <c r="I1145" i="10"/>
  <c r="H1145" i="10"/>
  <c r="J1144" i="10"/>
  <c r="I1144" i="10"/>
  <c r="H1144" i="10"/>
  <c r="K1144" i="10" s="1"/>
  <c r="J1143" i="10"/>
  <c r="I1143" i="10"/>
  <c r="H1143" i="10"/>
  <c r="K1143" i="10" s="1"/>
  <c r="J1142" i="10"/>
  <c r="I1142" i="10"/>
  <c r="H1142" i="10"/>
  <c r="J1141" i="10"/>
  <c r="I1141" i="10"/>
  <c r="H1141" i="10"/>
  <c r="J1140" i="10"/>
  <c r="I1140" i="10"/>
  <c r="H1140" i="10"/>
  <c r="K1140" i="10" s="1"/>
  <c r="J1139" i="10"/>
  <c r="I1139" i="10"/>
  <c r="H1139" i="10"/>
  <c r="K1139" i="10" s="1"/>
  <c r="J1138" i="10"/>
  <c r="I1138" i="10"/>
  <c r="H1138" i="10"/>
  <c r="J1137" i="10"/>
  <c r="K1256" i="10" s="1"/>
  <c r="I1137" i="10"/>
  <c r="H1137" i="10"/>
  <c r="J1136" i="10"/>
  <c r="I1136" i="10"/>
  <c r="H1136" i="10"/>
  <c r="K1136" i="10" s="1"/>
  <c r="J1135" i="10"/>
  <c r="I1135" i="10"/>
  <c r="H1135" i="10"/>
  <c r="K1135" i="10" s="1"/>
  <c r="J1134" i="10"/>
  <c r="I1134" i="10"/>
  <c r="H1134" i="10"/>
  <c r="J1133" i="10"/>
  <c r="I1133" i="10"/>
  <c r="H1133" i="10"/>
  <c r="J1132" i="10"/>
  <c r="K1252" i="10" s="1"/>
  <c r="I1132" i="10"/>
  <c r="H1132" i="10"/>
  <c r="K1132" i="10" s="1"/>
  <c r="J1131" i="10"/>
  <c r="I1131" i="10"/>
  <c r="H1131" i="10"/>
  <c r="K1131" i="10" s="1"/>
  <c r="J1130" i="10"/>
  <c r="I1130" i="10"/>
  <c r="H1130" i="10"/>
  <c r="J1129" i="10"/>
  <c r="I1129" i="10"/>
  <c r="H1129" i="10"/>
  <c r="J1128" i="10"/>
  <c r="K1248" i="10" s="1"/>
  <c r="I1128" i="10"/>
  <c r="H1128" i="10"/>
  <c r="K1128" i="10" s="1"/>
  <c r="J1127" i="10"/>
  <c r="I1127" i="10"/>
  <c r="H1127" i="10"/>
  <c r="K1127" i="10" s="1"/>
  <c r="J1126" i="10"/>
  <c r="I1126" i="10"/>
  <c r="H1126" i="10"/>
  <c r="J1125" i="10"/>
  <c r="I1125" i="10"/>
  <c r="H1125" i="10"/>
  <c r="J1124" i="10"/>
  <c r="K1244" i="10" s="1"/>
  <c r="I1124" i="10"/>
  <c r="H1124" i="10"/>
  <c r="K1124" i="10" s="1"/>
  <c r="J1123" i="10"/>
  <c r="I1123" i="10"/>
  <c r="H1123" i="10"/>
  <c r="K1123" i="10" s="1"/>
  <c r="J1122" i="10"/>
  <c r="I1122" i="10"/>
  <c r="H1122" i="10"/>
  <c r="J1121" i="10"/>
  <c r="I1121" i="10"/>
  <c r="H1121" i="10"/>
  <c r="J1120" i="10"/>
  <c r="K1240" i="10" s="1"/>
  <c r="I1120" i="10"/>
  <c r="H1120" i="10"/>
  <c r="J1119" i="10"/>
  <c r="I1119" i="10"/>
  <c r="H1119" i="10"/>
  <c r="J1118" i="10"/>
  <c r="I1118" i="10"/>
  <c r="H1118" i="10"/>
  <c r="J1117" i="10"/>
  <c r="I1117" i="10"/>
  <c r="H1117" i="10"/>
  <c r="J1116" i="10"/>
  <c r="K1236" i="10" s="1"/>
  <c r="I1116" i="10"/>
  <c r="H1116" i="10"/>
  <c r="J1115" i="10"/>
  <c r="I1115" i="10"/>
  <c r="H1115" i="10"/>
  <c r="J1114" i="10"/>
  <c r="I1114" i="10"/>
  <c r="H1114" i="10"/>
  <c r="J1113" i="10"/>
  <c r="I1113" i="10"/>
  <c r="H1113" i="10"/>
  <c r="J1112" i="10"/>
  <c r="K1232" i="10" s="1"/>
  <c r="I1112" i="10"/>
  <c r="H1112" i="10"/>
  <c r="J1111" i="10"/>
  <c r="I1111" i="10"/>
  <c r="H1111" i="10"/>
  <c r="J1110" i="10"/>
  <c r="K1230" i="10" s="1"/>
  <c r="I1110" i="10"/>
  <c r="H1110" i="10"/>
  <c r="J1109" i="10"/>
  <c r="I1109" i="10"/>
  <c r="H1109" i="10"/>
  <c r="J1108" i="10"/>
  <c r="I1108" i="10"/>
  <c r="H1108" i="10"/>
  <c r="J1107" i="10"/>
  <c r="I1107" i="10"/>
  <c r="H1107" i="10"/>
  <c r="J1106" i="10"/>
  <c r="K1226" i="10" s="1"/>
  <c r="I1106" i="10"/>
  <c r="H1106" i="10"/>
  <c r="J1105" i="10"/>
  <c r="I1105" i="10"/>
  <c r="H1105" i="10"/>
  <c r="J1104" i="10"/>
  <c r="K1224" i="10" s="1"/>
  <c r="I1104" i="10"/>
  <c r="H1104" i="10"/>
  <c r="J1103" i="10"/>
  <c r="I1103" i="10"/>
  <c r="H1103" i="10"/>
  <c r="J1102" i="10"/>
  <c r="K1222" i="10" s="1"/>
  <c r="I1102" i="10"/>
  <c r="H1102" i="10"/>
  <c r="J1101" i="10"/>
  <c r="I1101" i="10"/>
  <c r="H1101" i="10"/>
  <c r="J1100" i="10"/>
  <c r="I1100" i="10"/>
  <c r="H1100" i="10"/>
  <c r="J1099" i="10"/>
  <c r="I1099" i="10"/>
  <c r="H1099" i="10"/>
  <c r="J1098" i="10"/>
  <c r="K1218" i="10" s="1"/>
  <c r="I1098" i="10"/>
  <c r="H1098" i="10"/>
  <c r="J1097" i="10"/>
  <c r="I1097" i="10"/>
  <c r="H1097" i="10"/>
  <c r="J1096" i="10"/>
  <c r="K1216" i="10" s="1"/>
  <c r="I1096" i="10"/>
  <c r="H1096" i="10"/>
  <c r="J1095" i="10"/>
  <c r="I1095" i="10"/>
  <c r="H1095" i="10"/>
  <c r="J1094" i="10"/>
  <c r="K1214" i="10" s="1"/>
  <c r="I1094" i="10"/>
  <c r="H1094" i="10"/>
  <c r="J1093" i="10"/>
  <c r="I1093" i="10"/>
  <c r="H1093" i="10"/>
  <c r="J1092" i="10"/>
  <c r="I1092" i="10"/>
  <c r="H1092" i="10"/>
  <c r="J1091" i="10"/>
  <c r="I1091" i="10"/>
  <c r="H1091" i="10"/>
  <c r="J1090" i="10"/>
  <c r="K1210" i="10" s="1"/>
  <c r="I1090" i="10"/>
  <c r="H1090" i="10"/>
  <c r="J1089" i="10"/>
  <c r="I1089" i="10"/>
  <c r="H1089" i="10"/>
  <c r="J1088" i="10"/>
  <c r="K1208" i="10" s="1"/>
  <c r="I1088" i="10"/>
  <c r="H1088" i="10"/>
  <c r="J1087" i="10"/>
  <c r="I1087" i="10"/>
  <c r="H1087" i="10"/>
  <c r="J1086" i="10"/>
  <c r="K1206" i="10" s="1"/>
  <c r="I1086" i="10"/>
  <c r="H1086" i="10"/>
  <c r="J1085" i="10"/>
  <c r="I1085" i="10"/>
  <c r="H1085" i="10"/>
  <c r="J1084" i="10"/>
  <c r="I1084" i="10"/>
  <c r="H1084" i="10"/>
  <c r="J1083" i="10"/>
  <c r="I1083" i="10"/>
  <c r="H1083" i="10"/>
  <c r="J1082" i="10"/>
  <c r="K1202" i="10" s="1"/>
  <c r="I1082" i="10"/>
  <c r="H1082" i="10"/>
  <c r="J1081" i="10"/>
  <c r="I1081" i="10"/>
  <c r="H1081" i="10"/>
  <c r="J1080" i="10"/>
  <c r="K1200" i="10" s="1"/>
  <c r="I1080" i="10"/>
  <c r="H1080" i="10"/>
  <c r="J1079" i="10"/>
  <c r="I1079" i="10"/>
  <c r="H1079" i="10"/>
  <c r="J1078" i="10"/>
  <c r="K1198" i="10" s="1"/>
  <c r="I1078" i="10"/>
  <c r="H1078" i="10"/>
  <c r="J1077" i="10"/>
  <c r="I1077" i="10"/>
  <c r="H1077" i="10"/>
  <c r="J1076" i="10"/>
  <c r="K1196" i="10" s="1"/>
  <c r="I1076" i="10"/>
  <c r="H1076" i="10"/>
  <c r="J1075" i="10"/>
  <c r="I1075" i="10"/>
  <c r="H1075" i="10"/>
  <c r="J1074" i="10"/>
  <c r="K1194" i="10" s="1"/>
  <c r="I1074" i="10"/>
  <c r="H1074" i="10"/>
  <c r="J1073" i="10"/>
  <c r="I1073" i="10"/>
  <c r="H1073" i="10"/>
  <c r="J1072" i="10"/>
  <c r="K1192" i="10" s="1"/>
  <c r="I1072" i="10"/>
  <c r="H1072" i="10"/>
  <c r="J1071" i="10"/>
  <c r="I1071" i="10"/>
  <c r="H1071" i="10"/>
  <c r="J1070" i="10"/>
  <c r="K1190" i="10" s="1"/>
  <c r="I1070" i="10"/>
  <c r="H1070" i="10"/>
  <c r="J1069" i="10"/>
  <c r="I1069" i="10"/>
  <c r="H1069" i="10"/>
  <c r="J1068" i="10"/>
  <c r="K1188" i="10" s="1"/>
  <c r="I1068" i="10"/>
  <c r="H1068" i="10"/>
  <c r="J1067" i="10"/>
  <c r="I1067" i="10"/>
  <c r="H1067" i="10"/>
  <c r="J1066" i="10"/>
  <c r="K1186" i="10" s="1"/>
  <c r="I1066" i="10"/>
  <c r="H1066" i="10"/>
  <c r="J1065" i="10"/>
  <c r="I1065" i="10"/>
  <c r="H1065" i="10"/>
  <c r="J1064" i="10"/>
  <c r="K1184" i="10" s="1"/>
  <c r="I1064" i="10"/>
  <c r="H1064" i="10"/>
  <c r="J1063" i="10"/>
  <c r="K1183" i="10" s="1"/>
  <c r="I1063" i="10"/>
  <c r="H1063" i="10"/>
  <c r="J1062" i="10"/>
  <c r="I1062" i="10"/>
  <c r="H1062" i="10"/>
  <c r="J1061" i="10"/>
  <c r="I1061" i="10"/>
  <c r="H1061" i="10"/>
  <c r="J1060" i="10"/>
  <c r="K1180" i="10" s="1"/>
  <c r="I1060" i="10"/>
  <c r="H1060" i="10"/>
  <c r="J1059" i="10"/>
  <c r="I1059" i="10"/>
  <c r="H1059" i="10"/>
  <c r="J1058" i="10"/>
  <c r="K1178" i="10" s="1"/>
  <c r="I1058" i="10"/>
  <c r="H1058" i="10"/>
  <c r="J1057" i="10"/>
  <c r="I1057" i="10"/>
  <c r="H1057" i="10"/>
  <c r="J1056" i="10"/>
  <c r="K1176" i="10" s="1"/>
  <c r="I1056" i="10"/>
  <c r="H1056" i="10"/>
  <c r="J1055" i="10"/>
  <c r="I1055" i="10"/>
  <c r="H1055" i="10"/>
  <c r="J1054" i="10"/>
  <c r="K1174" i="10" s="1"/>
  <c r="I1054" i="10"/>
  <c r="H1054" i="10"/>
  <c r="J1053" i="10"/>
  <c r="I1053" i="10"/>
  <c r="H1053" i="10"/>
  <c r="J1052" i="10"/>
  <c r="K1172" i="10" s="1"/>
  <c r="I1052" i="10"/>
  <c r="H1052" i="10"/>
  <c r="J1051" i="10"/>
  <c r="I1051" i="10"/>
  <c r="H1051" i="10"/>
  <c r="J1050" i="10"/>
  <c r="K1170" i="10" s="1"/>
  <c r="I1050" i="10"/>
  <c r="H1050" i="10"/>
  <c r="J1049" i="10"/>
  <c r="I1049" i="10"/>
  <c r="H1049" i="10"/>
  <c r="J1048" i="10"/>
  <c r="K1168" i="10" s="1"/>
  <c r="I1048" i="10"/>
  <c r="H1048" i="10"/>
  <c r="J1047" i="10"/>
  <c r="K1167" i="10" s="1"/>
  <c r="I1047" i="10"/>
  <c r="H1047" i="10"/>
  <c r="J1046" i="10"/>
  <c r="I1046" i="10"/>
  <c r="H1046" i="10"/>
  <c r="J1045" i="10"/>
  <c r="I1045" i="10"/>
  <c r="H1045" i="10"/>
  <c r="J1044" i="10"/>
  <c r="I1044" i="10"/>
  <c r="H1044" i="10"/>
  <c r="J1043" i="10"/>
  <c r="I1043" i="10"/>
  <c r="H1043" i="10"/>
  <c r="J1042" i="10"/>
  <c r="K1162" i="10" s="1"/>
  <c r="I1042" i="10"/>
  <c r="H1042" i="10"/>
  <c r="J1041" i="10"/>
  <c r="I1041" i="10"/>
  <c r="H1041" i="10"/>
  <c r="J1040" i="10"/>
  <c r="K1160" i="10" s="1"/>
  <c r="I1040" i="10"/>
  <c r="H1040" i="10"/>
  <c r="J1039" i="10"/>
  <c r="I1039" i="10"/>
  <c r="H1039" i="10"/>
  <c r="J1038" i="10"/>
  <c r="K1158" i="10" s="1"/>
  <c r="I1038" i="10"/>
  <c r="H1038" i="10"/>
  <c r="J1037" i="10"/>
  <c r="K1157" i="10" s="1"/>
  <c r="I1037" i="10"/>
  <c r="H1037" i="10"/>
  <c r="J1036" i="10"/>
  <c r="I1036" i="10"/>
  <c r="H1036" i="10"/>
  <c r="J1035" i="10"/>
  <c r="I1035" i="10"/>
  <c r="H1035" i="10"/>
  <c r="J1034" i="10"/>
  <c r="K1154" i="10" s="1"/>
  <c r="I1034" i="10"/>
  <c r="H1034" i="10"/>
  <c r="J1033" i="10"/>
  <c r="K1153" i="10" s="1"/>
  <c r="I1033" i="10"/>
  <c r="H1033" i="10"/>
  <c r="J1032" i="10"/>
  <c r="I1032" i="10"/>
  <c r="H1032" i="10"/>
  <c r="J1031" i="10"/>
  <c r="I1031" i="10"/>
  <c r="H1031" i="10"/>
  <c r="J1030" i="10"/>
  <c r="K1150" i="10" s="1"/>
  <c r="I1030" i="10"/>
  <c r="H1030" i="10"/>
  <c r="J1029" i="10"/>
  <c r="K1149" i="10" s="1"/>
  <c r="I1029" i="10"/>
  <c r="H1029" i="10"/>
  <c r="J1028" i="10"/>
  <c r="I1028" i="10"/>
  <c r="H1028" i="10"/>
  <c r="J1027" i="10"/>
  <c r="I1027" i="10"/>
  <c r="H1027" i="10"/>
  <c r="J1026" i="10"/>
  <c r="K1146" i="10" s="1"/>
  <c r="I1026" i="10"/>
  <c r="H1026" i="10"/>
  <c r="J1025" i="10"/>
  <c r="K1145" i="10" s="1"/>
  <c r="I1025" i="10"/>
  <c r="H1025" i="10"/>
  <c r="J1024" i="10"/>
  <c r="I1024" i="10"/>
  <c r="H1024" i="10"/>
  <c r="J1023" i="10"/>
  <c r="I1023" i="10"/>
  <c r="H1023" i="10"/>
  <c r="J1022" i="10"/>
  <c r="K1142" i="10" s="1"/>
  <c r="I1022" i="10"/>
  <c r="H1022" i="10"/>
  <c r="J1021" i="10"/>
  <c r="K1141" i="10" s="1"/>
  <c r="I1021" i="10"/>
  <c r="H1021" i="10"/>
  <c r="J1020" i="10"/>
  <c r="I1020" i="10"/>
  <c r="H1020" i="10"/>
  <c r="J1019" i="10"/>
  <c r="I1019" i="10"/>
  <c r="H1019" i="10"/>
  <c r="J1018" i="10"/>
  <c r="K1138" i="10" s="1"/>
  <c r="I1018" i="10"/>
  <c r="H1018" i="10"/>
  <c r="J1017" i="10"/>
  <c r="K1137" i="10" s="1"/>
  <c r="I1017" i="10"/>
  <c r="H1017" i="10"/>
  <c r="J1016" i="10"/>
  <c r="I1016" i="10"/>
  <c r="H1016" i="10"/>
  <c r="J1015" i="10"/>
  <c r="I1015" i="10"/>
  <c r="H1015" i="10"/>
  <c r="J1014" i="10"/>
  <c r="K1134" i="10" s="1"/>
  <c r="I1014" i="10"/>
  <c r="H1014" i="10"/>
  <c r="J1013" i="10"/>
  <c r="K1133" i="10" s="1"/>
  <c r="I1013" i="10"/>
  <c r="H1013" i="10"/>
  <c r="J1012" i="10"/>
  <c r="I1012" i="10"/>
  <c r="H1012" i="10"/>
  <c r="J1011" i="10"/>
  <c r="I1011" i="10"/>
  <c r="H1011" i="10"/>
  <c r="J1010" i="10"/>
  <c r="K1130" i="10" s="1"/>
  <c r="I1010" i="10"/>
  <c r="H1010" i="10"/>
  <c r="J1009" i="10"/>
  <c r="K1129" i="10" s="1"/>
  <c r="I1009" i="10"/>
  <c r="H1009" i="10"/>
  <c r="J1008" i="10"/>
  <c r="I1008" i="10"/>
  <c r="H1008" i="10"/>
  <c r="J1007" i="10"/>
  <c r="I1007" i="10"/>
  <c r="H1007" i="10"/>
  <c r="J1006" i="10"/>
  <c r="K1126" i="10" s="1"/>
  <c r="I1006" i="10"/>
  <c r="H1006" i="10"/>
  <c r="J1005" i="10"/>
  <c r="K1125" i="10" s="1"/>
  <c r="I1005" i="10"/>
  <c r="H1005" i="10"/>
  <c r="J1004" i="10"/>
  <c r="I1004" i="10"/>
  <c r="H1004" i="10"/>
  <c r="J1003" i="10"/>
  <c r="I1003" i="10"/>
  <c r="H1003" i="10"/>
  <c r="J1002" i="10"/>
  <c r="K1122" i="10" s="1"/>
  <c r="I1002" i="10"/>
  <c r="H1002" i="10"/>
  <c r="J1001" i="10"/>
  <c r="K1121" i="10" s="1"/>
  <c r="I1001" i="10"/>
  <c r="H1001" i="10"/>
  <c r="J1000" i="10"/>
  <c r="I1000" i="10"/>
  <c r="H1000" i="10"/>
  <c r="J999" i="10"/>
  <c r="I999" i="10"/>
  <c r="H999" i="10"/>
  <c r="J998" i="10"/>
  <c r="I998" i="10"/>
  <c r="H998" i="10"/>
  <c r="J997" i="10"/>
  <c r="I997" i="10"/>
  <c r="H997" i="10"/>
  <c r="J996" i="10"/>
  <c r="I996" i="10"/>
  <c r="H996" i="10"/>
  <c r="J995" i="10"/>
  <c r="I995" i="10"/>
  <c r="H995" i="10"/>
  <c r="J994" i="10"/>
  <c r="K1114" i="10" s="1"/>
  <c r="I994" i="10"/>
  <c r="H994" i="10"/>
  <c r="J993" i="10"/>
  <c r="K1113" i="10" s="1"/>
  <c r="I993" i="10"/>
  <c r="H993" i="10"/>
  <c r="J992" i="10"/>
  <c r="I992" i="10"/>
  <c r="H992" i="10"/>
  <c r="G992" i="10"/>
  <c r="J991" i="10"/>
  <c r="I991" i="10"/>
  <c r="H991" i="10"/>
  <c r="G991" i="10"/>
  <c r="J990" i="10"/>
  <c r="I990" i="10"/>
  <c r="H990" i="10"/>
  <c r="G990" i="10"/>
  <c r="J989" i="10"/>
  <c r="I989" i="10"/>
  <c r="H989" i="10"/>
  <c r="G989" i="10"/>
  <c r="J988" i="10"/>
  <c r="I988" i="10"/>
  <c r="H988" i="10"/>
  <c r="G988" i="10"/>
  <c r="J987" i="10"/>
  <c r="I987" i="10"/>
  <c r="H987" i="10"/>
  <c r="G987" i="10"/>
  <c r="J986" i="10"/>
  <c r="I986" i="10"/>
  <c r="H986" i="10"/>
  <c r="G986" i="10"/>
  <c r="J985" i="10"/>
  <c r="I985" i="10"/>
  <c r="H985" i="10"/>
  <c r="G985" i="10"/>
  <c r="J984" i="10"/>
  <c r="I984" i="10"/>
  <c r="H984" i="10"/>
  <c r="G984" i="10"/>
  <c r="J983" i="10"/>
  <c r="I983" i="10"/>
  <c r="H983" i="10"/>
  <c r="G983" i="10"/>
  <c r="J982" i="10"/>
  <c r="I982" i="10"/>
  <c r="H982" i="10"/>
  <c r="G982" i="10"/>
  <c r="J981" i="10"/>
  <c r="I981" i="10"/>
  <c r="H981" i="10"/>
  <c r="J980" i="10"/>
  <c r="I980" i="10"/>
  <c r="H980" i="10"/>
  <c r="G980" i="10"/>
  <c r="J979" i="10"/>
  <c r="I979" i="10"/>
  <c r="H979" i="10"/>
  <c r="G979" i="10"/>
  <c r="J978" i="10"/>
  <c r="I978" i="10"/>
  <c r="H978" i="10"/>
  <c r="G978" i="10"/>
  <c r="J977" i="10"/>
  <c r="I977" i="10"/>
  <c r="H977" i="10"/>
  <c r="G977" i="10"/>
  <c r="J976" i="10"/>
  <c r="I976" i="10"/>
  <c r="H976" i="10"/>
  <c r="G976" i="10"/>
  <c r="J975" i="10"/>
  <c r="I975" i="10"/>
  <c r="H975" i="10"/>
  <c r="G975" i="10"/>
  <c r="J974" i="10"/>
  <c r="K1094" i="10" s="1"/>
  <c r="I974" i="10"/>
  <c r="H974" i="10"/>
  <c r="G974" i="10"/>
  <c r="J973" i="10"/>
  <c r="K1093" i="10" s="1"/>
  <c r="I973" i="10"/>
  <c r="H973" i="10"/>
  <c r="G973" i="10"/>
  <c r="J972" i="10"/>
  <c r="I972" i="10"/>
  <c r="H972" i="10"/>
  <c r="G972" i="10"/>
  <c r="J971" i="10"/>
  <c r="I971" i="10"/>
  <c r="H971" i="10"/>
  <c r="G971" i="10"/>
  <c r="J970" i="10"/>
  <c r="I970" i="10"/>
  <c r="H970" i="10"/>
  <c r="G970" i="10"/>
  <c r="J969" i="10"/>
  <c r="I969" i="10"/>
  <c r="H969" i="10"/>
  <c r="J968" i="10"/>
  <c r="I968" i="10"/>
  <c r="H968" i="10"/>
  <c r="G968" i="10"/>
  <c r="J967" i="10"/>
  <c r="I967" i="10"/>
  <c r="H967" i="10"/>
  <c r="G967" i="10"/>
  <c r="J966" i="10"/>
  <c r="I966" i="10"/>
  <c r="H966" i="10"/>
  <c r="G966" i="10"/>
  <c r="J965" i="10"/>
  <c r="I965" i="10"/>
  <c r="H965" i="10"/>
  <c r="G965" i="10"/>
  <c r="J964" i="10"/>
  <c r="I964" i="10"/>
  <c r="H964" i="10"/>
  <c r="G964" i="10"/>
  <c r="J963" i="10"/>
  <c r="I963" i="10"/>
  <c r="H963" i="10"/>
  <c r="G963" i="10"/>
  <c r="J962" i="10"/>
  <c r="I962" i="10"/>
  <c r="H962" i="10"/>
  <c r="G962" i="10"/>
  <c r="J961" i="10"/>
  <c r="I961" i="10"/>
  <c r="H961" i="10"/>
  <c r="G961" i="10"/>
  <c r="J960" i="10"/>
  <c r="I960" i="10"/>
  <c r="H960" i="10"/>
  <c r="G960" i="10"/>
  <c r="J959" i="10"/>
  <c r="I959" i="10"/>
  <c r="H959" i="10"/>
  <c r="G959" i="10"/>
  <c r="J958" i="10"/>
  <c r="I958" i="10"/>
  <c r="H958" i="10"/>
  <c r="G958" i="10"/>
  <c r="J957" i="10"/>
  <c r="I957" i="10"/>
  <c r="H957" i="10"/>
  <c r="J956" i="10"/>
  <c r="I956" i="10"/>
  <c r="H956" i="10"/>
  <c r="G956" i="10"/>
  <c r="J955" i="10"/>
  <c r="I955" i="10"/>
  <c r="H955" i="10"/>
  <c r="G955" i="10"/>
  <c r="J954" i="10"/>
  <c r="I954" i="10"/>
  <c r="H954" i="10"/>
  <c r="G954" i="10"/>
  <c r="J953" i="10"/>
  <c r="K1073" i="10" s="1"/>
  <c r="I953" i="10"/>
  <c r="H953" i="10"/>
  <c r="G953" i="10"/>
  <c r="J952" i="10"/>
  <c r="I952" i="10"/>
  <c r="H952" i="10"/>
  <c r="G952" i="10"/>
  <c r="J951" i="10"/>
  <c r="I951" i="10"/>
  <c r="H951" i="10"/>
  <c r="G951" i="10"/>
  <c r="J950" i="10"/>
  <c r="I950" i="10"/>
  <c r="H950" i="10"/>
  <c r="G950" i="10"/>
  <c r="J949" i="10"/>
  <c r="I949" i="10"/>
  <c r="H949" i="10"/>
  <c r="G949" i="10"/>
  <c r="J948" i="10"/>
  <c r="I948" i="10"/>
  <c r="H948" i="10"/>
  <c r="G948" i="10"/>
  <c r="J947" i="10"/>
  <c r="I947" i="10"/>
  <c r="H947" i="10"/>
  <c r="G947" i="10"/>
  <c r="J946" i="10"/>
  <c r="I946" i="10"/>
  <c r="H946" i="10"/>
  <c r="G946" i="10"/>
  <c r="J945" i="10"/>
  <c r="K1065" i="10" s="1"/>
  <c r="I945" i="10"/>
  <c r="H945" i="10"/>
  <c r="J944" i="10"/>
  <c r="I944" i="10"/>
  <c r="H944" i="10"/>
  <c r="G944" i="10"/>
  <c r="J943" i="10"/>
  <c r="I943" i="10"/>
  <c r="H943" i="10"/>
  <c r="G943" i="10"/>
  <c r="J942" i="10"/>
  <c r="I942" i="10"/>
  <c r="H942" i="10"/>
  <c r="K942" i="10" s="1"/>
  <c r="G942" i="10"/>
  <c r="J941" i="10"/>
  <c r="I941" i="10"/>
  <c r="H941" i="10"/>
  <c r="G941" i="10"/>
  <c r="J940" i="10"/>
  <c r="I940" i="10"/>
  <c r="H940" i="10"/>
  <c r="G940" i="10"/>
  <c r="J939" i="10"/>
  <c r="I939" i="10"/>
  <c r="H939" i="10"/>
  <c r="G939" i="10"/>
  <c r="J938" i="10"/>
  <c r="I938" i="10"/>
  <c r="H938" i="10"/>
  <c r="K938" i="10" s="1"/>
  <c r="G938" i="10"/>
  <c r="J937" i="10"/>
  <c r="I937" i="10"/>
  <c r="H937" i="10"/>
  <c r="G937" i="10"/>
  <c r="J936" i="10"/>
  <c r="I936" i="10"/>
  <c r="H936" i="10"/>
  <c r="G936" i="10"/>
  <c r="J935" i="10"/>
  <c r="I935" i="10"/>
  <c r="H935" i="10"/>
  <c r="G935" i="10"/>
  <c r="J934" i="10"/>
  <c r="I934" i="10"/>
  <c r="H934" i="10"/>
  <c r="K934" i="10" s="1"/>
  <c r="G934" i="10"/>
  <c r="J933" i="10"/>
  <c r="I933" i="10"/>
  <c r="H933" i="10"/>
  <c r="J932" i="10"/>
  <c r="I932" i="10"/>
  <c r="H932" i="10"/>
  <c r="G932" i="10"/>
  <c r="J931" i="10"/>
  <c r="I931" i="10"/>
  <c r="H931" i="10"/>
  <c r="G931" i="10"/>
  <c r="J930" i="10"/>
  <c r="K1050" i="10" s="1"/>
  <c r="I930" i="10"/>
  <c r="H930" i="10"/>
  <c r="G930" i="10"/>
  <c r="J929" i="10"/>
  <c r="I929" i="10"/>
  <c r="H929" i="10"/>
  <c r="G929" i="10"/>
  <c r="J928" i="10"/>
  <c r="I928" i="10"/>
  <c r="H928" i="10"/>
  <c r="G928" i="10"/>
  <c r="J927" i="10"/>
  <c r="I927" i="10"/>
  <c r="H927" i="10"/>
  <c r="G927" i="10"/>
  <c r="J926" i="10"/>
  <c r="K1046" i="10" s="1"/>
  <c r="I926" i="10"/>
  <c r="H926" i="10"/>
  <c r="G926" i="10"/>
  <c r="J925" i="10"/>
  <c r="I925" i="10"/>
  <c r="H925" i="10"/>
  <c r="G925" i="10"/>
  <c r="J924" i="10"/>
  <c r="I924" i="10"/>
  <c r="H924" i="10"/>
  <c r="G924" i="10"/>
  <c r="J923" i="10"/>
  <c r="I923" i="10"/>
  <c r="H923" i="10"/>
  <c r="G923" i="10"/>
  <c r="J922" i="10"/>
  <c r="K1042" i="10" s="1"/>
  <c r="I922" i="10"/>
  <c r="H922" i="10"/>
  <c r="G922" i="10"/>
  <c r="J921" i="10"/>
  <c r="I921" i="10"/>
  <c r="H921" i="10"/>
  <c r="J920" i="10"/>
  <c r="I920" i="10"/>
  <c r="H920" i="10"/>
  <c r="G920" i="10"/>
  <c r="J919" i="10"/>
  <c r="I919" i="10"/>
  <c r="H919" i="10"/>
  <c r="K919" i="10" s="1"/>
  <c r="G919" i="10"/>
  <c r="J918" i="10"/>
  <c r="I918" i="10"/>
  <c r="H918" i="10"/>
  <c r="G918" i="10"/>
  <c r="J917" i="10"/>
  <c r="I917" i="10"/>
  <c r="H917" i="10"/>
  <c r="G917" i="10"/>
  <c r="J916" i="10"/>
  <c r="I916" i="10"/>
  <c r="H916" i="10"/>
  <c r="G916" i="10"/>
  <c r="J915" i="10"/>
  <c r="I915" i="10"/>
  <c r="H915" i="10"/>
  <c r="K915" i="10" s="1"/>
  <c r="G915" i="10"/>
  <c r="J914" i="10"/>
  <c r="I914" i="10"/>
  <c r="H914" i="10"/>
  <c r="G914" i="10"/>
  <c r="J913" i="10"/>
  <c r="I913" i="10"/>
  <c r="H913" i="10"/>
  <c r="G913" i="10"/>
  <c r="J912" i="10"/>
  <c r="I912" i="10"/>
  <c r="H912" i="10"/>
  <c r="G912" i="10"/>
  <c r="J911" i="10"/>
  <c r="I911" i="10"/>
  <c r="H911" i="10"/>
  <c r="K911" i="10" s="1"/>
  <c r="G911" i="10"/>
  <c r="J910" i="10"/>
  <c r="I910" i="10"/>
  <c r="H910" i="10"/>
  <c r="G910" i="10"/>
  <c r="J909" i="10"/>
  <c r="I909" i="10"/>
  <c r="H909" i="10"/>
  <c r="J908" i="10"/>
  <c r="I908" i="10"/>
  <c r="H908" i="10"/>
  <c r="G908" i="10"/>
  <c r="J907" i="10"/>
  <c r="I907" i="10"/>
  <c r="H907" i="10"/>
  <c r="G907" i="10"/>
  <c r="J906" i="10"/>
  <c r="I906" i="10"/>
  <c r="H906" i="10"/>
  <c r="G906" i="10"/>
  <c r="J905" i="10"/>
  <c r="I905" i="10"/>
  <c r="H905" i="10"/>
  <c r="G905" i="10"/>
  <c r="J904" i="10"/>
  <c r="I904" i="10"/>
  <c r="H904" i="10"/>
  <c r="G904" i="10"/>
  <c r="J903" i="10"/>
  <c r="I903" i="10"/>
  <c r="H903" i="10"/>
  <c r="G903" i="10"/>
  <c r="J902" i="10"/>
  <c r="I902" i="10"/>
  <c r="H902" i="10"/>
  <c r="G902" i="10"/>
  <c r="J901" i="10"/>
  <c r="I901" i="10"/>
  <c r="H901" i="10"/>
  <c r="G901" i="10"/>
  <c r="J900" i="10"/>
  <c r="I900" i="10"/>
  <c r="H900" i="10"/>
  <c r="G900" i="10"/>
  <c r="J899" i="10"/>
  <c r="I899" i="10"/>
  <c r="H899" i="10"/>
  <c r="G899" i="10"/>
  <c r="J898" i="10"/>
  <c r="I898" i="10"/>
  <c r="H898" i="10"/>
  <c r="G898" i="10"/>
  <c r="J897" i="10"/>
  <c r="K1017" i="10" s="1"/>
  <c r="I897" i="10"/>
  <c r="H897" i="10"/>
  <c r="J896" i="10"/>
  <c r="I896" i="10"/>
  <c r="H896" i="10"/>
  <c r="G896" i="10"/>
  <c r="J895" i="10"/>
  <c r="I895" i="10"/>
  <c r="H895" i="10"/>
  <c r="G895" i="10"/>
  <c r="J894" i="10"/>
  <c r="K1014" i="10" s="1"/>
  <c r="I894" i="10"/>
  <c r="H894" i="10"/>
  <c r="G894" i="10"/>
  <c r="J893" i="10"/>
  <c r="I893" i="10"/>
  <c r="H893" i="10"/>
  <c r="G893" i="10"/>
  <c r="J892" i="10"/>
  <c r="I892" i="10"/>
  <c r="H892" i="10"/>
  <c r="G892" i="10"/>
  <c r="J891" i="10"/>
  <c r="I891" i="10"/>
  <c r="H891" i="10"/>
  <c r="G891" i="10"/>
  <c r="J890" i="10"/>
  <c r="I890" i="10"/>
  <c r="H890" i="10"/>
  <c r="G890" i="10"/>
  <c r="J889" i="10"/>
  <c r="I889" i="10"/>
  <c r="H889" i="10"/>
  <c r="G889" i="10"/>
  <c r="J888" i="10"/>
  <c r="I888" i="10"/>
  <c r="H888" i="10"/>
  <c r="G888" i="10"/>
  <c r="J887" i="10"/>
  <c r="I887" i="10"/>
  <c r="H887" i="10"/>
  <c r="G887" i="10"/>
  <c r="J886" i="10"/>
  <c r="I886" i="10"/>
  <c r="H886" i="10"/>
  <c r="G886" i="10"/>
  <c r="J885" i="10"/>
  <c r="K1005" i="10" s="1"/>
  <c r="I885" i="10"/>
  <c r="H885" i="10"/>
  <c r="J884" i="10"/>
  <c r="I884" i="10"/>
  <c r="H884" i="10"/>
  <c r="G884" i="10"/>
  <c r="J883" i="10"/>
  <c r="I883" i="10"/>
  <c r="H883" i="10"/>
  <c r="G883" i="10"/>
  <c r="J882" i="10"/>
  <c r="K1002" i="10" s="1"/>
  <c r="I882" i="10"/>
  <c r="H882" i="10"/>
  <c r="G882" i="10"/>
  <c r="J881" i="10"/>
  <c r="K1001" i="10" s="1"/>
  <c r="I881" i="10"/>
  <c r="H881" i="10"/>
  <c r="G881" i="10"/>
  <c r="J880" i="10"/>
  <c r="I880" i="10"/>
  <c r="H880" i="10"/>
  <c r="G880" i="10"/>
  <c r="J879" i="10"/>
  <c r="I879" i="10"/>
  <c r="H879" i="10"/>
  <c r="G879" i="10"/>
  <c r="J878" i="10"/>
  <c r="K998" i="10" s="1"/>
  <c r="I878" i="10"/>
  <c r="H878" i="10"/>
  <c r="G878" i="10"/>
  <c r="J877" i="10"/>
  <c r="I877" i="10"/>
  <c r="H877" i="10"/>
  <c r="G877" i="10"/>
  <c r="J876" i="10"/>
  <c r="I876" i="10"/>
  <c r="H876" i="10"/>
  <c r="G876" i="10"/>
  <c r="J875" i="10"/>
  <c r="I875" i="10"/>
  <c r="H875" i="10"/>
  <c r="G875" i="10"/>
  <c r="J874" i="10"/>
  <c r="K994" i="10" s="1"/>
  <c r="I874" i="10"/>
  <c r="H874" i="10"/>
  <c r="G874" i="10"/>
  <c r="J873" i="10"/>
  <c r="K993" i="10" s="1"/>
  <c r="I873" i="10"/>
  <c r="H873" i="10"/>
  <c r="J872" i="10"/>
  <c r="I872" i="10"/>
  <c r="H872" i="10"/>
  <c r="G872" i="10"/>
  <c r="J871" i="10"/>
  <c r="I871" i="10"/>
  <c r="H871" i="10"/>
  <c r="G871" i="10"/>
  <c r="J870" i="10"/>
  <c r="I870" i="10"/>
  <c r="H870" i="10"/>
  <c r="G870" i="10"/>
  <c r="J869" i="10"/>
  <c r="I869" i="10"/>
  <c r="H869" i="10"/>
  <c r="G869" i="10"/>
  <c r="J868" i="10"/>
  <c r="I868" i="10"/>
  <c r="H868" i="10"/>
  <c r="G868" i="10"/>
  <c r="J867" i="10"/>
  <c r="I867" i="10"/>
  <c r="H867" i="10"/>
  <c r="G867" i="10"/>
  <c r="J866" i="10"/>
  <c r="I866" i="10"/>
  <c r="H866" i="10"/>
  <c r="G866" i="10"/>
  <c r="J865" i="10"/>
  <c r="I865" i="10"/>
  <c r="H865" i="10"/>
  <c r="G865" i="10"/>
  <c r="J864" i="10"/>
  <c r="I864" i="10"/>
  <c r="H864" i="10"/>
  <c r="G864" i="10"/>
  <c r="J863" i="10"/>
  <c r="I863" i="10"/>
  <c r="H863" i="10"/>
  <c r="G863" i="10"/>
  <c r="J862" i="10"/>
  <c r="I862" i="10"/>
  <c r="H862" i="10"/>
  <c r="G862" i="10"/>
  <c r="J861" i="10"/>
  <c r="I861" i="10"/>
  <c r="H861" i="10"/>
  <c r="J860" i="10"/>
  <c r="I860" i="10"/>
  <c r="H860" i="10"/>
  <c r="G860" i="10"/>
  <c r="J859" i="10"/>
  <c r="K978" i="10" s="1"/>
  <c r="I859" i="10"/>
  <c r="H859" i="10"/>
  <c r="G859" i="10"/>
  <c r="J858" i="10"/>
  <c r="I858" i="10"/>
  <c r="H858" i="10"/>
  <c r="G858" i="10"/>
  <c r="J857" i="10"/>
  <c r="I857" i="10"/>
  <c r="H857" i="10"/>
  <c r="G857" i="10"/>
  <c r="J856" i="10"/>
  <c r="K976" i="10" s="1"/>
  <c r="I856" i="10"/>
  <c r="H856" i="10"/>
  <c r="G856" i="10"/>
  <c r="J855" i="10"/>
  <c r="I855" i="10"/>
  <c r="H855" i="10"/>
  <c r="G855" i="10"/>
  <c r="J854" i="10"/>
  <c r="K974" i="10" s="1"/>
  <c r="I854" i="10"/>
  <c r="H854" i="10"/>
  <c r="G854" i="10"/>
  <c r="J853" i="10"/>
  <c r="K972" i="10" s="1"/>
  <c r="I853" i="10"/>
  <c r="H853" i="10"/>
  <c r="G853" i="10"/>
  <c r="J852" i="10"/>
  <c r="I852" i="10"/>
  <c r="H852" i="10"/>
  <c r="G852" i="10"/>
  <c r="J851" i="10"/>
  <c r="K970" i="10" s="1"/>
  <c r="I851" i="10"/>
  <c r="H851" i="10"/>
  <c r="G851" i="10"/>
  <c r="J850" i="10"/>
  <c r="I850" i="10"/>
  <c r="H850" i="10"/>
  <c r="G850" i="10"/>
  <c r="J849" i="10"/>
  <c r="I849" i="10"/>
  <c r="H849" i="10"/>
  <c r="J848" i="10"/>
  <c r="I848" i="10"/>
  <c r="H848" i="10"/>
  <c r="G848" i="10"/>
  <c r="J847" i="10"/>
  <c r="I847" i="10"/>
  <c r="H847" i="10"/>
  <c r="G847" i="10"/>
  <c r="J846" i="10"/>
  <c r="I846" i="10"/>
  <c r="H846" i="10"/>
  <c r="G846" i="10"/>
  <c r="J845" i="10"/>
  <c r="I845" i="10"/>
  <c r="H845" i="10"/>
  <c r="G845" i="10"/>
  <c r="J844" i="10"/>
  <c r="I844" i="10"/>
  <c r="H844" i="10"/>
  <c r="G844" i="10"/>
  <c r="J843" i="10"/>
  <c r="I843" i="10"/>
  <c r="H843" i="10"/>
  <c r="G843" i="10"/>
  <c r="J842" i="10"/>
  <c r="I842" i="10"/>
  <c r="H842" i="10"/>
  <c r="G842" i="10"/>
  <c r="J841" i="10"/>
  <c r="I841" i="10"/>
  <c r="H841" i="10"/>
  <c r="G841" i="10"/>
  <c r="J840" i="10"/>
  <c r="I840" i="10"/>
  <c r="H840" i="10"/>
  <c r="G840" i="10"/>
  <c r="J839" i="10"/>
  <c r="I839" i="10"/>
  <c r="H839" i="10"/>
  <c r="G839" i="10"/>
  <c r="J838" i="10"/>
  <c r="I838" i="10"/>
  <c r="H838" i="10"/>
  <c r="G838" i="10"/>
  <c r="J837" i="10"/>
  <c r="I837" i="10"/>
  <c r="H837" i="10"/>
  <c r="J836" i="10"/>
  <c r="I836" i="10"/>
  <c r="H836" i="10"/>
  <c r="G836" i="10"/>
  <c r="J835" i="10"/>
  <c r="K955" i="10" s="1"/>
  <c r="I835" i="10"/>
  <c r="H835" i="10"/>
  <c r="G835" i="10"/>
  <c r="J834" i="10"/>
  <c r="I834" i="10"/>
  <c r="H834" i="10"/>
  <c r="G834" i="10"/>
  <c r="J833" i="10"/>
  <c r="K953" i="10" s="1"/>
  <c r="I833" i="10"/>
  <c r="H833" i="10"/>
  <c r="G833" i="10"/>
  <c r="J832" i="10"/>
  <c r="K951" i="10" s="1"/>
  <c r="I832" i="10"/>
  <c r="H832" i="10"/>
  <c r="G832" i="10"/>
  <c r="J831" i="10"/>
  <c r="I831" i="10"/>
  <c r="H831" i="10"/>
  <c r="G831" i="10"/>
  <c r="J830" i="10"/>
  <c r="K949" i="10" s="1"/>
  <c r="I830" i="10"/>
  <c r="H830" i="10"/>
  <c r="G830" i="10"/>
  <c r="J829" i="10"/>
  <c r="I829" i="10"/>
  <c r="H829" i="10"/>
  <c r="G829" i="10"/>
  <c r="J828" i="10"/>
  <c r="I828" i="10"/>
  <c r="H828" i="10"/>
  <c r="G828" i="10"/>
  <c r="J827" i="10"/>
  <c r="K947" i="10" s="1"/>
  <c r="I827" i="10"/>
  <c r="H827" i="10"/>
  <c r="G827" i="10"/>
  <c r="J826" i="10"/>
  <c r="I826" i="10"/>
  <c r="H826" i="10"/>
  <c r="G826" i="10"/>
  <c r="J825" i="10"/>
  <c r="K945" i="10" s="1"/>
  <c r="I825" i="10"/>
  <c r="H825" i="10"/>
  <c r="J824" i="10"/>
  <c r="I824" i="10"/>
  <c r="H824" i="10"/>
  <c r="G824" i="10"/>
  <c r="J823" i="10"/>
  <c r="I823" i="10"/>
  <c r="H823" i="10"/>
  <c r="G823" i="10"/>
  <c r="J822" i="10"/>
  <c r="I822" i="10"/>
  <c r="H822" i="10"/>
  <c r="G822" i="10"/>
  <c r="J821" i="10"/>
  <c r="I821" i="10"/>
  <c r="H821" i="10"/>
  <c r="G821" i="10"/>
  <c r="J820" i="10"/>
  <c r="K940" i="10" s="1"/>
  <c r="I820" i="10"/>
  <c r="H820" i="10"/>
  <c r="G820" i="10"/>
  <c r="J819" i="10"/>
  <c r="I819" i="10"/>
  <c r="H819" i="10"/>
  <c r="G819" i="10"/>
  <c r="J818" i="10"/>
  <c r="I818" i="10"/>
  <c r="H818" i="10"/>
  <c r="G818" i="10"/>
  <c r="J817" i="10"/>
  <c r="I817" i="10"/>
  <c r="H817" i="10"/>
  <c r="G817" i="10"/>
  <c r="J816" i="10"/>
  <c r="K936" i="10" s="1"/>
  <c r="I816" i="10"/>
  <c r="H816" i="10"/>
  <c r="G816" i="10"/>
  <c r="J815" i="10"/>
  <c r="I815" i="10"/>
  <c r="H815" i="10"/>
  <c r="G815" i="10"/>
  <c r="J814" i="10"/>
  <c r="I814" i="10"/>
  <c r="H814" i="10"/>
  <c r="G814" i="10"/>
  <c r="J813" i="10"/>
  <c r="I813" i="10"/>
  <c r="H813" i="10"/>
  <c r="J812" i="10"/>
  <c r="I812" i="10"/>
  <c r="H812" i="10"/>
  <c r="G812" i="10"/>
  <c r="J811" i="10"/>
  <c r="I811" i="10"/>
  <c r="H811" i="10"/>
  <c r="G811" i="10"/>
  <c r="J810" i="10"/>
  <c r="K930" i="10" s="1"/>
  <c r="I810" i="10"/>
  <c r="H810" i="10"/>
  <c r="G810" i="10"/>
  <c r="J809" i="10"/>
  <c r="K928" i="10" s="1"/>
  <c r="I809" i="10"/>
  <c r="H809" i="10"/>
  <c r="G809" i="10"/>
  <c r="J808" i="10"/>
  <c r="I808" i="10"/>
  <c r="H808" i="10"/>
  <c r="G808" i="10"/>
  <c r="J807" i="10"/>
  <c r="I807" i="10"/>
  <c r="H807" i="10"/>
  <c r="G807" i="10"/>
  <c r="J806" i="10"/>
  <c r="K926" i="10" s="1"/>
  <c r="I806" i="10"/>
  <c r="H806" i="10"/>
  <c r="G806" i="10"/>
  <c r="J805" i="10"/>
  <c r="K924" i="10" s="1"/>
  <c r="I805" i="10"/>
  <c r="H805" i="10"/>
  <c r="G805" i="10"/>
  <c r="J804" i="10"/>
  <c r="I804" i="10"/>
  <c r="H804" i="10"/>
  <c r="G804" i="10"/>
  <c r="J803" i="10"/>
  <c r="I803" i="10"/>
  <c r="H803" i="10"/>
  <c r="G803" i="10"/>
  <c r="J802" i="10"/>
  <c r="K922" i="10" s="1"/>
  <c r="I802" i="10"/>
  <c r="H802" i="10"/>
  <c r="G802" i="10"/>
  <c r="J801" i="10"/>
  <c r="I801" i="10"/>
  <c r="H801" i="10"/>
  <c r="J800" i="10"/>
  <c r="I800" i="10"/>
  <c r="H800" i="10"/>
  <c r="G800" i="10"/>
  <c r="J799" i="10"/>
  <c r="I799" i="10"/>
  <c r="H799" i="10"/>
  <c r="G799" i="10"/>
  <c r="J798" i="10"/>
  <c r="I798" i="10"/>
  <c r="H798" i="10"/>
  <c r="G798" i="10"/>
  <c r="J797" i="10"/>
  <c r="K917" i="10" s="1"/>
  <c r="I797" i="10"/>
  <c r="H797" i="10"/>
  <c r="G797" i="10"/>
  <c r="J796" i="10"/>
  <c r="I796" i="10"/>
  <c r="H796" i="10"/>
  <c r="G796" i="10"/>
  <c r="J795" i="10"/>
  <c r="I795" i="10"/>
  <c r="H795" i="10"/>
  <c r="G795" i="10"/>
  <c r="J794" i="10"/>
  <c r="I794" i="10"/>
  <c r="H794" i="10"/>
  <c r="G794" i="10"/>
  <c r="J793" i="10"/>
  <c r="K913" i="10" s="1"/>
  <c r="I793" i="10"/>
  <c r="H793" i="10"/>
  <c r="G793" i="10"/>
  <c r="J792" i="10"/>
  <c r="I792" i="10"/>
  <c r="H792" i="10"/>
  <c r="G792" i="10"/>
  <c r="J791" i="10"/>
  <c r="I791" i="10"/>
  <c r="H791" i="10"/>
  <c r="G791" i="10"/>
  <c r="J790" i="10"/>
  <c r="I790" i="10"/>
  <c r="H790" i="10"/>
  <c r="G790" i="10"/>
  <c r="J789" i="10"/>
  <c r="K909" i="10" s="1"/>
  <c r="I789" i="10"/>
  <c r="H789" i="10"/>
  <c r="J788" i="10"/>
  <c r="K907" i="10" s="1"/>
  <c r="I788" i="10"/>
  <c r="H788" i="10"/>
  <c r="G788" i="10"/>
  <c r="J787" i="10"/>
  <c r="I787" i="10"/>
  <c r="H787" i="10"/>
  <c r="G787" i="10"/>
  <c r="J786" i="10"/>
  <c r="I786" i="10"/>
  <c r="H786" i="10"/>
  <c r="G786" i="10"/>
  <c r="J785" i="10"/>
  <c r="K905" i="10" s="1"/>
  <c r="I785" i="10"/>
  <c r="H785" i="10"/>
  <c r="G785" i="10"/>
  <c r="J784" i="10"/>
  <c r="K903" i="10" s="1"/>
  <c r="I784" i="10"/>
  <c r="H784" i="10"/>
  <c r="G784" i="10"/>
  <c r="J783" i="10"/>
  <c r="I783" i="10"/>
  <c r="H783" i="10"/>
  <c r="G783" i="10"/>
  <c r="J782" i="10"/>
  <c r="I782" i="10"/>
  <c r="H782" i="10"/>
  <c r="G782" i="10"/>
  <c r="J781" i="10"/>
  <c r="I781" i="10"/>
  <c r="H781" i="10"/>
  <c r="G781" i="10"/>
  <c r="J780" i="10"/>
  <c r="I780" i="10"/>
  <c r="H780" i="10"/>
  <c r="G780" i="10"/>
  <c r="J779" i="10"/>
  <c r="I779" i="10"/>
  <c r="H779" i="10"/>
  <c r="G779" i="10"/>
  <c r="J778" i="10"/>
  <c r="I778" i="10"/>
  <c r="H778" i="10"/>
  <c r="G778" i="10"/>
  <c r="J777" i="10"/>
  <c r="K897" i="10" s="1"/>
  <c r="I777" i="10"/>
  <c r="H777" i="10"/>
  <c r="J776" i="10"/>
  <c r="I776" i="10"/>
  <c r="H776" i="10"/>
  <c r="G776" i="10"/>
  <c r="J775" i="10"/>
  <c r="K895" i="10" s="1"/>
  <c r="I775" i="10"/>
  <c r="H775" i="10"/>
  <c r="G775" i="10"/>
  <c r="J774" i="10"/>
  <c r="K894" i="10" s="1"/>
  <c r="I774" i="10"/>
  <c r="H774" i="10"/>
  <c r="G774" i="10"/>
  <c r="J773" i="10"/>
  <c r="I773" i="10"/>
  <c r="H773" i="10"/>
  <c r="G773" i="10"/>
  <c r="J772" i="10"/>
  <c r="I772" i="10"/>
  <c r="H772" i="10"/>
  <c r="G772" i="10"/>
  <c r="J771" i="10"/>
  <c r="I771" i="10"/>
  <c r="H771" i="10"/>
  <c r="G771" i="10"/>
  <c r="J770" i="10"/>
  <c r="I770" i="10"/>
  <c r="H770" i="10"/>
  <c r="G770" i="10"/>
  <c r="J769" i="10"/>
  <c r="I769" i="10"/>
  <c r="H769" i="10"/>
  <c r="G769" i="10"/>
  <c r="J768" i="10"/>
  <c r="I768" i="10"/>
  <c r="H768" i="10"/>
  <c r="G768" i="10"/>
  <c r="J767" i="10"/>
  <c r="I767" i="10"/>
  <c r="H767" i="10"/>
  <c r="G767" i="10"/>
  <c r="J766" i="10"/>
  <c r="K886" i="10" s="1"/>
  <c r="I766" i="10"/>
  <c r="H766" i="10"/>
  <c r="G766" i="10"/>
  <c r="J765" i="10"/>
  <c r="I765" i="10"/>
  <c r="H765" i="10"/>
  <c r="J764" i="10"/>
  <c r="I764" i="10"/>
  <c r="H764" i="10"/>
  <c r="G764" i="10"/>
  <c r="J763" i="10"/>
  <c r="I763" i="10"/>
  <c r="H763" i="10"/>
  <c r="G763" i="10"/>
  <c r="J762" i="10"/>
  <c r="K882" i="10" s="1"/>
  <c r="I762" i="10"/>
  <c r="H762" i="10"/>
  <c r="G762" i="10"/>
  <c r="J761" i="10"/>
  <c r="I761" i="10"/>
  <c r="H761" i="10"/>
  <c r="G761" i="10"/>
  <c r="J760" i="10"/>
  <c r="I760" i="10"/>
  <c r="H760" i="10"/>
  <c r="G760" i="10"/>
  <c r="J759" i="10"/>
  <c r="I759" i="10"/>
  <c r="H759" i="10"/>
  <c r="G759" i="10"/>
  <c r="J758" i="10"/>
  <c r="K878" i="10" s="1"/>
  <c r="I758" i="10"/>
  <c r="H758" i="10"/>
  <c r="G758" i="10"/>
  <c r="J757" i="10"/>
  <c r="I757" i="10"/>
  <c r="H757" i="10"/>
  <c r="G757" i="10"/>
  <c r="J756" i="10"/>
  <c r="I756" i="10"/>
  <c r="H756" i="10"/>
  <c r="G756" i="10"/>
  <c r="J755" i="10"/>
  <c r="I755" i="10"/>
  <c r="H755" i="10"/>
  <c r="G755" i="10"/>
  <c r="J754" i="10"/>
  <c r="I754" i="10"/>
  <c r="H754" i="10"/>
  <c r="G754" i="10"/>
  <c r="J753" i="10"/>
  <c r="I753" i="10"/>
  <c r="H753" i="10"/>
  <c r="J752" i="10"/>
  <c r="I752" i="10"/>
  <c r="H752" i="10"/>
  <c r="G752" i="10"/>
  <c r="J751" i="10"/>
  <c r="I751" i="10"/>
  <c r="H751" i="10"/>
  <c r="G751" i="10"/>
  <c r="J750" i="10"/>
  <c r="I750" i="10"/>
  <c r="H750" i="10"/>
  <c r="G750" i="10"/>
  <c r="J749" i="10"/>
  <c r="I749" i="10"/>
  <c r="H749" i="10"/>
  <c r="G749" i="10"/>
  <c r="J748" i="10"/>
  <c r="K867" i="10" s="1"/>
  <c r="I748" i="10"/>
  <c r="H748" i="10"/>
  <c r="G748" i="10"/>
  <c r="J747" i="10"/>
  <c r="I747" i="10"/>
  <c r="H747" i="10"/>
  <c r="G747" i="10"/>
  <c r="J746" i="10"/>
  <c r="I746" i="10"/>
  <c r="H746" i="10"/>
  <c r="G746" i="10"/>
  <c r="J745" i="10"/>
  <c r="I745" i="10"/>
  <c r="H745" i="10"/>
  <c r="G745" i="10"/>
  <c r="J744" i="10"/>
  <c r="I744" i="10"/>
  <c r="H744" i="10"/>
  <c r="G744" i="10"/>
  <c r="J743" i="10"/>
  <c r="I743" i="10"/>
  <c r="H743" i="10"/>
  <c r="G743" i="10"/>
  <c r="J742" i="10"/>
  <c r="I742" i="10"/>
  <c r="H742" i="10"/>
  <c r="G742" i="10"/>
  <c r="J741" i="10"/>
  <c r="I741" i="10"/>
  <c r="H741" i="10"/>
  <c r="J740" i="10"/>
  <c r="I740" i="10"/>
  <c r="H740" i="10"/>
  <c r="G740" i="10"/>
  <c r="J739" i="10"/>
  <c r="I739" i="10"/>
  <c r="H739" i="10"/>
  <c r="G739" i="10"/>
  <c r="J738" i="10"/>
  <c r="I738" i="10"/>
  <c r="H738" i="10"/>
  <c r="G738" i="10"/>
  <c r="J737" i="10"/>
  <c r="K857" i="10" s="1"/>
  <c r="I737" i="10"/>
  <c r="H737" i="10"/>
  <c r="G737" i="10"/>
  <c r="J736" i="10"/>
  <c r="I736" i="10"/>
  <c r="H736" i="10"/>
  <c r="G736" i="10"/>
  <c r="J735" i="10"/>
  <c r="I735" i="10"/>
  <c r="H735" i="10"/>
  <c r="G735" i="10"/>
  <c r="J734" i="10"/>
  <c r="I734" i="10"/>
  <c r="H734" i="10"/>
  <c r="G734" i="10"/>
  <c r="J733" i="10"/>
  <c r="I733" i="10"/>
  <c r="H733" i="10"/>
  <c r="G733" i="10"/>
  <c r="J732" i="10"/>
  <c r="I732" i="10"/>
  <c r="H732" i="10"/>
  <c r="G732" i="10"/>
  <c r="J731" i="10"/>
  <c r="I731" i="10"/>
  <c r="H731" i="10"/>
  <c r="G731" i="10"/>
  <c r="J730" i="10"/>
  <c r="I730" i="10"/>
  <c r="H730" i="10"/>
  <c r="G730" i="10"/>
  <c r="J729" i="10"/>
  <c r="K849" i="10" s="1"/>
  <c r="I729" i="10"/>
  <c r="H729" i="10"/>
  <c r="J728" i="10"/>
  <c r="I728" i="10"/>
  <c r="H728" i="10"/>
  <c r="G728" i="10"/>
  <c r="J727" i="10"/>
  <c r="K846" i="10" s="1"/>
  <c r="I727" i="10"/>
  <c r="H727" i="10"/>
  <c r="G727" i="10"/>
  <c r="J726" i="10"/>
  <c r="I726" i="10"/>
  <c r="H726" i="10"/>
  <c r="G726" i="10"/>
  <c r="J725" i="10"/>
  <c r="I725" i="10"/>
  <c r="H725" i="10"/>
  <c r="G725" i="10"/>
  <c r="J724" i="10"/>
  <c r="I724" i="10"/>
  <c r="H724" i="10"/>
  <c r="G724" i="10"/>
  <c r="J723" i="10"/>
  <c r="I723" i="10"/>
  <c r="H723" i="10"/>
  <c r="G723" i="10"/>
  <c r="J722" i="10"/>
  <c r="I722" i="10"/>
  <c r="H722" i="10"/>
  <c r="G722" i="10"/>
  <c r="J721" i="10"/>
  <c r="I721" i="10"/>
  <c r="H721" i="10"/>
  <c r="G721" i="10"/>
  <c r="J720" i="10"/>
  <c r="I720" i="10"/>
  <c r="H720" i="10"/>
  <c r="G720" i="10"/>
  <c r="J719" i="10"/>
  <c r="K838" i="10" s="1"/>
  <c r="I719" i="10"/>
  <c r="H719" i="10"/>
  <c r="G719" i="10"/>
  <c r="J718" i="10"/>
  <c r="I718" i="10"/>
  <c r="H718" i="10"/>
  <c r="G718" i="10"/>
  <c r="J717" i="10"/>
  <c r="I717" i="10"/>
  <c r="H717" i="10"/>
  <c r="J716" i="10"/>
  <c r="I716" i="10"/>
  <c r="H716" i="10"/>
  <c r="G716" i="10"/>
  <c r="J715" i="10"/>
  <c r="I715" i="10"/>
  <c r="H715" i="10"/>
  <c r="G715" i="10"/>
  <c r="J714" i="10"/>
  <c r="I714" i="10"/>
  <c r="H714" i="10"/>
  <c r="G714" i="10"/>
  <c r="J713" i="10"/>
  <c r="I713" i="10"/>
  <c r="H713" i="10"/>
  <c r="G713" i="10"/>
  <c r="J712" i="10"/>
  <c r="I712" i="10"/>
  <c r="H712" i="10"/>
  <c r="G712" i="10"/>
  <c r="J711" i="10"/>
  <c r="I711" i="10"/>
  <c r="H711" i="10"/>
  <c r="G711" i="10"/>
  <c r="J710" i="10"/>
  <c r="K830" i="10" s="1"/>
  <c r="I710" i="10"/>
  <c r="H710" i="10"/>
  <c r="G710" i="10"/>
  <c r="J709" i="10"/>
  <c r="I709" i="10"/>
  <c r="H709" i="10"/>
  <c r="G709" i="10"/>
  <c r="J708" i="10"/>
  <c r="I708" i="10"/>
  <c r="H708" i="10"/>
  <c r="G708" i="10"/>
  <c r="J707" i="10"/>
  <c r="I707" i="10"/>
  <c r="H707" i="10"/>
  <c r="G707" i="10"/>
  <c r="J706" i="10"/>
  <c r="I706" i="10"/>
  <c r="H706" i="10"/>
  <c r="G706" i="10"/>
  <c r="J705" i="10"/>
  <c r="I705" i="10"/>
  <c r="H705" i="10"/>
  <c r="J704" i="10"/>
  <c r="I704" i="10"/>
  <c r="H704" i="10"/>
  <c r="G704" i="10"/>
  <c r="J703" i="10"/>
  <c r="I703" i="10"/>
  <c r="H703" i="10"/>
  <c r="G703" i="10"/>
  <c r="J702" i="10"/>
  <c r="I702" i="10"/>
  <c r="H702" i="10"/>
  <c r="G702" i="10"/>
  <c r="J701" i="10"/>
  <c r="I701" i="10"/>
  <c r="H701" i="10"/>
  <c r="G701" i="10"/>
  <c r="J700" i="10"/>
  <c r="K819" i="10" s="1"/>
  <c r="I700" i="10"/>
  <c r="H700" i="10"/>
  <c r="G700" i="10"/>
  <c r="J699" i="10"/>
  <c r="I699" i="10"/>
  <c r="H699" i="10"/>
  <c r="G699" i="10"/>
  <c r="J698" i="10"/>
  <c r="I698" i="10"/>
  <c r="H698" i="10"/>
  <c r="G698" i="10"/>
  <c r="J697" i="10"/>
  <c r="I697" i="10"/>
  <c r="H697" i="10"/>
  <c r="G697" i="10"/>
  <c r="J696" i="10"/>
  <c r="I696" i="10"/>
  <c r="H696" i="10"/>
  <c r="G696" i="10"/>
  <c r="J695" i="10"/>
  <c r="I695" i="10"/>
  <c r="H695" i="10"/>
  <c r="G695" i="10"/>
  <c r="J694" i="10"/>
  <c r="K813" i="10" s="1"/>
  <c r="I694" i="10"/>
  <c r="H694" i="10"/>
  <c r="G694" i="10"/>
  <c r="J693" i="10"/>
  <c r="I693" i="10"/>
  <c r="H693" i="10"/>
  <c r="J692" i="10"/>
  <c r="I692" i="10"/>
  <c r="H692" i="10"/>
  <c r="G692" i="10"/>
  <c r="J691" i="10"/>
  <c r="I691" i="10"/>
  <c r="H691" i="10"/>
  <c r="K691" i="10" s="1"/>
  <c r="G691" i="10"/>
  <c r="J690" i="10"/>
  <c r="I690" i="10"/>
  <c r="H690" i="10"/>
  <c r="G690" i="10"/>
  <c r="J689" i="10"/>
  <c r="K809" i="10" s="1"/>
  <c r="I689" i="10"/>
  <c r="H689" i="10"/>
  <c r="K689" i="10" s="1"/>
  <c r="G689" i="10"/>
  <c r="J688" i="10"/>
  <c r="I688" i="10"/>
  <c r="H688" i="10"/>
  <c r="G688" i="10"/>
  <c r="J687" i="10"/>
  <c r="I687" i="10"/>
  <c r="H687" i="10"/>
  <c r="K687" i="10" s="1"/>
  <c r="G687" i="10"/>
  <c r="J686" i="10"/>
  <c r="I686" i="10"/>
  <c r="H686" i="10"/>
  <c r="G686" i="10"/>
  <c r="J685" i="10"/>
  <c r="K805" i="10" s="1"/>
  <c r="I685" i="10"/>
  <c r="H685" i="10"/>
  <c r="K685" i="10" s="1"/>
  <c r="G685" i="10"/>
  <c r="J684" i="10"/>
  <c r="I684" i="10"/>
  <c r="H684" i="10"/>
  <c r="G684" i="10"/>
  <c r="J683" i="10"/>
  <c r="I683" i="10"/>
  <c r="H683" i="10"/>
  <c r="K683" i="10" s="1"/>
  <c r="G683" i="10"/>
  <c r="J682" i="10"/>
  <c r="I682" i="10"/>
  <c r="H682" i="10"/>
  <c r="G682" i="10"/>
  <c r="J681" i="10"/>
  <c r="K801" i="10" s="1"/>
  <c r="I681" i="10"/>
  <c r="H681" i="10"/>
  <c r="K681" i="10" s="1"/>
  <c r="J680" i="10"/>
  <c r="I680" i="10"/>
  <c r="H680" i="10"/>
  <c r="G680" i="10"/>
  <c r="J679" i="10"/>
  <c r="I679" i="10"/>
  <c r="H679" i="10"/>
  <c r="G679" i="10"/>
  <c r="J678" i="10"/>
  <c r="I678" i="10"/>
  <c r="H678" i="10"/>
  <c r="G678" i="10"/>
  <c r="J677" i="10"/>
  <c r="I677" i="10"/>
  <c r="H677" i="10"/>
  <c r="G677" i="10"/>
  <c r="J676" i="10"/>
  <c r="I676" i="10"/>
  <c r="H676" i="10"/>
  <c r="G676" i="10"/>
  <c r="J675" i="10"/>
  <c r="I675" i="10"/>
  <c r="H675" i="10"/>
  <c r="G675" i="10"/>
  <c r="J674" i="10"/>
  <c r="I674" i="10"/>
  <c r="H674" i="10"/>
  <c r="G674" i="10"/>
  <c r="J673" i="10"/>
  <c r="I673" i="10"/>
  <c r="H673" i="10"/>
  <c r="G673" i="10"/>
  <c r="J672" i="10"/>
  <c r="I672" i="10"/>
  <c r="H672" i="10"/>
  <c r="G672" i="10"/>
  <c r="J671" i="10"/>
  <c r="I671" i="10"/>
  <c r="H671" i="10"/>
  <c r="G671" i="10"/>
  <c r="J670" i="10"/>
  <c r="I670" i="10"/>
  <c r="H670" i="10"/>
  <c r="G670" i="10"/>
  <c r="J669" i="10"/>
  <c r="I669" i="10"/>
  <c r="H669" i="10"/>
  <c r="J668" i="10"/>
  <c r="I668" i="10"/>
  <c r="H668" i="10"/>
  <c r="K668" i="10" s="1"/>
  <c r="G668" i="10"/>
  <c r="J667" i="10"/>
  <c r="K786" i="10" s="1"/>
  <c r="I667" i="10"/>
  <c r="H667" i="10"/>
  <c r="G667" i="10"/>
  <c r="J666" i="10"/>
  <c r="I666" i="10"/>
  <c r="H666" i="10"/>
  <c r="K666" i="10" s="1"/>
  <c r="G666" i="10"/>
  <c r="J665" i="10"/>
  <c r="I665" i="10"/>
  <c r="H665" i="10"/>
  <c r="G665" i="10"/>
  <c r="J664" i="10"/>
  <c r="I664" i="10"/>
  <c r="H664" i="10"/>
  <c r="K664" i="10" s="1"/>
  <c r="G664" i="10"/>
  <c r="J663" i="10"/>
  <c r="K782" i="10" s="1"/>
  <c r="I663" i="10"/>
  <c r="H663" i="10"/>
  <c r="G663" i="10"/>
  <c r="J662" i="10"/>
  <c r="I662" i="10"/>
  <c r="H662" i="10"/>
  <c r="K662" i="10" s="1"/>
  <c r="G662" i="10"/>
  <c r="J661" i="10"/>
  <c r="I661" i="10"/>
  <c r="H661" i="10"/>
  <c r="G661" i="10"/>
  <c r="J660" i="10"/>
  <c r="I660" i="10"/>
  <c r="H660" i="10"/>
  <c r="K660" i="10" s="1"/>
  <c r="G660" i="10"/>
  <c r="J659" i="10"/>
  <c r="K778" i="10" s="1"/>
  <c r="I659" i="10"/>
  <c r="H659" i="10"/>
  <c r="G659" i="10"/>
  <c r="J658" i="10"/>
  <c r="I658" i="10"/>
  <c r="H658" i="10"/>
  <c r="K658" i="10" s="1"/>
  <c r="G658" i="10"/>
  <c r="J657" i="10"/>
  <c r="I657" i="10"/>
  <c r="H657" i="10"/>
  <c r="J656" i="10"/>
  <c r="K775" i="10" s="1"/>
  <c r="I656" i="10"/>
  <c r="H656" i="10"/>
  <c r="G656" i="10"/>
  <c r="J655" i="10"/>
  <c r="I655" i="10"/>
  <c r="H655" i="10"/>
  <c r="G655" i="10"/>
  <c r="J654" i="10"/>
  <c r="K773" i="10" s="1"/>
  <c r="I654" i="10"/>
  <c r="H654" i="10"/>
  <c r="G654" i="10"/>
  <c r="J653" i="10"/>
  <c r="I653" i="10"/>
  <c r="H653" i="10"/>
  <c r="G653" i="10"/>
  <c r="J652" i="10"/>
  <c r="K771" i="10" s="1"/>
  <c r="I652" i="10"/>
  <c r="H652" i="10"/>
  <c r="G652" i="10"/>
  <c r="J651" i="10"/>
  <c r="I651" i="10"/>
  <c r="H651" i="10"/>
  <c r="G651" i="10"/>
  <c r="J650" i="10"/>
  <c r="K769" i="10" s="1"/>
  <c r="I650" i="10"/>
  <c r="H650" i="10"/>
  <c r="G650" i="10"/>
  <c r="J649" i="10"/>
  <c r="I649" i="10"/>
  <c r="H649" i="10"/>
  <c r="G649" i="10"/>
  <c r="J648" i="10"/>
  <c r="K767" i="10" s="1"/>
  <c r="I648" i="10"/>
  <c r="H648" i="10"/>
  <c r="G648" i="10"/>
  <c r="J647" i="10"/>
  <c r="I647" i="10"/>
  <c r="H647" i="10"/>
  <c r="G647" i="10"/>
  <c r="J646" i="10"/>
  <c r="K765" i="10" s="1"/>
  <c r="I646" i="10"/>
  <c r="H646" i="10"/>
  <c r="G646" i="10"/>
  <c r="J645" i="10"/>
  <c r="I645" i="10"/>
  <c r="H645" i="10"/>
  <c r="J644" i="10"/>
  <c r="K763" i="10" s="1"/>
  <c r="I644" i="10"/>
  <c r="H644" i="10"/>
  <c r="G644" i="10"/>
  <c r="J643" i="10"/>
  <c r="I643" i="10"/>
  <c r="H643" i="10"/>
  <c r="K643" i="10" s="1"/>
  <c r="G643" i="10"/>
  <c r="J642" i="10"/>
  <c r="I642" i="10"/>
  <c r="H642" i="10"/>
  <c r="G642" i="10"/>
  <c r="J641" i="10"/>
  <c r="I641" i="10"/>
  <c r="H641" i="10"/>
  <c r="K641" i="10" s="1"/>
  <c r="G641" i="10"/>
  <c r="J640" i="10"/>
  <c r="K759" i="10" s="1"/>
  <c r="I640" i="10"/>
  <c r="H640" i="10"/>
  <c r="G640" i="10"/>
  <c r="J639" i="10"/>
  <c r="I639" i="10"/>
  <c r="H639" i="10"/>
  <c r="K639" i="10" s="1"/>
  <c r="G639" i="10"/>
  <c r="J638" i="10"/>
  <c r="I638" i="10"/>
  <c r="H638" i="10"/>
  <c r="G638" i="10"/>
  <c r="J637" i="10"/>
  <c r="I637" i="10"/>
  <c r="H637" i="10"/>
  <c r="K637" i="10" s="1"/>
  <c r="G637" i="10"/>
  <c r="J636" i="10"/>
  <c r="I636" i="10"/>
  <c r="H636" i="10"/>
  <c r="G636" i="10"/>
  <c r="J635" i="10"/>
  <c r="I635" i="10"/>
  <c r="H635" i="10"/>
  <c r="G635" i="10"/>
  <c r="J634" i="10"/>
  <c r="K753" i="10" s="1"/>
  <c r="I634" i="10"/>
  <c r="H634" i="10"/>
  <c r="G634" i="10"/>
  <c r="J633" i="10"/>
  <c r="I633" i="10"/>
  <c r="H633" i="10"/>
  <c r="K633" i="10" s="1"/>
  <c r="J632" i="10"/>
  <c r="K752" i="10" s="1"/>
  <c r="I632" i="10"/>
  <c r="H632" i="10"/>
  <c r="G632" i="10"/>
  <c r="J631" i="10"/>
  <c r="I631" i="10"/>
  <c r="H631" i="10"/>
  <c r="K631" i="10" s="1"/>
  <c r="G631" i="10"/>
  <c r="J630" i="10"/>
  <c r="K750" i="10" s="1"/>
  <c r="I630" i="10"/>
  <c r="H630" i="10"/>
  <c r="G630" i="10"/>
  <c r="J629" i="10"/>
  <c r="I629" i="10"/>
  <c r="H629" i="10"/>
  <c r="G629" i="10"/>
  <c r="J628" i="10"/>
  <c r="K748" i="10" s="1"/>
  <c r="I628" i="10"/>
  <c r="H628" i="10"/>
  <c r="G628" i="10"/>
  <c r="J627" i="10"/>
  <c r="I627" i="10"/>
  <c r="H627" i="10"/>
  <c r="K627" i="10" s="1"/>
  <c r="G627" i="10"/>
  <c r="J626" i="10"/>
  <c r="K746" i="10" s="1"/>
  <c r="I626" i="10"/>
  <c r="H626" i="10"/>
  <c r="G626" i="10"/>
  <c r="J625" i="10"/>
  <c r="I625" i="10"/>
  <c r="H625" i="10"/>
  <c r="G625" i="10"/>
  <c r="J624" i="10"/>
  <c r="K744" i="10" s="1"/>
  <c r="I624" i="10"/>
  <c r="H624" i="10"/>
  <c r="G624" i="10"/>
  <c r="J623" i="10"/>
  <c r="I623" i="10"/>
  <c r="H623" i="10"/>
  <c r="K623" i="10" s="1"/>
  <c r="G623" i="10"/>
  <c r="J622" i="10"/>
  <c r="K742" i="10" s="1"/>
  <c r="I622" i="10"/>
  <c r="H622" i="10"/>
  <c r="G622" i="10"/>
  <c r="J621" i="10"/>
  <c r="I621" i="10"/>
  <c r="H621" i="10"/>
  <c r="J620" i="10"/>
  <c r="I620" i="10"/>
  <c r="H620" i="10"/>
  <c r="K620" i="10" s="1"/>
  <c r="G620" i="10"/>
  <c r="J619" i="10"/>
  <c r="I619" i="10"/>
  <c r="H619" i="10"/>
  <c r="G619" i="10"/>
  <c r="J618" i="10"/>
  <c r="I618" i="10"/>
  <c r="H618" i="10"/>
  <c r="G618" i="10"/>
  <c r="J617" i="10"/>
  <c r="K736" i="10" s="1"/>
  <c r="I617" i="10"/>
  <c r="H617" i="10"/>
  <c r="G617" i="10"/>
  <c r="J616" i="10"/>
  <c r="I616" i="10"/>
  <c r="H616" i="10"/>
  <c r="K616" i="10" s="1"/>
  <c r="G616" i="10"/>
  <c r="J615" i="10"/>
  <c r="I615" i="10"/>
  <c r="H615" i="10"/>
  <c r="G615" i="10"/>
  <c r="J614" i="10"/>
  <c r="I614" i="10"/>
  <c r="H614" i="10"/>
  <c r="G614" i="10"/>
  <c r="J613" i="10"/>
  <c r="I613" i="10"/>
  <c r="H613" i="10"/>
  <c r="G613" i="10"/>
  <c r="J612" i="10"/>
  <c r="I612" i="10"/>
  <c r="H612" i="10"/>
  <c r="K612" i="10" s="1"/>
  <c r="G612" i="10"/>
  <c r="J611" i="10"/>
  <c r="I611" i="10"/>
  <c r="H611" i="10"/>
  <c r="G611" i="10"/>
  <c r="J610" i="10"/>
  <c r="I610" i="10"/>
  <c r="H610" i="10"/>
  <c r="G610" i="10"/>
  <c r="J609" i="10"/>
  <c r="I609" i="10"/>
  <c r="H609" i="10"/>
  <c r="J608" i="10"/>
  <c r="I608" i="10"/>
  <c r="H608" i="10"/>
  <c r="G608" i="10"/>
  <c r="J607" i="10"/>
  <c r="K727" i="10" s="1"/>
  <c r="I607" i="10"/>
  <c r="H607" i="10"/>
  <c r="G607" i="10"/>
  <c r="J606" i="10"/>
  <c r="K725" i="10" s="1"/>
  <c r="I606" i="10"/>
  <c r="H606" i="10"/>
  <c r="K606" i="10" s="1"/>
  <c r="G606" i="10"/>
  <c r="J605" i="10"/>
  <c r="I605" i="10"/>
  <c r="H605" i="10"/>
  <c r="G605" i="10"/>
  <c r="J604" i="10"/>
  <c r="I604" i="10"/>
  <c r="H604" i="10"/>
  <c r="G604" i="10"/>
  <c r="J603" i="10"/>
  <c r="K723" i="10" s="1"/>
  <c r="I603" i="10"/>
  <c r="H603" i="10"/>
  <c r="G603" i="10"/>
  <c r="J602" i="10"/>
  <c r="I602" i="10"/>
  <c r="H602" i="10"/>
  <c r="K602" i="10" s="1"/>
  <c r="G602" i="10"/>
  <c r="J601" i="10"/>
  <c r="K721" i="10" s="1"/>
  <c r="I601" i="10"/>
  <c r="H601" i="10"/>
  <c r="G601" i="10"/>
  <c r="J600" i="10"/>
  <c r="I600" i="10"/>
  <c r="H600" i="10"/>
  <c r="G600" i="10"/>
  <c r="J599" i="10"/>
  <c r="K719" i="10" s="1"/>
  <c r="I599" i="10"/>
  <c r="H599" i="10"/>
  <c r="G599" i="10"/>
  <c r="J598" i="10"/>
  <c r="K717" i="10" s="1"/>
  <c r="I598" i="10"/>
  <c r="H598" i="10"/>
  <c r="K598" i="10" s="1"/>
  <c r="G598" i="10"/>
  <c r="J597" i="10"/>
  <c r="I597" i="10"/>
  <c r="H597" i="10"/>
  <c r="J596" i="10"/>
  <c r="I596" i="10"/>
  <c r="H596" i="10"/>
  <c r="G596" i="10"/>
  <c r="J595" i="10"/>
  <c r="I595" i="10"/>
  <c r="H595" i="10"/>
  <c r="G595" i="10"/>
  <c r="J594" i="10"/>
  <c r="K713" i="10" s="1"/>
  <c r="I594" i="10"/>
  <c r="H594" i="10"/>
  <c r="G594" i="10"/>
  <c r="J593" i="10"/>
  <c r="I593" i="10"/>
  <c r="H593" i="10"/>
  <c r="K593" i="10" s="1"/>
  <c r="G593" i="10"/>
  <c r="J592" i="10"/>
  <c r="I592" i="10"/>
  <c r="H592" i="10"/>
  <c r="G592" i="10"/>
  <c r="J591" i="10"/>
  <c r="I591" i="10"/>
  <c r="H591" i="10"/>
  <c r="G591" i="10"/>
  <c r="J590" i="10"/>
  <c r="I590" i="10"/>
  <c r="H590" i="10"/>
  <c r="G590" i="10"/>
  <c r="J589" i="10"/>
  <c r="I589" i="10"/>
  <c r="H589" i="10"/>
  <c r="G589" i="10"/>
  <c r="J588" i="10"/>
  <c r="I588" i="10"/>
  <c r="H588" i="10"/>
  <c r="G588" i="10"/>
  <c r="J587" i="10"/>
  <c r="I587" i="10"/>
  <c r="H587" i="10"/>
  <c r="G587" i="10"/>
  <c r="J586" i="10"/>
  <c r="K705" i="10" s="1"/>
  <c r="I586" i="10"/>
  <c r="H586" i="10"/>
  <c r="G586" i="10"/>
  <c r="J585" i="10"/>
  <c r="I585" i="10"/>
  <c r="H585" i="10"/>
  <c r="K585" i="10" s="1"/>
  <c r="J584" i="10"/>
  <c r="K704" i="10" s="1"/>
  <c r="I584" i="10"/>
  <c r="H584" i="10"/>
  <c r="G584" i="10"/>
  <c r="J583" i="10"/>
  <c r="I583" i="10"/>
  <c r="H583" i="10"/>
  <c r="G583" i="10"/>
  <c r="J582" i="10"/>
  <c r="K702" i="10" s="1"/>
  <c r="I582" i="10"/>
  <c r="H582" i="10"/>
  <c r="G582" i="10"/>
  <c r="J581" i="10"/>
  <c r="I581" i="10"/>
  <c r="H581" i="10"/>
  <c r="G581" i="10"/>
  <c r="J580" i="10"/>
  <c r="K700" i="10" s="1"/>
  <c r="I580" i="10"/>
  <c r="H580" i="10"/>
  <c r="G580" i="10"/>
  <c r="J579" i="10"/>
  <c r="I579" i="10"/>
  <c r="H579" i="10"/>
  <c r="K579" i="10" s="1"/>
  <c r="G579" i="10"/>
  <c r="J578" i="10"/>
  <c r="K698" i="10" s="1"/>
  <c r="I578" i="10"/>
  <c r="H578" i="10"/>
  <c r="G578" i="10"/>
  <c r="J577" i="10"/>
  <c r="I577" i="10"/>
  <c r="H577" i="10"/>
  <c r="G577" i="10"/>
  <c r="J576" i="10"/>
  <c r="K696" i="10" s="1"/>
  <c r="I576" i="10"/>
  <c r="H576" i="10"/>
  <c r="G576" i="10"/>
  <c r="J575" i="10"/>
  <c r="I575" i="10"/>
  <c r="H575" i="10"/>
  <c r="G575" i="10"/>
  <c r="J574" i="10"/>
  <c r="K694" i="10" s="1"/>
  <c r="I574" i="10"/>
  <c r="H574" i="10"/>
  <c r="G574" i="10"/>
  <c r="J573" i="10"/>
  <c r="I573" i="10"/>
  <c r="H573" i="10"/>
  <c r="J572" i="10"/>
  <c r="I572" i="10"/>
  <c r="H572" i="10"/>
  <c r="G572" i="10"/>
  <c r="J571" i="10"/>
  <c r="I571" i="10"/>
  <c r="H571" i="10"/>
  <c r="G571" i="10"/>
  <c r="J570" i="10"/>
  <c r="I570" i="10"/>
  <c r="H570" i="10"/>
  <c r="G570" i="10"/>
  <c r="J569" i="10"/>
  <c r="K688" i="10" s="1"/>
  <c r="I569" i="10"/>
  <c r="H569" i="10"/>
  <c r="G569" i="10"/>
  <c r="J568" i="10"/>
  <c r="I568" i="10"/>
  <c r="H568" i="10"/>
  <c r="K568" i="10" s="1"/>
  <c r="G568" i="10"/>
  <c r="J567" i="10"/>
  <c r="I567" i="10"/>
  <c r="H567" i="10"/>
  <c r="G567" i="10"/>
  <c r="J566" i="10"/>
  <c r="I566" i="10"/>
  <c r="H566" i="10"/>
  <c r="G566" i="10"/>
  <c r="J565" i="10"/>
  <c r="I565" i="10"/>
  <c r="H565" i="10"/>
  <c r="G565" i="10"/>
  <c r="J564" i="10"/>
  <c r="I564" i="10"/>
  <c r="H564" i="10"/>
  <c r="G564" i="10"/>
  <c r="J563" i="10"/>
  <c r="I563" i="10"/>
  <c r="H563" i="10"/>
  <c r="G563" i="10"/>
  <c r="J562" i="10"/>
  <c r="I562" i="10"/>
  <c r="H562" i="10"/>
  <c r="G562" i="10"/>
  <c r="J561" i="10"/>
  <c r="K679" i="10" s="1"/>
  <c r="I561" i="10"/>
  <c r="H561" i="10"/>
  <c r="J560" i="10"/>
  <c r="I560" i="10"/>
  <c r="H560" i="10"/>
  <c r="G560" i="10"/>
  <c r="J559" i="10"/>
  <c r="I559" i="10"/>
  <c r="H559" i="10"/>
  <c r="G559" i="10"/>
  <c r="J558" i="10"/>
  <c r="I558" i="10"/>
  <c r="H558" i="10"/>
  <c r="G558" i="10"/>
  <c r="J557" i="10"/>
  <c r="K677" i="10" s="1"/>
  <c r="I557" i="10"/>
  <c r="H557" i="10"/>
  <c r="G557" i="10"/>
  <c r="J556" i="10"/>
  <c r="I556" i="10"/>
  <c r="H556" i="10"/>
  <c r="G556" i="10"/>
  <c r="J555" i="10"/>
  <c r="K675" i="10" s="1"/>
  <c r="I555" i="10"/>
  <c r="H555" i="10"/>
  <c r="G555" i="10"/>
  <c r="J554" i="10"/>
  <c r="I554" i="10"/>
  <c r="H554" i="10"/>
  <c r="K554" i="10" s="1"/>
  <c r="G554" i="10"/>
  <c r="J553" i="10"/>
  <c r="K673" i="10" s="1"/>
  <c r="I553" i="10"/>
  <c r="H553" i="10"/>
  <c r="G553" i="10"/>
  <c r="J552" i="10"/>
  <c r="I552" i="10"/>
  <c r="H552" i="10"/>
  <c r="G552" i="10"/>
  <c r="J551" i="10"/>
  <c r="I551" i="10"/>
  <c r="H551" i="10"/>
  <c r="G551" i="10"/>
  <c r="J550" i="10"/>
  <c r="I550" i="10"/>
  <c r="H550" i="10"/>
  <c r="G550" i="10"/>
  <c r="J549" i="10"/>
  <c r="K669" i="10" s="1"/>
  <c r="I549" i="10"/>
  <c r="H549" i="10"/>
  <c r="J548" i="10"/>
  <c r="I548" i="10"/>
  <c r="H548" i="10"/>
  <c r="G548" i="10"/>
  <c r="J547" i="10"/>
  <c r="I547" i="10"/>
  <c r="H547" i="10"/>
  <c r="G547" i="10"/>
  <c r="J546" i="10"/>
  <c r="K665" i="10" s="1"/>
  <c r="I546" i="10"/>
  <c r="H546" i="10"/>
  <c r="G546" i="10"/>
  <c r="J545" i="10"/>
  <c r="I545" i="10"/>
  <c r="H545" i="10"/>
  <c r="K545" i="10" s="1"/>
  <c r="G545" i="10"/>
  <c r="J544" i="10"/>
  <c r="I544" i="10"/>
  <c r="H544" i="10"/>
  <c r="G544" i="10"/>
  <c r="J543" i="10"/>
  <c r="I543" i="10"/>
  <c r="H543" i="10"/>
  <c r="G543" i="10"/>
  <c r="J542" i="10"/>
  <c r="I542" i="10"/>
  <c r="H542" i="10"/>
  <c r="G542" i="10"/>
  <c r="J541" i="10"/>
  <c r="I541" i="10"/>
  <c r="H541" i="10"/>
  <c r="G541" i="10"/>
  <c r="J540" i="10"/>
  <c r="I540" i="10"/>
  <c r="H540" i="10"/>
  <c r="G540" i="10"/>
  <c r="J539" i="10"/>
  <c r="I539" i="10"/>
  <c r="H539" i="10"/>
  <c r="G539" i="10"/>
  <c r="J538" i="10"/>
  <c r="K657" i="10" s="1"/>
  <c r="I538" i="10"/>
  <c r="H538" i="10"/>
  <c r="G538" i="10"/>
  <c r="J537" i="10"/>
  <c r="I537" i="10"/>
  <c r="H537" i="10"/>
  <c r="J536" i="10"/>
  <c r="K656" i="10" s="1"/>
  <c r="I536" i="10"/>
  <c r="H536" i="10"/>
  <c r="G536" i="10"/>
  <c r="J535" i="10"/>
  <c r="I535" i="10"/>
  <c r="H535" i="10"/>
  <c r="G535" i="10"/>
  <c r="J534" i="10"/>
  <c r="K654" i="10" s="1"/>
  <c r="I534" i="10"/>
  <c r="H534" i="10"/>
  <c r="G534" i="10"/>
  <c r="J533" i="10"/>
  <c r="I533" i="10"/>
  <c r="H533" i="10"/>
  <c r="G533" i="10"/>
  <c r="J532" i="10"/>
  <c r="K652" i="10" s="1"/>
  <c r="I532" i="10"/>
  <c r="H532" i="10"/>
  <c r="G532" i="10"/>
  <c r="J531" i="10"/>
  <c r="I531" i="10"/>
  <c r="H531" i="10"/>
  <c r="G531" i="10"/>
  <c r="J530" i="10"/>
  <c r="K650" i="10" s="1"/>
  <c r="I530" i="10"/>
  <c r="H530" i="10"/>
  <c r="G530" i="10"/>
  <c r="J529" i="10"/>
  <c r="I529" i="10"/>
  <c r="H529" i="10"/>
  <c r="G529" i="10"/>
  <c r="J528" i="10"/>
  <c r="K648" i="10" s="1"/>
  <c r="I528" i="10"/>
  <c r="H528" i="10"/>
  <c r="G528" i="10"/>
  <c r="J527" i="10"/>
  <c r="I527" i="10"/>
  <c r="H527" i="10"/>
  <c r="G527" i="10"/>
  <c r="J526" i="10"/>
  <c r="K646" i="10" s="1"/>
  <c r="I526" i="10"/>
  <c r="H526" i="10"/>
  <c r="G526" i="10"/>
  <c r="J525" i="10"/>
  <c r="I525" i="10"/>
  <c r="H525" i="10"/>
  <c r="J524" i="10"/>
  <c r="I524" i="10"/>
  <c r="H524" i="10"/>
  <c r="G524" i="10"/>
  <c r="J523" i="10"/>
  <c r="I523" i="10"/>
  <c r="H523" i="10"/>
  <c r="G523" i="10"/>
  <c r="J522" i="10"/>
  <c r="I522" i="10"/>
  <c r="H522" i="10"/>
  <c r="G522" i="10"/>
  <c r="J521" i="10"/>
  <c r="K640" i="10" s="1"/>
  <c r="I521" i="10"/>
  <c r="H521" i="10"/>
  <c r="G521" i="10"/>
  <c r="J520" i="10"/>
  <c r="I520" i="10"/>
  <c r="H520" i="10"/>
  <c r="G520" i="10"/>
  <c r="J519" i="10"/>
  <c r="I519" i="10"/>
  <c r="H519" i="10"/>
  <c r="G519" i="10"/>
  <c r="J518" i="10"/>
  <c r="I518" i="10"/>
  <c r="H518" i="10"/>
  <c r="G518" i="10"/>
  <c r="J517" i="10"/>
  <c r="I517" i="10"/>
  <c r="H517" i="10"/>
  <c r="G517" i="10"/>
  <c r="J516" i="10"/>
  <c r="I516" i="10"/>
  <c r="H516" i="10"/>
  <c r="G516" i="10"/>
  <c r="J515" i="10"/>
  <c r="K635" i="10" s="1"/>
  <c r="I515" i="10"/>
  <c r="H515" i="10"/>
  <c r="G515" i="10"/>
  <c r="J514" i="10"/>
  <c r="I514" i="10"/>
  <c r="H514" i="10"/>
  <c r="G514" i="10"/>
  <c r="J513" i="10"/>
  <c r="I513" i="10"/>
  <c r="H513" i="10"/>
  <c r="J512" i="10"/>
  <c r="I512" i="10"/>
  <c r="H512" i="10"/>
  <c r="G512" i="10"/>
  <c r="J511" i="10"/>
  <c r="I511" i="10"/>
  <c r="H511" i="10"/>
  <c r="G511" i="10"/>
  <c r="J510" i="10"/>
  <c r="I510" i="10"/>
  <c r="H510" i="10"/>
  <c r="G510" i="10"/>
  <c r="J509" i="10"/>
  <c r="K629" i="10" s="1"/>
  <c r="I509" i="10"/>
  <c r="H509" i="10"/>
  <c r="G509" i="10"/>
  <c r="J508" i="10"/>
  <c r="I508" i="10"/>
  <c r="H508" i="10"/>
  <c r="G508" i="10"/>
  <c r="J507" i="10"/>
  <c r="K625" i="10" s="1"/>
  <c r="I507" i="10"/>
  <c r="H507" i="10"/>
  <c r="G507" i="10"/>
  <c r="J506" i="10"/>
  <c r="I506" i="10"/>
  <c r="H506" i="10"/>
  <c r="G506" i="10"/>
  <c r="J505" i="10"/>
  <c r="I505" i="10"/>
  <c r="H505" i="10"/>
  <c r="G505" i="10"/>
  <c r="J504" i="10"/>
  <c r="I504" i="10"/>
  <c r="H504" i="10"/>
  <c r="G504" i="10"/>
  <c r="J503" i="10"/>
  <c r="I503" i="10"/>
  <c r="H503" i="10"/>
  <c r="G503" i="10"/>
  <c r="J502" i="10"/>
  <c r="K619" i="10" s="1"/>
  <c r="I502" i="10"/>
  <c r="H502" i="10"/>
  <c r="G502" i="10"/>
  <c r="J501" i="10"/>
  <c r="K621" i="10" s="1"/>
  <c r="I501" i="10"/>
  <c r="H501" i="10"/>
  <c r="J500" i="10"/>
  <c r="I500" i="10"/>
  <c r="H500" i="10"/>
  <c r="G500" i="10"/>
  <c r="J499" i="10"/>
  <c r="I499" i="10"/>
  <c r="H499" i="10"/>
  <c r="G499" i="10"/>
  <c r="J498" i="10"/>
  <c r="K618" i="10" s="1"/>
  <c r="I498" i="10"/>
  <c r="H498" i="10"/>
  <c r="G498" i="10"/>
  <c r="J497" i="10"/>
  <c r="I497" i="10"/>
  <c r="H497" i="10"/>
  <c r="G497" i="10"/>
  <c r="J496" i="10"/>
  <c r="K615" i="10" s="1"/>
  <c r="I496" i="10"/>
  <c r="H496" i="10"/>
  <c r="G496" i="10"/>
  <c r="J495" i="10"/>
  <c r="I495" i="10"/>
  <c r="H495" i="10"/>
  <c r="G495" i="10"/>
  <c r="J494" i="10"/>
  <c r="K613" i="10" s="1"/>
  <c r="I494" i="10"/>
  <c r="H494" i="10"/>
  <c r="G494" i="10"/>
  <c r="J493" i="10"/>
  <c r="I493" i="10"/>
  <c r="H493" i="10"/>
  <c r="G493" i="10"/>
  <c r="J492" i="10"/>
  <c r="I492" i="10"/>
  <c r="H492" i="10"/>
  <c r="G492" i="10"/>
  <c r="J491" i="10"/>
  <c r="I491" i="10"/>
  <c r="H491" i="10"/>
  <c r="G491" i="10"/>
  <c r="J490" i="10"/>
  <c r="K610" i="10" s="1"/>
  <c r="I490" i="10"/>
  <c r="H490" i="10"/>
  <c r="G490" i="10"/>
  <c r="J489" i="10"/>
  <c r="I489" i="10"/>
  <c r="H489" i="10"/>
  <c r="J488" i="10"/>
  <c r="I488" i="10"/>
  <c r="H488" i="10"/>
  <c r="G488" i="10"/>
  <c r="J487" i="10"/>
  <c r="I487" i="10"/>
  <c r="H487" i="10"/>
  <c r="G487" i="10"/>
  <c r="J486" i="10"/>
  <c r="I486" i="10"/>
  <c r="H486" i="10"/>
  <c r="G486" i="10"/>
  <c r="J485" i="10"/>
  <c r="I485" i="10"/>
  <c r="H485" i="10"/>
  <c r="G485" i="10"/>
  <c r="J484" i="10"/>
  <c r="K604" i="10" s="1"/>
  <c r="I484" i="10"/>
  <c r="H484" i="10"/>
  <c r="G484" i="10"/>
  <c r="J483" i="10"/>
  <c r="I483" i="10"/>
  <c r="H483" i="10"/>
  <c r="G483" i="10"/>
  <c r="J482" i="10"/>
  <c r="I482" i="10"/>
  <c r="H482" i="10"/>
  <c r="G482" i="10"/>
  <c r="J481" i="10"/>
  <c r="I481" i="10"/>
  <c r="H481" i="10"/>
  <c r="G481" i="10"/>
  <c r="J480" i="10"/>
  <c r="I480" i="10"/>
  <c r="H480" i="10"/>
  <c r="G480" i="10"/>
  <c r="J479" i="10"/>
  <c r="K596" i="10" s="1"/>
  <c r="I479" i="10"/>
  <c r="H479" i="10"/>
  <c r="G479" i="10"/>
  <c r="J478" i="10"/>
  <c r="I478" i="10"/>
  <c r="H478" i="10"/>
  <c r="G478" i="10"/>
  <c r="J477" i="10"/>
  <c r="I477" i="10"/>
  <c r="H477" i="10"/>
  <c r="J476" i="10"/>
  <c r="I476" i="10"/>
  <c r="H476" i="10"/>
  <c r="G476" i="10"/>
  <c r="J475" i="10"/>
  <c r="K595" i="10" s="1"/>
  <c r="I475" i="10"/>
  <c r="H475" i="10"/>
  <c r="G475" i="10"/>
  <c r="J474" i="10"/>
  <c r="I474" i="10"/>
  <c r="H474" i="10"/>
  <c r="G474" i="10"/>
  <c r="J473" i="10"/>
  <c r="K592" i="10" s="1"/>
  <c r="I473" i="10"/>
  <c r="H473" i="10"/>
  <c r="G473" i="10"/>
  <c r="J472" i="10"/>
  <c r="I472" i="10"/>
  <c r="H472" i="10"/>
  <c r="G472" i="10"/>
  <c r="J471" i="10"/>
  <c r="K591" i="10" s="1"/>
  <c r="I471" i="10"/>
  <c r="H471" i="10"/>
  <c r="G471" i="10"/>
  <c r="J470" i="10"/>
  <c r="K590" i="10" s="1"/>
  <c r="I470" i="10"/>
  <c r="H470" i="10"/>
  <c r="G470" i="10"/>
  <c r="J469" i="10"/>
  <c r="K589" i="10" s="1"/>
  <c r="I469" i="10"/>
  <c r="H469" i="10"/>
  <c r="G469" i="10"/>
  <c r="J468" i="10"/>
  <c r="I468" i="10"/>
  <c r="H468" i="10"/>
  <c r="G468" i="10"/>
  <c r="J467" i="10"/>
  <c r="K587" i="10" s="1"/>
  <c r="I467" i="10"/>
  <c r="H467" i="10"/>
  <c r="G467" i="10"/>
  <c r="J466" i="10"/>
  <c r="K586" i="10" s="1"/>
  <c r="I466" i="10"/>
  <c r="H466" i="10"/>
  <c r="G466" i="10"/>
  <c r="J465" i="10"/>
  <c r="K577" i="10" s="1"/>
  <c r="I465" i="10"/>
  <c r="H465" i="10"/>
  <c r="J464" i="10"/>
  <c r="I464" i="10"/>
  <c r="H464" i="10"/>
  <c r="G464" i="10"/>
  <c r="J463" i="10"/>
  <c r="K583" i="10" s="1"/>
  <c r="I463" i="10"/>
  <c r="H463" i="10"/>
  <c r="G463" i="10"/>
  <c r="J462" i="10"/>
  <c r="I462" i="10"/>
  <c r="H462" i="10"/>
  <c r="G462" i="10"/>
  <c r="J461" i="10"/>
  <c r="K581" i="10" s="1"/>
  <c r="I461" i="10"/>
  <c r="H461" i="10"/>
  <c r="G461" i="10"/>
  <c r="J460" i="10"/>
  <c r="I460" i="10"/>
  <c r="H460" i="10"/>
  <c r="G460" i="10"/>
  <c r="J459" i="10"/>
  <c r="I459" i="10"/>
  <c r="H459" i="10"/>
  <c r="G459" i="10"/>
  <c r="J458" i="10"/>
  <c r="I458" i="10"/>
  <c r="H458" i="10"/>
  <c r="G458" i="10"/>
  <c r="J457" i="10"/>
  <c r="I457" i="10"/>
  <c r="H457" i="10"/>
  <c r="G457" i="10"/>
  <c r="J456" i="10"/>
  <c r="I456" i="10"/>
  <c r="H456" i="10"/>
  <c r="G456" i="10"/>
  <c r="J455" i="10"/>
  <c r="K575" i="10" s="1"/>
  <c r="I455" i="10"/>
  <c r="H455" i="10"/>
  <c r="G455" i="10"/>
  <c r="J454" i="10"/>
  <c r="I454" i="10"/>
  <c r="H454" i="10"/>
  <c r="G454" i="10"/>
  <c r="J453" i="10"/>
  <c r="K573" i="10" s="1"/>
  <c r="I453" i="10"/>
  <c r="H453" i="10"/>
  <c r="J452" i="10"/>
  <c r="K572" i="10" s="1"/>
  <c r="I452" i="10"/>
  <c r="H452" i="10"/>
  <c r="G452" i="10"/>
  <c r="J451" i="10"/>
  <c r="I451" i="10"/>
  <c r="H451" i="10"/>
  <c r="G451" i="10"/>
  <c r="J450" i="10"/>
  <c r="K570" i="10" s="1"/>
  <c r="I450" i="10"/>
  <c r="H450" i="10"/>
  <c r="G450" i="10"/>
  <c r="J449" i="10"/>
  <c r="K569" i="10" s="1"/>
  <c r="I449" i="10"/>
  <c r="H449" i="10"/>
  <c r="G449" i="10"/>
  <c r="J448" i="10"/>
  <c r="I448" i="10"/>
  <c r="H448" i="10"/>
  <c r="G448" i="10"/>
  <c r="J447" i="10"/>
  <c r="K567" i="10" s="1"/>
  <c r="I447" i="10"/>
  <c r="H447" i="10"/>
  <c r="G447" i="10"/>
  <c r="J446" i="10"/>
  <c r="K566" i="10" s="1"/>
  <c r="I446" i="10"/>
  <c r="H446" i="10"/>
  <c r="G446" i="10"/>
  <c r="J445" i="10"/>
  <c r="K565" i="10" s="1"/>
  <c r="I445" i="10"/>
  <c r="H445" i="10"/>
  <c r="G445" i="10"/>
  <c r="J444" i="10"/>
  <c r="K564" i="10" s="1"/>
  <c r="I444" i="10"/>
  <c r="H444" i="10"/>
  <c r="G444" i="10"/>
  <c r="J443" i="10"/>
  <c r="I443" i="10"/>
  <c r="H443" i="10"/>
  <c r="G443" i="10"/>
  <c r="J442" i="10"/>
  <c r="K562" i="10" s="1"/>
  <c r="I442" i="10"/>
  <c r="H442" i="10"/>
  <c r="G442" i="10"/>
  <c r="J441" i="10"/>
  <c r="K561" i="10" s="1"/>
  <c r="I441" i="10"/>
  <c r="H441" i="10"/>
  <c r="J440" i="10"/>
  <c r="I440" i="10"/>
  <c r="H440" i="10"/>
  <c r="G440" i="10"/>
  <c r="J439" i="10"/>
  <c r="I439" i="10"/>
  <c r="H439" i="10"/>
  <c r="G439" i="10"/>
  <c r="J438" i="10"/>
  <c r="K558" i="10" s="1"/>
  <c r="I438" i="10"/>
  <c r="H438" i="10"/>
  <c r="G438" i="10"/>
  <c r="J437" i="10"/>
  <c r="I437" i="10"/>
  <c r="H437" i="10"/>
  <c r="G437" i="10"/>
  <c r="J436" i="10"/>
  <c r="K556" i="10" s="1"/>
  <c r="I436" i="10"/>
  <c r="H436" i="10"/>
  <c r="G436" i="10"/>
  <c r="J435" i="10"/>
  <c r="I435" i="10"/>
  <c r="H435" i="10"/>
  <c r="G435" i="10"/>
  <c r="J434" i="10"/>
  <c r="I434" i="10"/>
  <c r="H434" i="10"/>
  <c r="G434" i="10"/>
  <c r="J433" i="10"/>
  <c r="I433" i="10"/>
  <c r="H433" i="10"/>
  <c r="G433" i="10"/>
  <c r="J432" i="10"/>
  <c r="I432" i="10"/>
  <c r="H432" i="10"/>
  <c r="G432" i="10"/>
  <c r="J431" i="10"/>
  <c r="I431" i="10"/>
  <c r="H431" i="10"/>
  <c r="G431" i="10"/>
  <c r="J430" i="10"/>
  <c r="K550" i="10" s="1"/>
  <c r="I430" i="10"/>
  <c r="H430" i="10"/>
  <c r="G430" i="10"/>
  <c r="J429" i="10"/>
  <c r="I429" i="10"/>
  <c r="H429" i="10"/>
  <c r="J428" i="10"/>
  <c r="I428" i="10"/>
  <c r="H428" i="10"/>
  <c r="G428" i="10"/>
  <c r="J427" i="10"/>
  <c r="K547" i="10" s="1"/>
  <c r="I427" i="10"/>
  <c r="H427" i="10"/>
  <c r="G427" i="10"/>
  <c r="J426" i="10"/>
  <c r="K546" i="10" s="1"/>
  <c r="I426" i="10"/>
  <c r="H426" i="10"/>
  <c r="G426" i="10"/>
  <c r="J425" i="10"/>
  <c r="I425" i="10"/>
  <c r="H425" i="10"/>
  <c r="G425" i="10"/>
  <c r="J424" i="10"/>
  <c r="K544" i="10" s="1"/>
  <c r="I424" i="10"/>
  <c r="H424" i="10"/>
  <c r="G424" i="10"/>
  <c r="J423" i="10"/>
  <c r="K543" i="10" s="1"/>
  <c r="I423" i="10"/>
  <c r="H423" i="10"/>
  <c r="G423" i="10"/>
  <c r="J422" i="10"/>
  <c r="K542" i="10" s="1"/>
  <c r="I422" i="10"/>
  <c r="H422" i="10"/>
  <c r="G422" i="10"/>
  <c r="J421" i="10"/>
  <c r="K541" i="10" s="1"/>
  <c r="I421" i="10"/>
  <c r="H421" i="10"/>
  <c r="G421" i="10"/>
  <c r="J420" i="10"/>
  <c r="I420" i="10"/>
  <c r="H420" i="10"/>
  <c r="G420" i="10"/>
  <c r="J419" i="10"/>
  <c r="K539" i="10" s="1"/>
  <c r="I419" i="10"/>
  <c r="H419" i="10"/>
  <c r="G419" i="10"/>
  <c r="J418" i="10"/>
  <c r="K538" i="10" s="1"/>
  <c r="I418" i="10"/>
  <c r="H418" i="10"/>
  <c r="G418" i="10"/>
  <c r="J417" i="10"/>
  <c r="K529" i="10" s="1"/>
  <c r="I417" i="10"/>
  <c r="H417" i="10"/>
  <c r="J416" i="10"/>
  <c r="I416" i="10"/>
  <c r="H416" i="10"/>
  <c r="G416" i="10"/>
  <c r="J415" i="10"/>
  <c r="K535" i="10" s="1"/>
  <c r="I415" i="10"/>
  <c r="H415" i="10"/>
  <c r="G415" i="10"/>
  <c r="J414" i="10"/>
  <c r="I414" i="10"/>
  <c r="H414" i="10"/>
  <c r="G414" i="10"/>
  <c r="J413" i="10"/>
  <c r="K533" i="10" s="1"/>
  <c r="I413" i="10"/>
  <c r="H413" i="10"/>
  <c r="G413" i="10"/>
  <c r="J412" i="10"/>
  <c r="I412" i="10"/>
  <c r="H412" i="10"/>
  <c r="G412" i="10"/>
  <c r="J411" i="10"/>
  <c r="I411" i="10"/>
  <c r="H411" i="10"/>
  <c r="G411" i="10"/>
  <c r="J410" i="10"/>
  <c r="I410" i="10"/>
  <c r="H410" i="10"/>
  <c r="G410" i="10"/>
  <c r="J409" i="10"/>
  <c r="I409" i="10"/>
  <c r="H409" i="10"/>
  <c r="G409" i="10"/>
  <c r="J408" i="10"/>
  <c r="I408" i="10"/>
  <c r="H408" i="10"/>
  <c r="G408" i="10"/>
  <c r="J407" i="10"/>
  <c r="K527" i="10" s="1"/>
  <c r="I407" i="10"/>
  <c r="H407" i="10"/>
  <c r="G407" i="10"/>
  <c r="J406" i="10"/>
  <c r="I406" i="10"/>
  <c r="H406" i="10"/>
  <c r="G406" i="10"/>
  <c r="J405" i="10"/>
  <c r="K525" i="10" s="1"/>
  <c r="I405" i="10"/>
  <c r="H405" i="10"/>
  <c r="J404" i="10"/>
  <c r="I404" i="10"/>
  <c r="H404" i="10"/>
  <c r="G404" i="10"/>
  <c r="J403" i="10"/>
  <c r="I403" i="10"/>
  <c r="H403" i="10"/>
  <c r="G403" i="10"/>
  <c r="J402" i="10"/>
  <c r="K522" i="10" s="1"/>
  <c r="I402" i="10"/>
  <c r="H402" i="10"/>
  <c r="G402" i="10"/>
  <c r="J401" i="10"/>
  <c r="K521" i="10" s="1"/>
  <c r="I401" i="10"/>
  <c r="H401" i="10"/>
  <c r="G401" i="10"/>
  <c r="J400" i="10"/>
  <c r="I400" i="10"/>
  <c r="H400" i="10"/>
  <c r="G400" i="10"/>
  <c r="J399" i="10"/>
  <c r="K519" i="10" s="1"/>
  <c r="I399" i="10"/>
  <c r="H399" i="10"/>
  <c r="G399" i="10"/>
  <c r="J398" i="10"/>
  <c r="K518" i="10" s="1"/>
  <c r="I398" i="10"/>
  <c r="H398" i="10"/>
  <c r="G398" i="10"/>
  <c r="J397" i="10"/>
  <c r="I397" i="10"/>
  <c r="H397" i="10"/>
  <c r="G397" i="10"/>
  <c r="J396" i="10"/>
  <c r="I396" i="10"/>
  <c r="H396" i="10"/>
  <c r="G396" i="10"/>
  <c r="J395" i="10"/>
  <c r="I395" i="10"/>
  <c r="H395" i="10"/>
  <c r="G395" i="10"/>
  <c r="J394" i="10"/>
  <c r="I394" i="10"/>
  <c r="H394" i="10"/>
  <c r="G394" i="10"/>
  <c r="J393" i="10"/>
  <c r="I393" i="10"/>
  <c r="H393" i="10"/>
  <c r="J392" i="10"/>
  <c r="I392" i="10"/>
  <c r="H392" i="10"/>
  <c r="G392" i="10"/>
  <c r="J391" i="10"/>
  <c r="I391" i="10"/>
  <c r="H391" i="10"/>
  <c r="G391" i="10"/>
  <c r="J390" i="10"/>
  <c r="I390" i="10"/>
  <c r="H390" i="10"/>
  <c r="G390" i="10"/>
  <c r="J389" i="10"/>
  <c r="I389" i="10"/>
  <c r="H389" i="10"/>
  <c r="G389" i="10"/>
  <c r="J388" i="10"/>
  <c r="K508" i="10" s="1"/>
  <c r="I388" i="10"/>
  <c r="H388" i="10"/>
  <c r="G388" i="10"/>
  <c r="J387" i="10"/>
  <c r="I387" i="10"/>
  <c r="H387" i="10"/>
  <c r="G387" i="10"/>
  <c r="J386" i="10"/>
  <c r="I386" i="10"/>
  <c r="H386" i="10"/>
  <c r="G386" i="10"/>
  <c r="J385" i="10"/>
  <c r="I385" i="10"/>
  <c r="H385" i="10"/>
  <c r="G385" i="10"/>
  <c r="J384" i="10"/>
  <c r="I384" i="10"/>
  <c r="H384" i="10"/>
  <c r="G384" i="10"/>
  <c r="J383" i="10"/>
  <c r="I383" i="10"/>
  <c r="H383" i="10"/>
  <c r="G383" i="10"/>
  <c r="J382" i="10"/>
  <c r="I382" i="10"/>
  <c r="H382" i="10"/>
  <c r="G382" i="10"/>
  <c r="J381" i="10"/>
  <c r="I381" i="10"/>
  <c r="H381" i="10"/>
  <c r="J380" i="10"/>
  <c r="I380" i="10"/>
  <c r="H380" i="10"/>
  <c r="G380" i="10"/>
  <c r="J379" i="10"/>
  <c r="K499" i="10" s="1"/>
  <c r="I379" i="10"/>
  <c r="H379" i="10"/>
  <c r="G379" i="10"/>
  <c r="J378" i="10"/>
  <c r="I378" i="10"/>
  <c r="H378" i="10"/>
  <c r="G378" i="10"/>
  <c r="J377" i="10"/>
  <c r="I377" i="10"/>
  <c r="H377" i="10"/>
  <c r="G377" i="10"/>
  <c r="J376" i="10"/>
  <c r="I376" i="10"/>
  <c r="H376" i="10"/>
  <c r="G376" i="10"/>
  <c r="J375" i="10"/>
  <c r="I375" i="10"/>
  <c r="H375" i="10"/>
  <c r="G375" i="10"/>
  <c r="J374" i="10"/>
  <c r="I374" i="10"/>
  <c r="H374" i="10"/>
  <c r="G374" i="10"/>
  <c r="J373" i="10"/>
  <c r="I373" i="10"/>
  <c r="H373" i="10"/>
  <c r="G373" i="10"/>
  <c r="J372" i="10"/>
  <c r="I372" i="10"/>
  <c r="H372" i="10"/>
  <c r="G372" i="10"/>
  <c r="J371" i="10"/>
  <c r="K491" i="10" s="1"/>
  <c r="I371" i="10"/>
  <c r="H371" i="10"/>
  <c r="G371" i="10"/>
  <c r="J370" i="10"/>
  <c r="I370" i="10"/>
  <c r="H370" i="10"/>
  <c r="G370" i="10"/>
  <c r="J369" i="10"/>
  <c r="I369" i="10"/>
  <c r="H369" i="10"/>
  <c r="J368" i="10"/>
  <c r="I368" i="10"/>
  <c r="H368" i="10"/>
  <c r="G368" i="10"/>
  <c r="J367" i="10"/>
  <c r="I367" i="10"/>
  <c r="H367" i="10"/>
  <c r="G367" i="10"/>
  <c r="J366" i="10"/>
  <c r="I366" i="10"/>
  <c r="H366" i="10"/>
  <c r="G366" i="10"/>
  <c r="J365" i="10"/>
  <c r="I365" i="10"/>
  <c r="H365" i="10"/>
  <c r="G365" i="10"/>
  <c r="J364" i="10"/>
  <c r="I364" i="10"/>
  <c r="H364" i="10"/>
  <c r="G364" i="10"/>
  <c r="J363" i="10"/>
  <c r="I363" i="10"/>
  <c r="H363" i="10"/>
  <c r="G363" i="10"/>
  <c r="J362" i="10"/>
  <c r="I362" i="10"/>
  <c r="H362" i="10"/>
  <c r="G362" i="10"/>
  <c r="J361" i="10"/>
  <c r="I361" i="10"/>
  <c r="H361" i="10"/>
  <c r="G361" i="10"/>
  <c r="J360" i="10"/>
  <c r="I360" i="10"/>
  <c r="H360" i="10"/>
  <c r="G360" i="10"/>
  <c r="J359" i="10"/>
  <c r="I359" i="10"/>
  <c r="H359" i="10"/>
  <c r="G359" i="10"/>
  <c r="J358" i="10"/>
  <c r="I358" i="10"/>
  <c r="H358" i="10"/>
  <c r="G358" i="10"/>
  <c r="J357" i="10"/>
  <c r="I357" i="10"/>
  <c r="H357" i="10"/>
  <c r="J356" i="10"/>
  <c r="I356" i="10"/>
  <c r="H356" i="10"/>
  <c r="G356" i="10"/>
  <c r="J355" i="10"/>
  <c r="I355" i="10"/>
  <c r="H355" i="10"/>
  <c r="G355" i="10"/>
  <c r="J354" i="10"/>
  <c r="I354" i="10"/>
  <c r="H354" i="10"/>
  <c r="G354" i="10"/>
  <c r="J353" i="10"/>
  <c r="I353" i="10"/>
  <c r="H353" i="10"/>
  <c r="G353" i="10"/>
  <c r="J352" i="10"/>
  <c r="I352" i="10"/>
  <c r="H352" i="10"/>
  <c r="G352" i="10"/>
  <c r="J351" i="10"/>
  <c r="K471" i="10" s="1"/>
  <c r="I351" i="10"/>
  <c r="H351" i="10"/>
  <c r="G351" i="10"/>
  <c r="J350" i="10"/>
  <c r="I350" i="10"/>
  <c r="H350" i="10"/>
  <c r="G350" i="10"/>
  <c r="J349" i="10"/>
  <c r="I349" i="10"/>
  <c r="H349" i="10"/>
  <c r="G349" i="10"/>
  <c r="J348" i="10"/>
  <c r="I348" i="10"/>
  <c r="H348" i="10"/>
  <c r="G348" i="10"/>
  <c r="J347" i="10"/>
  <c r="I347" i="10"/>
  <c r="H347" i="10"/>
  <c r="G347" i="10"/>
  <c r="J346" i="10"/>
  <c r="I346" i="10"/>
  <c r="H346" i="10"/>
  <c r="G346" i="10"/>
  <c r="J345" i="10"/>
  <c r="I345" i="10"/>
  <c r="H345" i="10"/>
  <c r="J344" i="10"/>
  <c r="I344" i="10"/>
  <c r="H344" i="10"/>
  <c r="G344" i="10"/>
  <c r="J343" i="10"/>
  <c r="I343" i="10"/>
  <c r="H343" i="10"/>
  <c r="G343" i="10"/>
  <c r="J342" i="10"/>
  <c r="I342" i="10"/>
  <c r="H342" i="10"/>
  <c r="G342" i="10"/>
  <c r="J341" i="10"/>
  <c r="K461" i="10" s="1"/>
  <c r="I341" i="10"/>
  <c r="H341" i="10"/>
  <c r="G341" i="10"/>
  <c r="J340" i="10"/>
  <c r="I340" i="10"/>
  <c r="H340" i="10"/>
  <c r="G340" i="10"/>
  <c r="J339" i="10"/>
  <c r="I339" i="10"/>
  <c r="H339" i="10"/>
  <c r="G339" i="10"/>
  <c r="J338" i="10"/>
  <c r="I338" i="10"/>
  <c r="H338" i="10"/>
  <c r="G338" i="10"/>
  <c r="J337" i="10"/>
  <c r="I337" i="10"/>
  <c r="H337" i="10"/>
  <c r="G337" i="10"/>
  <c r="J336" i="10"/>
  <c r="I336" i="10"/>
  <c r="H336" i="10"/>
  <c r="G336" i="10"/>
  <c r="J335" i="10"/>
  <c r="I335" i="10"/>
  <c r="H335" i="10"/>
  <c r="G335" i="10"/>
  <c r="J334" i="10"/>
  <c r="I334" i="10"/>
  <c r="H334" i="10"/>
  <c r="G334" i="10"/>
  <c r="J333" i="10"/>
  <c r="K453" i="10" s="1"/>
  <c r="I333" i="10"/>
  <c r="H333" i="10"/>
  <c r="J332" i="10"/>
  <c r="K452" i="10" s="1"/>
  <c r="I332" i="10"/>
  <c r="H332" i="10"/>
  <c r="G332" i="10"/>
  <c r="J331" i="10"/>
  <c r="I331" i="10"/>
  <c r="H331" i="10"/>
  <c r="G331" i="10"/>
  <c r="J330" i="10"/>
  <c r="I330" i="10"/>
  <c r="H330" i="10"/>
  <c r="G330" i="10"/>
  <c r="J329" i="10"/>
  <c r="I329" i="10"/>
  <c r="H329" i="10"/>
  <c r="G329" i="10"/>
  <c r="J328" i="10"/>
  <c r="I328" i="10"/>
  <c r="H328" i="10"/>
  <c r="G328" i="10"/>
  <c r="J327" i="10"/>
  <c r="I327" i="10"/>
  <c r="H327" i="10"/>
  <c r="G327" i="10"/>
  <c r="J326" i="10"/>
  <c r="I326" i="10"/>
  <c r="H326" i="10"/>
  <c r="G326" i="10"/>
  <c r="J325" i="10"/>
  <c r="I325" i="10"/>
  <c r="H325" i="10"/>
  <c r="G325" i="10"/>
  <c r="J324" i="10"/>
  <c r="K444" i="10" s="1"/>
  <c r="I324" i="10"/>
  <c r="H324" i="10"/>
  <c r="G324" i="10"/>
  <c r="J323" i="10"/>
  <c r="I323" i="10"/>
  <c r="H323" i="10"/>
  <c r="G323" i="10"/>
  <c r="J322" i="10"/>
  <c r="I322" i="10"/>
  <c r="H322" i="10"/>
  <c r="G322" i="10"/>
  <c r="J321" i="10"/>
  <c r="I321" i="10"/>
  <c r="H321" i="10"/>
  <c r="J320" i="10"/>
  <c r="I320" i="10"/>
  <c r="H320" i="10"/>
  <c r="G320" i="10"/>
  <c r="J319" i="10"/>
  <c r="I319" i="10"/>
  <c r="H319" i="10"/>
  <c r="G319" i="10"/>
  <c r="J318" i="10"/>
  <c r="I318" i="10"/>
  <c r="H318" i="10"/>
  <c r="G318" i="10"/>
  <c r="J317" i="10"/>
  <c r="I317" i="10"/>
  <c r="H317" i="10"/>
  <c r="G317" i="10"/>
  <c r="J316" i="10"/>
  <c r="I316" i="10"/>
  <c r="H316" i="10"/>
  <c r="G316" i="10"/>
  <c r="J315" i="10"/>
  <c r="I315" i="10"/>
  <c r="H315" i="10"/>
  <c r="G315" i="10"/>
  <c r="J314" i="10"/>
  <c r="K434" i="10" s="1"/>
  <c r="I314" i="10"/>
  <c r="H314" i="10"/>
  <c r="G314" i="10"/>
  <c r="J313" i="10"/>
  <c r="I313" i="10"/>
  <c r="H313" i="10"/>
  <c r="G313" i="10"/>
  <c r="J312" i="10"/>
  <c r="I312" i="10"/>
  <c r="H312" i="10"/>
  <c r="G312" i="10"/>
  <c r="J311" i="10"/>
  <c r="I311" i="10"/>
  <c r="H311" i="10"/>
  <c r="G311" i="10"/>
  <c r="J310" i="10"/>
  <c r="I310" i="10"/>
  <c r="H310" i="10"/>
  <c r="G310" i="10"/>
  <c r="J309" i="10"/>
  <c r="I309" i="10"/>
  <c r="H309" i="10"/>
  <c r="J308" i="10"/>
  <c r="I308" i="10"/>
  <c r="H308" i="10"/>
  <c r="G308" i="10"/>
  <c r="J307" i="10"/>
  <c r="I307" i="10"/>
  <c r="H307" i="10"/>
  <c r="G307" i="10"/>
  <c r="J306" i="10"/>
  <c r="I306" i="10"/>
  <c r="H306" i="10"/>
  <c r="G306" i="10"/>
  <c r="J305" i="10"/>
  <c r="I305" i="10"/>
  <c r="H305" i="10"/>
  <c r="G305" i="10"/>
  <c r="J304" i="10"/>
  <c r="I304" i="10"/>
  <c r="H304" i="10"/>
  <c r="G304" i="10"/>
  <c r="J303" i="10"/>
  <c r="K423" i="10" s="1"/>
  <c r="I303" i="10"/>
  <c r="H303" i="10"/>
  <c r="G303" i="10"/>
  <c r="J302" i="10"/>
  <c r="I302" i="10"/>
  <c r="H302" i="10"/>
  <c r="G302" i="10"/>
  <c r="J301" i="10"/>
  <c r="I301" i="10"/>
  <c r="H301" i="10"/>
  <c r="G301" i="10"/>
  <c r="J300" i="10"/>
  <c r="I300" i="10"/>
  <c r="H300" i="10"/>
  <c r="G300" i="10"/>
  <c r="J299" i="10"/>
  <c r="I299" i="10"/>
  <c r="H299" i="10"/>
  <c r="G299" i="10"/>
  <c r="J298" i="10"/>
  <c r="K412" i="10" s="1"/>
  <c r="I298" i="10"/>
  <c r="H298" i="10"/>
  <c r="G298" i="10"/>
  <c r="J297" i="10"/>
  <c r="I297" i="10"/>
  <c r="H297" i="10"/>
  <c r="J296" i="10"/>
  <c r="I296" i="10"/>
  <c r="H296" i="10"/>
  <c r="G296" i="10"/>
  <c r="J295" i="10"/>
  <c r="I295" i="10"/>
  <c r="H295" i="10"/>
  <c r="G295" i="10"/>
  <c r="J294" i="10"/>
  <c r="I294" i="10"/>
  <c r="H294" i="10"/>
  <c r="G294" i="10"/>
  <c r="J293" i="10"/>
  <c r="K413" i="10" s="1"/>
  <c r="I293" i="10"/>
  <c r="H293" i="10"/>
  <c r="G293" i="10"/>
  <c r="J292" i="10"/>
  <c r="I292" i="10"/>
  <c r="H292" i="10"/>
  <c r="G292" i="10"/>
  <c r="J291" i="10"/>
  <c r="I291" i="10"/>
  <c r="H291" i="10"/>
  <c r="G291" i="10"/>
  <c r="J290" i="10"/>
  <c r="I290" i="10"/>
  <c r="H290" i="10"/>
  <c r="G290" i="10"/>
  <c r="J289" i="10"/>
  <c r="I289" i="10"/>
  <c r="H289" i="10"/>
  <c r="G289" i="10"/>
  <c r="J288" i="10"/>
  <c r="I288" i="10"/>
  <c r="H288" i="10"/>
  <c r="G288" i="10"/>
  <c r="J287" i="10"/>
  <c r="I287" i="10"/>
  <c r="H287" i="10"/>
  <c r="G287" i="10"/>
  <c r="J286" i="10"/>
  <c r="I286" i="10"/>
  <c r="H286" i="10"/>
  <c r="G286" i="10"/>
  <c r="J285" i="10"/>
  <c r="K405" i="10" s="1"/>
  <c r="I285" i="10"/>
  <c r="H285" i="10"/>
  <c r="J284" i="10"/>
  <c r="K404" i="10" s="1"/>
  <c r="I284" i="10"/>
  <c r="H284" i="10"/>
  <c r="G284" i="10"/>
  <c r="J283" i="10"/>
  <c r="I283" i="10"/>
  <c r="H283" i="10"/>
  <c r="G283" i="10"/>
  <c r="J282" i="10"/>
  <c r="I282" i="10"/>
  <c r="H282" i="10"/>
  <c r="G282" i="10"/>
  <c r="J281" i="10"/>
  <c r="I281" i="10"/>
  <c r="H281" i="10"/>
  <c r="G281" i="10"/>
  <c r="J280" i="10"/>
  <c r="I280" i="10"/>
  <c r="H280" i="10"/>
  <c r="G280" i="10"/>
  <c r="J279" i="10"/>
  <c r="I279" i="10"/>
  <c r="H279" i="10"/>
  <c r="G279" i="10"/>
  <c r="J278" i="10"/>
  <c r="I278" i="10"/>
  <c r="H278" i="10"/>
  <c r="G278" i="10"/>
  <c r="J277" i="10"/>
  <c r="I277" i="10"/>
  <c r="H277" i="10"/>
  <c r="G277" i="10"/>
  <c r="J276" i="10"/>
  <c r="K396" i="10" s="1"/>
  <c r="I276" i="10"/>
  <c r="H276" i="10"/>
  <c r="G276" i="10"/>
  <c r="J275" i="10"/>
  <c r="K387" i="10" s="1"/>
  <c r="I275" i="10"/>
  <c r="H275" i="10"/>
  <c r="G275" i="10"/>
  <c r="J274" i="10"/>
  <c r="I274" i="10"/>
  <c r="H274" i="10"/>
  <c r="G274" i="10"/>
  <c r="J273" i="10"/>
  <c r="K391" i="10" s="1"/>
  <c r="I273" i="10"/>
  <c r="H273" i="10"/>
  <c r="J272" i="10"/>
  <c r="I272" i="10"/>
  <c r="H272" i="10"/>
  <c r="G272" i="10"/>
  <c r="J271" i="10"/>
  <c r="I271" i="10"/>
  <c r="H271" i="10"/>
  <c r="G271" i="10"/>
  <c r="J270" i="10"/>
  <c r="I270" i="10"/>
  <c r="H270" i="10"/>
  <c r="G270" i="10"/>
  <c r="J269" i="10"/>
  <c r="I269" i="10"/>
  <c r="H269" i="10"/>
  <c r="G269" i="10"/>
  <c r="J268" i="10"/>
  <c r="I268" i="10"/>
  <c r="H268" i="10"/>
  <c r="G268" i="10"/>
  <c r="J267" i="10"/>
  <c r="I267" i="10"/>
  <c r="H267" i="10"/>
  <c r="G267" i="10"/>
  <c r="J266" i="10"/>
  <c r="K386" i="10" s="1"/>
  <c r="I266" i="10"/>
  <c r="H266" i="10"/>
  <c r="G266" i="10"/>
  <c r="J265" i="10"/>
  <c r="I265" i="10"/>
  <c r="H265" i="10"/>
  <c r="G265" i="10"/>
  <c r="J264" i="10"/>
  <c r="I264" i="10"/>
  <c r="H264" i="10"/>
  <c r="G264" i="10"/>
  <c r="J263" i="10"/>
  <c r="I263" i="10"/>
  <c r="H263" i="10"/>
  <c r="G263" i="10"/>
  <c r="J262" i="10"/>
  <c r="I262" i="10"/>
  <c r="H262" i="10"/>
  <c r="G262" i="10"/>
  <c r="J261" i="10"/>
  <c r="I261" i="10"/>
  <c r="H261" i="10"/>
  <c r="J260" i="10"/>
  <c r="I260" i="10"/>
  <c r="H260" i="10"/>
  <c r="G260" i="10"/>
  <c r="J259" i="10"/>
  <c r="I259" i="10"/>
  <c r="H259" i="10"/>
  <c r="G259" i="10"/>
  <c r="J258" i="10"/>
  <c r="I258" i="10"/>
  <c r="H258" i="10"/>
  <c r="G258" i="10"/>
  <c r="J257" i="10"/>
  <c r="I257" i="10"/>
  <c r="H257" i="10"/>
  <c r="G257" i="10"/>
  <c r="J256" i="10"/>
  <c r="I256" i="10"/>
  <c r="H256" i="10"/>
  <c r="G256" i="10"/>
  <c r="J255" i="10"/>
  <c r="K375" i="10" s="1"/>
  <c r="I255" i="10"/>
  <c r="H255" i="10"/>
  <c r="G255" i="10"/>
  <c r="J254" i="10"/>
  <c r="K360" i="10" s="1"/>
  <c r="I254" i="10"/>
  <c r="H254" i="10"/>
  <c r="G254" i="10"/>
  <c r="J253" i="10"/>
  <c r="I253" i="10"/>
  <c r="H253" i="10"/>
  <c r="G253" i="10"/>
  <c r="J252" i="10"/>
  <c r="I252" i="10"/>
  <c r="H252" i="10"/>
  <c r="G252" i="10"/>
  <c r="J251" i="10"/>
  <c r="I251" i="10"/>
  <c r="H251" i="10"/>
  <c r="G251" i="10"/>
  <c r="J250" i="10"/>
  <c r="K364" i="10" s="1"/>
  <c r="I250" i="10"/>
  <c r="H250" i="10"/>
  <c r="G250" i="10"/>
  <c r="J249" i="10"/>
  <c r="I249" i="10"/>
  <c r="H249" i="10"/>
  <c r="J248" i="10"/>
  <c r="I248" i="10"/>
  <c r="H248" i="10"/>
  <c r="G248" i="10"/>
  <c r="J247" i="10"/>
  <c r="I247" i="10"/>
  <c r="H247" i="10"/>
  <c r="G247" i="10"/>
  <c r="J246" i="10"/>
  <c r="I246" i="10"/>
  <c r="H246" i="10"/>
  <c r="G246" i="10"/>
  <c r="J245" i="10"/>
  <c r="K365" i="10" s="1"/>
  <c r="I245" i="10"/>
  <c r="H245" i="10"/>
  <c r="G245" i="10"/>
  <c r="J244" i="10"/>
  <c r="I244" i="10"/>
  <c r="H244" i="10"/>
  <c r="G244" i="10"/>
  <c r="J243" i="10"/>
  <c r="I243" i="10"/>
  <c r="H243" i="10"/>
  <c r="G243" i="10"/>
  <c r="J242" i="10"/>
  <c r="I242" i="10"/>
  <c r="H242" i="10"/>
  <c r="G242" i="10"/>
  <c r="J241" i="10"/>
  <c r="I241" i="10"/>
  <c r="H241" i="10"/>
  <c r="G241" i="10"/>
  <c r="J240" i="10"/>
  <c r="I240" i="10"/>
  <c r="H240" i="10"/>
  <c r="G240" i="10"/>
  <c r="J239" i="10"/>
  <c r="I239" i="10"/>
  <c r="H239" i="10"/>
  <c r="G239" i="10"/>
  <c r="J238" i="10"/>
  <c r="I238" i="10"/>
  <c r="H238" i="10"/>
  <c r="G238" i="10"/>
  <c r="J237" i="10"/>
  <c r="K357" i="10" s="1"/>
  <c r="I237" i="10"/>
  <c r="H237" i="10"/>
  <c r="J236" i="10"/>
  <c r="K356" i="10" s="1"/>
  <c r="I236" i="10"/>
  <c r="H236" i="10"/>
  <c r="G236" i="10"/>
  <c r="J235" i="10"/>
  <c r="I235" i="10"/>
  <c r="H235" i="10"/>
  <c r="G235" i="10"/>
  <c r="J234" i="10"/>
  <c r="I234" i="10"/>
  <c r="H234" i="10"/>
  <c r="G234" i="10"/>
  <c r="J233" i="10"/>
  <c r="I233" i="10"/>
  <c r="H233" i="10"/>
  <c r="G233" i="10"/>
  <c r="J232" i="10"/>
  <c r="I232" i="10"/>
  <c r="H232" i="10"/>
  <c r="G232" i="10"/>
  <c r="J231" i="10"/>
  <c r="I231" i="10"/>
  <c r="H231" i="10"/>
  <c r="G231" i="10"/>
  <c r="J230" i="10"/>
  <c r="I230" i="10"/>
  <c r="H230" i="10"/>
  <c r="G230" i="10"/>
  <c r="J229" i="10"/>
  <c r="I229" i="10"/>
  <c r="H229" i="10"/>
  <c r="G229" i="10"/>
  <c r="J228" i="10"/>
  <c r="K348" i="10" s="1"/>
  <c r="I228" i="10"/>
  <c r="H228" i="10"/>
  <c r="G228" i="10"/>
  <c r="J227" i="10"/>
  <c r="K339" i="10" s="1"/>
  <c r="I227" i="10"/>
  <c r="H227" i="10"/>
  <c r="G227" i="10"/>
  <c r="J226" i="10"/>
  <c r="I226" i="10"/>
  <c r="H226" i="10"/>
  <c r="G226" i="10"/>
  <c r="J225" i="10"/>
  <c r="K343" i="10" s="1"/>
  <c r="I225" i="10"/>
  <c r="H225" i="10"/>
  <c r="J224" i="10"/>
  <c r="I224" i="10"/>
  <c r="H224" i="10"/>
  <c r="G224" i="10"/>
  <c r="J223" i="10"/>
  <c r="I223" i="10"/>
  <c r="H223" i="10"/>
  <c r="G223" i="10"/>
  <c r="J222" i="10"/>
  <c r="I222" i="10"/>
  <c r="H222" i="10"/>
  <c r="G222" i="10"/>
  <c r="J221" i="10"/>
  <c r="I221" i="10"/>
  <c r="H221" i="10"/>
  <c r="G221" i="10"/>
  <c r="J220" i="10"/>
  <c r="I220" i="10"/>
  <c r="H220" i="10"/>
  <c r="G220" i="10"/>
  <c r="J219" i="10"/>
  <c r="I219" i="10"/>
  <c r="H219" i="10"/>
  <c r="G219" i="10"/>
  <c r="J218" i="10"/>
  <c r="I218" i="10"/>
  <c r="H218" i="10"/>
  <c r="G218" i="10"/>
  <c r="J217" i="10"/>
  <c r="I217" i="10"/>
  <c r="H217" i="10"/>
  <c r="G217" i="10"/>
  <c r="J216" i="10"/>
  <c r="I216" i="10"/>
  <c r="H216" i="10"/>
  <c r="G216" i="10"/>
  <c r="J215" i="10"/>
  <c r="I215" i="10"/>
  <c r="H215" i="10"/>
  <c r="G215" i="10"/>
  <c r="J214" i="10"/>
  <c r="I214" i="10"/>
  <c r="H214" i="10"/>
  <c r="G214" i="10"/>
  <c r="J213" i="10"/>
  <c r="I213" i="10"/>
  <c r="H213" i="10"/>
  <c r="J212" i="10"/>
  <c r="I212" i="10"/>
  <c r="H212" i="10"/>
  <c r="G212" i="10"/>
  <c r="J211" i="10"/>
  <c r="I211" i="10"/>
  <c r="H211" i="10"/>
  <c r="G211" i="10"/>
  <c r="J210" i="10"/>
  <c r="I210" i="10"/>
  <c r="H210" i="10"/>
  <c r="G210" i="10"/>
  <c r="J209" i="10"/>
  <c r="I209" i="10"/>
  <c r="H209" i="10"/>
  <c r="G209" i="10"/>
  <c r="J208" i="10"/>
  <c r="I208" i="10"/>
  <c r="H208" i="10"/>
  <c r="G208" i="10"/>
  <c r="J207" i="10"/>
  <c r="I207" i="10"/>
  <c r="H207" i="10"/>
  <c r="G207" i="10"/>
  <c r="J206" i="10"/>
  <c r="K320" i="10" s="1"/>
  <c r="I206" i="10"/>
  <c r="H206" i="10"/>
  <c r="G206" i="10"/>
  <c r="J205" i="10"/>
  <c r="I205" i="10"/>
  <c r="H205" i="10"/>
  <c r="G205" i="10"/>
  <c r="J204" i="10"/>
  <c r="I204" i="10"/>
  <c r="H204" i="10"/>
  <c r="G204" i="10"/>
  <c r="J203" i="10"/>
  <c r="I203" i="10"/>
  <c r="H203" i="10"/>
  <c r="G203" i="10"/>
  <c r="J202" i="10"/>
  <c r="K316" i="10" s="1"/>
  <c r="I202" i="10"/>
  <c r="H202" i="10"/>
  <c r="G202" i="10"/>
  <c r="J201" i="10"/>
  <c r="I201" i="10"/>
  <c r="H201" i="10"/>
  <c r="J200" i="10"/>
  <c r="I200" i="10"/>
  <c r="H200" i="10"/>
  <c r="G200" i="10"/>
  <c r="J199" i="10"/>
  <c r="I199" i="10"/>
  <c r="H199" i="10"/>
  <c r="G199" i="10"/>
  <c r="J198" i="10"/>
  <c r="I198" i="10"/>
  <c r="H198" i="10"/>
  <c r="G198" i="10"/>
  <c r="J197" i="10"/>
  <c r="K317" i="10" s="1"/>
  <c r="I197" i="10"/>
  <c r="H197" i="10"/>
  <c r="G197" i="10"/>
  <c r="J196" i="10"/>
  <c r="I196" i="10"/>
  <c r="H196" i="10"/>
  <c r="G196" i="10"/>
  <c r="J195" i="10"/>
  <c r="I195" i="10"/>
  <c r="H195" i="10"/>
  <c r="G195" i="10"/>
  <c r="J194" i="10"/>
  <c r="I194" i="10"/>
  <c r="H194" i="10"/>
  <c r="G194" i="10"/>
  <c r="J193" i="10"/>
  <c r="I193" i="10"/>
  <c r="H193" i="10"/>
  <c r="G193" i="10"/>
  <c r="J192" i="10"/>
  <c r="I192" i="10"/>
  <c r="H192" i="10"/>
  <c r="G192" i="10"/>
  <c r="J191" i="10"/>
  <c r="I191" i="10"/>
  <c r="H191" i="10"/>
  <c r="G191" i="10"/>
  <c r="J190" i="10"/>
  <c r="I190" i="10"/>
  <c r="H190" i="10"/>
  <c r="G190" i="10"/>
  <c r="J189" i="10"/>
  <c r="K309" i="10" s="1"/>
  <c r="I189" i="10"/>
  <c r="H189" i="10"/>
  <c r="J188" i="10"/>
  <c r="K308" i="10" s="1"/>
  <c r="I188" i="10"/>
  <c r="H188" i="10"/>
  <c r="G188" i="10"/>
  <c r="J187" i="10"/>
  <c r="I187" i="10"/>
  <c r="H187" i="10"/>
  <c r="G187" i="10"/>
  <c r="J186" i="10"/>
  <c r="I186" i="10"/>
  <c r="H186" i="10"/>
  <c r="G186" i="10"/>
  <c r="J185" i="10"/>
  <c r="I185" i="10"/>
  <c r="H185" i="10"/>
  <c r="G185" i="10"/>
  <c r="J184" i="10"/>
  <c r="I184" i="10"/>
  <c r="H184" i="10"/>
  <c r="G184" i="10"/>
  <c r="J183" i="10"/>
  <c r="I183" i="10"/>
  <c r="H183" i="10"/>
  <c r="G183" i="10"/>
  <c r="J182" i="10"/>
  <c r="I182" i="10"/>
  <c r="H182" i="10"/>
  <c r="G182" i="10"/>
  <c r="J181" i="10"/>
  <c r="I181" i="10"/>
  <c r="H181" i="10"/>
  <c r="G181" i="10"/>
  <c r="J180" i="10"/>
  <c r="K300" i="10" s="1"/>
  <c r="I180" i="10"/>
  <c r="H180" i="10"/>
  <c r="G180" i="10"/>
  <c r="J179" i="10"/>
  <c r="K291" i="10" s="1"/>
  <c r="I179" i="10"/>
  <c r="H179" i="10"/>
  <c r="G179" i="10"/>
  <c r="J178" i="10"/>
  <c r="I178" i="10"/>
  <c r="H178" i="10"/>
  <c r="G178" i="10"/>
  <c r="J177" i="10"/>
  <c r="K295" i="10" s="1"/>
  <c r="I177" i="10"/>
  <c r="H177" i="10"/>
  <c r="J176" i="10"/>
  <c r="I176" i="10"/>
  <c r="H176" i="10"/>
  <c r="G176" i="10"/>
  <c r="J175" i="10"/>
  <c r="I175" i="10"/>
  <c r="H175" i="10"/>
  <c r="G175" i="10"/>
  <c r="J174" i="10"/>
  <c r="I174" i="10"/>
  <c r="H174" i="10"/>
  <c r="G174" i="10"/>
  <c r="J173" i="10"/>
  <c r="I173" i="10"/>
  <c r="H173" i="10"/>
  <c r="G173" i="10"/>
  <c r="J172" i="10"/>
  <c r="I172" i="10"/>
  <c r="H172" i="10"/>
  <c r="G172" i="10"/>
  <c r="J171" i="10"/>
  <c r="I171" i="10"/>
  <c r="H171" i="10"/>
  <c r="G171" i="10"/>
  <c r="J170" i="10"/>
  <c r="I170" i="10"/>
  <c r="H170" i="10"/>
  <c r="G170" i="10"/>
  <c r="J169" i="10"/>
  <c r="K289" i="10" s="1"/>
  <c r="I169" i="10"/>
  <c r="H169" i="10"/>
  <c r="G169" i="10"/>
  <c r="J168" i="10"/>
  <c r="I168" i="10"/>
  <c r="H168" i="10"/>
  <c r="G168" i="10"/>
  <c r="J167" i="10"/>
  <c r="K287" i="10" s="1"/>
  <c r="I167" i="10"/>
  <c r="H167" i="10"/>
  <c r="G167" i="10"/>
  <c r="J166" i="10"/>
  <c r="I166" i="10"/>
  <c r="H166" i="10"/>
  <c r="G166" i="10"/>
  <c r="J165" i="10"/>
  <c r="K285" i="10" s="1"/>
  <c r="I165" i="10"/>
  <c r="H165" i="10"/>
  <c r="J164" i="10"/>
  <c r="I164" i="10"/>
  <c r="H164" i="10"/>
  <c r="G164" i="10"/>
  <c r="J163" i="10"/>
  <c r="I163" i="10"/>
  <c r="H163" i="10"/>
  <c r="G163" i="10"/>
  <c r="J162" i="10"/>
  <c r="I162" i="10"/>
  <c r="H162" i="10"/>
  <c r="G162" i="10"/>
  <c r="J161" i="10"/>
  <c r="K281" i="10" s="1"/>
  <c r="I161" i="10"/>
  <c r="H161" i="10"/>
  <c r="G161" i="10"/>
  <c r="J160" i="10"/>
  <c r="I160" i="10"/>
  <c r="H160" i="10"/>
  <c r="G160" i="10"/>
  <c r="J159" i="10"/>
  <c r="I159" i="10"/>
  <c r="H159" i="10"/>
  <c r="G159" i="10"/>
  <c r="J158" i="10"/>
  <c r="I158" i="10"/>
  <c r="H158" i="10"/>
  <c r="G158" i="10"/>
  <c r="J157" i="10"/>
  <c r="K277" i="10" s="1"/>
  <c r="I157" i="10"/>
  <c r="H157" i="10"/>
  <c r="G157" i="10"/>
  <c r="J156" i="10"/>
  <c r="I156" i="10"/>
  <c r="H156" i="10"/>
  <c r="G156" i="10"/>
  <c r="J155" i="10"/>
  <c r="I155" i="10"/>
  <c r="H155" i="10"/>
  <c r="G155" i="10"/>
  <c r="J154" i="10"/>
  <c r="I154" i="10"/>
  <c r="H154" i="10"/>
  <c r="G154" i="10"/>
  <c r="J153" i="10"/>
  <c r="K273" i="10" s="1"/>
  <c r="I153" i="10"/>
  <c r="H153" i="10"/>
  <c r="J152" i="10"/>
  <c r="I152" i="10"/>
  <c r="H152" i="10"/>
  <c r="G152" i="10"/>
  <c r="J151" i="10"/>
  <c r="I151" i="10"/>
  <c r="H151" i="10"/>
  <c r="G151" i="10"/>
  <c r="J150" i="10"/>
  <c r="K270" i="10" s="1"/>
  <c r="I150" i="10"/>
  <c r="H150" i="10"/>
  <c r="G150" i="10"/>
  <c r="J149" i="10"/>
  <c r="I149" i="10"/>
  <c r="H149" i="10"/>
  <c r="G149" i="10"/>
  <c r="J148" i="10"/>
  <c r="K268" i="10" s="1"/>
  <c r="I148" i="10"/>
  <c r="H148" i="10"/>
  <c r="G148" i="10"/>
  <c r="J147" i="10"/>
  <c r="I147" i="10"/>
  <c r="H147" i="10"/>
  <c r="G147" i="10"/>
  <c r="J146" i="10"/>
  <c r="K266" i="10" s="1"/>
  <c r="I146" i="10"/>
  <c r="H146" i="10"/>
  <c r="G146" i="10"/>
  <c r="J145" i="10"/>
  <c r="I145" i="10"/>
  <c r="H145" i="10"/>
  <c r="G145" i="10"/>
  <c r="J144" i="10"/>
  <c r="I144" i="10"/>
  <c r="H144" i="10"/>
  <c r="G144" i="10"/>
  <c r="J143" i="10"/>
  <c r="I143" i="10"/>
  <c r="H143" i="10"/>
  <c r="G143" i="10"/>
  <c r="J142" i="10"/>
  <c r="K262" i="10" s="1"/>
  <c r="I142" i="10"/>
  <c r="H142" i="10"/>
  <c r="G142" i="10"/>
  <c r="J141" i="10"/>
  <c r="I141" i="10"/>
  <c r="H141" i="10"/>
  <c r="J140" i="10"/>
  <c r="I140" i="10"/>
  <c r="H140" i="10"/>
  <c r="G140" i="10"/>
  <c r="J139" i="10"/>
  <c r="I139" i="10"/>
  <c r="H139" i="10"/>
  <c r="G139" i="10"/>
  <c r="J138" i="10"/>
  <c r="I138" i="10"/>
  <c r="H138" i="10"/>
  <c r="G138" i="10"/>
  <c r="J137" i="10"/>
  <c r="I137" i="10"/>
  <c r="H137" i="10"/>
  <c r="G137" i="10"/>
  <c r="J136" i="10"/>
  <c r="I136" i="10"/>
  <c r="H136" i="10"/>
  <c r="G136" i="10"/>
  <c r="J135" i="10"/>
  <c r="I135" i="10"/>
  <c r="H135" i="10"/>
  <c r="G135" i="10"/>
  <c r="J134" i="10"/>
  <c r="I134" i="10"/>
  <c r="H134" i="10"/>
  <c r="G134" i="10"/>
  <c r="J133" i="10"/>
  <c r="I133" i="10"/>
  <c r="H133" i="10"/>
  <c r="G133" i="10"/>
  <c r="J132" i="10"/>
  <c r="I132" i="10"/>
  <c r="H132" i="10"/>
  <c r="G132" i="10"/>
  <c r="J131" i="10"/>
  <c r="I131" i="10"/>
  <c r="H131" i="10"/>
  <c r="G131" i="10"/>
  <c r="J130" i="10"/>
  <c r="I130" i="10"/>
  <c r="H130" i="10"/>
  <c r="G130" i="10"/>
  <c r="J129" i="10"/>
  <c r="I129" i="10"/>
  <c r="H129" i="10"/>
  <c r="J128" i="10"/>
  <c r="I128" i="10"/>
  <c r="H128" i="10"/>
  <c r="G128" i="10"/>
  <c r="J127" i="10"/>
  <c r="I127" i="10"/>
  <c r="H127" i="10"/>
  <c r="G127" i="10"/>
  <c r="J126" i="10"/>
  <c r="I126" i="10"/>
  <c r="H126" i="10"/>
  <c r="G126" i="10"/>
  <c r="J125" i="10"/>
  <c r="K245" i="10" s="1"/>
  <c r="I125" i="10"/>
  <c r="H125" i="10"/>
  <c r="G125" i="10"/>
  <c r="J124" i="10"/>
  <c r="K244" i="10" s="1"/>
  <c r="I124" i="10"/>
  <c r="H124" i="10"/>
  <c r="G124" i="10"/>
  <c r="J123" i="10"/>
  <c r="I123" i="10"/>
  <c r="H123" i="10"/>
  <c r="G123" i="10"/>
  <c r="J122" i="10"/>
  <c r="I122" i="10"/>
  <c r="H122" i="10"/>
  <c r="G122" i="10"/>
  <c r="J121" i="10"/>
  <c r="K241" i="10" s="1"/>
  <c r="I121" i="10"/>
  <c r="H121" i="10"/>
  <c r="G121" i="10"/>
  <c r="J120" i="10"/>
  <c r="I120" i="10"/>
  <c r="H120" i="10"/>
  <c r="G120" i="10"/>
  <c r="J119" i="10"/>
  <c r="I119" i="10"/>
  <c r="H119" i="10"/>
  <c r="G119" i="10"/>
  <c r="J118" i="10"/>
  <c r="I118" i="10"/>
  <c r="H118" i="10"/>
  <c r="G118" i="10"/>
  <c r="J117" i="10"/>
  <c r="K237" i="10" s="1"/>
  <c r="I117" i="10"/>
  <c r="H117" i="10"/>
  <c r="J116" i="10"/>
  <c r="I116" i="10"/>
  <c r="H116" i="10"/>
  <c r="G116" i="10"/>
  <c r="J115" i="10"/>
  <c r="I115" i="10"/>
  <c r="H115" i="10"/>
  <c r="G115" i="10"/>
  <c r="J114" i="10"/>
  <c r="I114" i="10"/>
  <c r="H114" i="10"/>
  <c r="G114" i="10"/>
  <c r="J113" i="10"/>
  <c r="I113" i="10"/>
  <c r="H113" i="10"/>
  <c r="G113" i="10"/>
  <c r="J112" i="10"/>
  <c r="I112" i="10"/>
  <c r="H112" i="10"/>
  <c r="G112" i="10"/>
  <c r="J111" i="10"/>
  <c r="K231" i="10" s="1"/>
  <c r="I111" i="10"/>
  <c r="H111" i="10"/>
  <c r="G111" i="10"/>
  <c r="J110" i="10"/>
  <c r="I110" i="10"/>
  <c r="H110" i="10"/>
  <c r="G110" i="10"/>
  <c r="J109" i="10"/>
  <c r="I109" i="10"/>
  <c r="H109" i="10"/>
  <c r="G109" i="10"/>
  <c r="J108" i="10"/>
  <c r="I108" i="10"/>
  <c r="H108" i="10"/>
  <c r="G108" i="10"/>
  <c r="J107" i="10"/>
  <c r="I107" i="10"/>
  <c r="H107" i="10"/>
  <c r="G107" i="10"/>
  <c r="J106" i="10"/>
  <c r="I106" i="10"/>
  <c r="H106" i="10"/>
  <c r="G106" i="10"/>
  <c r="J105" i="10"/>
  <c r="K225" i="10" s="1"/>
  <c r="I105" i="10"/>
  <c r="H105" i="10"/>
  <c r="J104" i="10"/>
  <c r="I104" i="10"/>
  <c r="H104" i="10"/>
  <c r="G104" i="10"/>
  <c r="J103" i="10"/>
  <c r="K223" i="10" s="1"/>
  <c r="I103" i="10"/>
  <c r="H103" i="10"/>
  <c r="G103" i="10"/>
  <c r="J102" i="10"/>
  <c r="K222" i="10" s="1"/>
  <c r="I102" i="10"/>
  <c r="H102" i="10"/>
  <c r="G102" i="10"/>
  <c r="J101" i="10"/>
  <c r="I101" i="10"/>
  <c r="H101" i="10"/>
  <c r="G101" i="10"/>
  <c r="J100" i="10"/>
  <c r="K220" i="10" s="1"/>
  <c r="I100" i="10"/>
  <c r="H100" i="10"/>
  <c r="G100" i="10"/>
  <c r="J99" i="10"/>
  <c r="I99" i="10"/>
  <c r="H99" i="10"/>
  <c r="G99" i="10"/>
  <c r="J98" i="10"/>
  <c r="K218" i="10" s="1"/>
  <c r="I98" i="10"/>
  <c r="H98" i="10"/>
  <c r="G98" i="10"/>
  <c r="J97" i="10"/>
  <c r="I97" i="10"/>
  <c r="H97" i="10"/>
  <c r="G97" i="10"/>
  <c r="J96" i="10"/>
  <c r="I96" i="10"/>
  <c r="H96" i="10"/>
  <c r="G96" i="10"/>
  <c r="J95" i="10"/>
  <c r="I95" i="10"/>
  <c r="H95" i="10"/>
  <c r="G95" i="10"/>
  <c r="J94" i="10"/>
  <c r="K214" i="10" s="1"/>
  <c r="I94" i="10"/>
  <c r="H94" i="10"/>
  <c r="G94" i="10"/>
  <c r="J93" i="10"/>
  <c r="K213" i="10" s="1"/>
  <c r="I93" i="10"/>
  <c r="H93" i="10"/>
  <c r="J92" i="10"/>
  <c r="K212" i="10" s="1"/>
  <c r="I92" i="10"/>
  <c r="H92" i="10"/>
  <c r="G92" i="10"/>
  <c r="J91" i="10"/>
  <c r="I91" i="10"/>
  <c r="H91" i="10"/>
  <c r="G91" i="10"/>
  <c r="J90" i="10"/>
  <c r="I90" i="10"/>
  <c r="H90" i="10"/>
  <c r="G90" i="10"/>
  <c r="J89" i="10"/>
  <c r="I89" i="10"/>
  <c r="H89" i="10"/>
  <c r="G89" i="10"/>
  <c r="J88" i="10"/>
  <c r="I88" i="10"/>
  <c r="H88" i="10"/>
  <c r="G88" i="10"/>
  <c r="J87" i="10"/>
  <c r="I87" i="10"/>
  <c r="H87" i="10"/>
  <c r="G87" i="10"/>
  <c r="J86" i="10"/>
  <c r="K206" i="10" s="1"/>
  <c r="I86" i="10"/>
  <c r="H86" i="10"/>
  <c r="G86" i="10"/>
  <c r="J85" i="10"/>
  <c r="I85" i="10"/>
  <c r="H85" i="10"/>
  <c r="G85" i="10"/>
  <c r="J84" i="10"/>
  <c r="I84" i="10"/>
  <c r="H84" i="10"/>
  <c r="G84" i="10"/>
  <c r="J83" i="10"/>
  <c r="I83" i="10"/>
  <c r="H83" i="10"/>
  <c r="G83" i="10"/>
  <c r="J82" i="10"/>
  <c r="I82" i="10"/>
  <c r="H82" i="10"/>
  <c r="G82" i="10"/>
  <c r="J81" i="10"/>
  <c r="I81" i="10"/>
  <c r="H81" i="10"/>
  <c r="J80" i="10"/>
  <c r="K200" i="10" s="1"/>
  <c r="I80" i="10"/>
  <c r="H80" i="10"/>
  <c r="G80" i="10"/>
  <c r="J79" i="10"/>
  <c r="I79" i="10"/>
  <c r="H79" i="10"/>
  <c r="G79" i="10"/>
  <c r="J78" i="10"/>
  <c r="I78" i="10"/>
  <c r="H78" i="10"/>
  <c r="G78" i="10"/>
  <c r="J77" i="10"/>
  <c r="K197" i="10" s="1"/>
  <c r="I77" i="10"/>
  <c r="H77" i="10"/>
  <c r="G77" i="10"/>
  <c r="J76" i="10"/>
  <c r="I76" i="10"/>
  <c r="H76" i="10"/>
  <c r="G76" i="10"/>
  <c r="J75" i="10"/>
  <c r="I75" i="10"/>
  <c r="H75" i="10"/>
  <c r="G75" i="10"/>
  <c r="J74" i="10"/>
  <c r="K194" i="10" s="1"/>
  <c r="I74" i="10"/>
  <c r="H74" i="10"/>
  <c r="G74" i="10"/>
  <c r="J73" i="10"/>
  <c r="K193" i="10" s="1"/>
  <c r="I73" i="10"/>
  <c r="H73" i="10"/>
  <c r="G73" i="10"/>
  <c r="J72" i="10"/>
  <c r="I72" i="10"/>
  <c r="H72" i="10"/>
  <c r="G72" i="10"/>
  <c r="J71" i="10"/>
  <c r="I71" i="10"/>
  <c r="H71" i="10"/>
  <c r="G71" i="10"/>
  <c r="J70" i="10"/>
  <c r="I70" i="10"/>
  <c r="H70" i="10"/>
  <c r="G70" i="10"/>
  <c r="J69" i="10"/>
  <c r="K189" i="10" s="1"/>
  <c r="I69" i="10"/>
  <c r="H69" i="10"/>
  <c r="J68" i="10"/>
  <c r="I68" i="10"/>
  <c r="H68" i="10"/>
  <c r="G68" i="10"/>
  <c r="J67" i="10"/>
  <c r="I67" i="10"/>
  <c r="H67" i="10"/>
  <c r="G67" i="10"/>
  <c r="J66" i="10"/>
  <c r="I66" i="10"/>
  <c r="H66" i="10"/>
  <c r="G66" i="10"/>
  <c r="J65" i="10"/>
  <c r="I65" i="10"/>
  <c r="H65" i="10"/>
  <c r="G65" i="10"/>
  <c r="J64" i="10"/>
  <c r="I64" i="10"/>
  <c r="H64" i="10"/>
  <c r="G64" i="10"/>
  <c r="J63" i="10"/>
  <c r="K183" i="10" s="1"/>
  <c r="I63" i="10"/>
  <c r="H63" i="10"/>
  <c r="G63" i="10"/>
  <c r="J62" i="10"/>
  <c r="I62" i="10"/>
  <c r="H62" i="10"/>
  <c r="G62" i="10"/>
  <c r="J61" i="10"/>
  <c r="I61" i="10"/>
  <c r="H61" i="10"/>
  <c r="G61" i="10"/>
  <c r="J60" i="10"/>
  <c r="I60" i="10"/>
  <c r="H60" i="10"/>
  <c r="G60" i="10"/>
  <c r="J59" i="10"/>
  <c r="I59" i="10"/>
  <c r="H59" i="10"/>
  <c r="G59" i="10"/>
  <c r="J58" i="10"/>
  <c r="I58" i="10"/>
  <c r="H58" i="10"/>
  <c r="G58" i="10"/>
  <c r="J57" i="10"/>
  <c r="K177" i="10" s="1"/>
  <c r="I57" i="10"/>
  <c r="H57" i="10"/>
  <c r="J56" i="10"/>
  <c r="K176" i="10" s="1"/>
  <c r="I56" i="10"/>
  <c r="H56" i="10"/>
  <c r="G56" i="10"/>
  <c r="J55" i="10"/>
  <c r="I55" i="10"/>
  <c r="H55" i="10"/>
  <c r="G55" i="10"/>
  <c r="J54" i="10"/>
  <c r="K174" i="10" s="1"/>
  <c r="I54" i="10"/>
  <c r="H54" i="10"/>
  <c r="G54" i="10"/>
  <c r="J53" i="10"/>
  <c r="I53" i="10"/>
  <c r="H53" i="10"/>
  <c r="G53" i="10"/>
  <c r="J52" i="10"/>
  <c r="K172" i="10" s="1"/>
  <c r="I52" i="10"/>
  <c r="H52" i="10"/>
  <c r="G52" i="10"/>
  <c r="J51" i="10"/>
  <c r="I51" i="10"/>
  <c r="H51" i="10"/>
  <c r="G51" i="10"/>
  <c r="J50" i="10"/>
  <c r="I50" i="10"/>
  <c r="H50" i="10"/>
  <c r="G50" i="10"/>
  <c r="J49" i="10"/>
  <c r="I49" i="10"/>
  <c r="H49" i="10"/>
  <c r="G49" i="10"/>
  <c r="J48" i="10"/>
  <c r="K168" i="10" s="1"/>
  <c r="I48" i="10"/>
  <c r="H48" i="10"/>
  <c r="G48" i="10"/>
  <c r="J47" i="10"/>
  <c r="I47" i="10"/>
  <c r="H47" i="10"/>
  <c r="G47" i="10"/>
  <c r="J46" i="10"/>
  <c r="I46" i="10"/>
  <c r="H46" i="10"/>
  <c r="G46" i="10"/>
  <c r="J45" i="10"/>
  <c r="I45" i="10"/>
  <c r="H45" i="10"/>
  <c r="J44" i="10"/>
  <c r="I44" i="10"/>
  <c r="H44" i="10"/>
  <c r="G44" i="10"/>
  <c r="J43" i="10"/>
  <c r="K160" i="10" s="1"/>
  <c r="I43" i="10"/>
  <c r="H43" i="10"/>
  <c r="G43" i="10"/>
  <c r="J42" i="10"/>
  <c r="K162" i="10" s="1"/>
  <c r="I42" i="10"/>
  <c r="H42" i="10"/>
  <c r="G42" i="10"/>
  <c r="J41" i="10"/>
  <c r="I41" i="10"/>
  <c r="H41" i="10"/>
  <c r="G41" i="10"/>
  <c r="J40" i="10"/>
  <c r="I40" i="10"/>
  <c r="H40" i="10"/>
  <c r="G40" i="10"/>
  <c r="J39" i="10"/>
  <c r="K156" i="10" s="1"/>
  <c r="I39" i="10"/>
  <c r="H39" i="10"/>
  <c r="G39" i="10"/>
  <c r="J38" i="10"/>
  <c r="K158" i="10" s="1"/>
  <c r="I38" i="10"/>
  <c r="H38" i="10"/>
  <c r="G38" i="10"/>
  <c r="J37" i="10"/>
  <c r="I37" i="10"/>
  <c r="H37" i="10"/>
  <c r="G37" i="10"/>
  <c r="J36" i="10"/>
  <c r="I36" i="10"/>
  <c r="H36" i="10"/>
  <c r="G36" i="10"/>
  <c r="J35" i="10"/>
  <c r="K151" i="10" s="1"/>
  <c r="I35" i="10"/>
  <c r="H35" i="10"/>
  <c r="G35" i="10"/>
  <c r="J34" i="10"/>
  <c r="K154" i="10" s="1"/>
  <c r="I34" i="10"/>
  <c r="H34" i="10"/>
  <c r="G34" i="10"/>
  <c r="J33" i="10"/>
  <c r="I33" i="10"/>
  <c r="H33" i="10"/>
  <c r="J32" i="10"/>
  <c r="I32" i="10"/>
  <c r="H32" i="10"/>
  <c r="G32" i="10"/>
  <c r="J31" i="10"/>
  <c r="I31" i="10"/>
  <c r="H31" i="10"/>
  <c r="G31" i="10"/>
  <c r="J30" i="10"/>
  <c r="K150" i="10" s="1"/>
  <c r="I30" i="10"/>
  <c r="H30" i="10"/>
  <c r="G30" i="10"/>
  <c r="J29" i="10"/>
  <c r="K149" i="10" s="1"/>
  <c r="I29" i="10"/>
  <c r="H29" i="10"/>
  <c r="G29" i="10"/>
  <c r="J28" i="10"/>
  <c r="I28" i="10"/>
  <c r="H28" i="10"/>
  <c r="G28" i="10"/>
  <c r="J27" i="10"/>
  <c r="I27" i="10"/>
  <c r="H27" i="10"/>
  <c r="G27" i="10"/>
  <c r="J26" i="10"/>
  <c r="K146" i="10" s="1"/>
  <c r="I26" i="10"/>
  <c r="H26" i="10"/>
  <c r="G26" i="10"/>
  <c r="J25" i="10"/>
  <c r="K145" i="10" s="1"/>
  <c r="I25" i="10"/>
  <c r="H25" i="10"/>
  <c r="G25" i="10"/>
  <c r="J24" i="10"/>
  <c r="I24" i="10"/>
  <c r="H24" i="10"/>
  <c r="G24" i="10"/>
  <c r="J23" i="10"/>
  <c r="I23" i="10"/>
  <c r="H23" i="10"/>
  <c r="G23" i="10"/>
  <c r="J22" i="10"/>
  <c r="K142" i="10" s="1"/>
  <c r="I22" i="10"/>
  <c r="H22" i="10"/>
  <c r="G22" i="10"/>
  <c r="J21" i="10"/>
  <c r="K141" i="10" s="1"/>
  <c r="I21" i="10"/>
  <c r="H21" i="10"/>
  <c r="J20" i="10"/>
  <c r="I20" i="10"/>
  <c r="H20" i="10"/>
  <c r="G20" i="10"/>
  <c r="J19" i="10"/>
  <c r="K139" i="10" s="1"/>
  <c r="I19" i="10"/>
  <c r="H19" i="10"/>
  <c r="G19" i="10"/>
  <c r="J18" i="10"/>
  <c r="I18" i="10"/>
  <c r="H18" i="10"/>
  <c r="G18" i="10"/>
  <c r="J17" i="10"/>
  <c r="K137" i="10" s="1"/>
  <c r="I17" i="10"/>
  <c r="H17" i="10"/>
  <c r="G17" i="10"/>
  <c r="J16" i="10"/>
  <c r="I16" i="10"/>
  <c r="H16" i="10"/>
  <c r="G16" i="10"/>
  <c r="J15" i="10"/>
  <c r="K135" i="10" s="1"/>
  <c r="I15" i="10"/>
  <c r="H15" i="10"/>
  <c r="G15" i="10"/>
  <c r="J14" i="10"/>
  <c r="I14" i="10"/>
  <c r="H14" i="10"/>
  <c r="G14" i="10"/>
  <c r="J13" i="10"/>
  <c r="K133" i="10" s="1"/>
  <c r="I13" i="10"/>
  <c r="H13" i="10"/>
  <c r="G13" i="10"/>
  <c r="J12" i="10"/>
  <c r="I12" i="10"/>
  <c r="H12" i="10"/>
  <c r="G12" i="10"/>
  <c r="J11" i="10"/>
  <c r="K131" i="10" s="1"/>
  <c r="I11" i="10"/>
  <c r="H11" i="10"/>
  <c r="G11" i="10"/>
  <c r="J10" i="10"/>
  <c r="I10" i="10"/>
  <c r="H10" i="10"/>
  <c r="G10" i="10"/>
  <c r="J9" i="10"/>
  <c r="K129" i="10" s="1"/>
  <c r="I9" i="10"/>
  <c r="H9" i="10"/>
  <c r="F9" i="10"/>
  <c r="F10" i="10" s="1"/>
  <c r="F11" i="10" s="1"/>
  <c r="F12" i="10" s="1"/>
  <c r="F13" i="10" s="1"/>
  <c r="F14" i="10" s="1"/>
  <c r="F15" i="10" s="1"/>
  <c r="F16" i="10" s="1"/>
  <c r="F17" i="10" s="1"/>
  <c r="F18" i="10" s="1"/>
  <c r="F19" i="10" s="1"/>
  <c r="F20" i="10" s="1"/>
  <c r="F21" i="10" s="1"/>
  <c r="F22" i="10" s="1"/>
  <c r="F23" i="10" s="1"/>
  <c r="F24" i="10" s="1"/>
  <c r="F25" i="10" s="1"/>
  <c r="F26" i="10" s="1"/>
  <c r="F27" i="10" s="1"/>
  <c r="F28" i="10" s="1"/>
  <c r="F29" i="10" s="1"/>
  <c r="F30" i="10" s="1"/>
  <c r="F31" i="10" s="1"/>
  <c r="F32" i="10" s="1"/>
  <c r="F33" i="10" s="1"/>
  <c r="F34" i="10" s="1"/>
  <c r="F35" i="10" s="1"/>
  <c r="F36" i="10" s="1"/>
  <c r="F37" i="10" s="1"/>
  <c r="F38" i="10" s="1"/>
  <c r="F39" i="10" s="1"/>
  <c r="F40" i="10" s="1"/>
  <c r="F41" i="10" s="1"/>
  <c r="F42" i="10" s="1"/>
  <c r="F43" i="10" s="1"/>
  <c r="F44" i="10" s="1"/>
  <c r="F45" i="10" s="1"/>
  <c r="F46" i="10" s="1"/>
  <c r="F47" i="10" s="1"/>
  <c r="F48" i="10" s="1"/>
  <c r="F49" i="10" s="1"/>
  <c r="F50" i="10" s="1"/>
  <c r="F51" i="10" s="1"/>
  <c r="F52" i="10" s="1"/>
  <c r="F53" i="10" s="1"/>
  <c r="F54" i="10" s="1"/>
  <c r="F55" i="10" s="1"/>
  <c r="F56" i="10" s="1"/>
  <c r="F57" i="10" s="1"/>
  <c r="F58" i="10" s="1"/>
  <c r="F59" i="10" s="1"/>
  <c r="F60" i="10" s="1"/>
  <c r="F61" i="10" s="1"/>
  <c r="F62" i="10" s="1"/>
  <c r="F63" i="10" s="1"/>
  <c r="F64" i="10" s="1"/>
  <c r="F65" i="10" s="1"/>
  <c r="F66" i="10" s="1"/>
  <c r="F67" i="10" s="1"/>
  <c r="F68" i="10" s="1"/>
  <c r="F69" i="10" s="1"/>
  <c r="F70" i="10" s="1"/>
  <c r="F71" i="10" s="1"/>
  <c r="F72" i="10" s="1"/>
  <c r="F73" i="10" s="1"/>
  <c r="F74" i="10" s="1"/>
  <c r="F75" i="10" s="1"/>
  <c r="F76" i="10" s="1"/>
  <c r="F77" i="10" s="1"/>
  <c r="F78" i="10" s="1"/>
  <c r="F79" i="10" s="1"/>
  <c r="F80" i="10" s="1"/>
  <c r="F81" i="10" s="1"/>
  <c r="F82" i="10" s="1"/>
  <c r="F83" i="10" s="1"/>
  <c r="F84" i="10" s="1"/>
  <c r="F85" i="10" s="1"/>
  <c r="F86" i="10" s="1"/>
  <c r="F87" i="10" s="1"/>
  <c r="F88" i="10" s="1"/>
  <c r="F89" i="10" s="1"/>
  <c r="F90" i="10" s="1"/>
  <c r="F91" i="10" s="1"/>
  <c r="F92" i="10" s="1"/>
  <c r="F93" i="10" s="1"/>
  <c r="F94" i="10" s="1"/>
  <c r="F95" i="10" s="1"/>
  <c r="F96" i="10" s="1"/>
  <c r="F97" i="10" s="1"/>
  <c r="F98" i="10" s="1"/>
  <c r="F99" i="10" s="1"/>
  <c r="F100" i="10" s="1"/>
  <c r="F101" i="10" s="1"/>
  <c r="F102" i="10" s="1"/>
  <c r="F103" i="10" s="1"/>
  <c r="F104" i="10" s="1"/>
  <c r="F105" i="10" s="1"/>
  <c r="F106" i="10" s="1"/>
  <c r="F107" i="10" s="1"/>
  <c r="F108" i="10" s="1"/>
  <c r="F109" i="10" s="1"/>
  <c r="F110" i="10" s="1"/>
  <c r="F111" i="10" s="1"/>
  <c r="F112" i="10" s="1"/>
  <c r="F113" i="10" s="1"/>
  <c r="F114" i="10" s="1"/>
  <c r="F115" i="10" s="1"/>
  <c r="F116" i="10" s="1"/>
  <c r="F117" i="10" s="1"/>
  <c r="F118" i="10" s="1"/>
  <c r="F119" i="10" s="1"/>
  <c r="F120" i="10" s="1"/>
  <c r="F121" i="10" s="1"/>
  <c r="F122" i="10" s="1"/>
  <c r="F123" i="10" s="1"/>
  <c r="F124" i="10" s="1"/>
  <c r="F125" i="10" s="1"/>
  <c r="F126" i="10" s="1"/>
  <c r="F127" i="10" s="1"/>
  <c r="F128" i="10" s="1"/>
  <c r="F129" i="10" s="1"/>
  <c r="F130" i="10" s="1"/>
  <c r="F131" i="10" s="1"/>
  <c r="F132" i="10" s="1"/>
  <c r="F133" i="10" s="1"/>
  <c r="F134" i="10" s="1"/>
  <c r="F135" i="10" s="1"/>
  <c r="F136" i="10" s="1"/>
  <c r="F137" i="10" s="1"/>
  <c r="F138" i="10" s="1"/>
  <c r="F139" i="10" s="1"/>
  <c r="F140" i="10" s="1"/>
  <c r="F141" i="10" s="1"/>
  <c r="F142" i="10" s="1"/>
  <c r="F143" i="10" s="1"/>
  <c r="F144" i="10" s="1"/>
  <c r="F145" i="10" s="1"/>
  <c r="F146" i="10" s="1"/>
  <c r="F147" i="10" s="1"/>
  <c r="F148" i="10" s="1"/>
  <c r="F149" i="10" s="1"/>
  <c r="F150" i="10" s="1"/>
  <c r="F151" i="10" s="1"/>
  <c r="F152" i="10" s="1"/>
  <c r="F153" i="10" s="1"/>
  <c r="F154" i="10" s="1"/>
  <c r="F155" i="10" s="1"/>
  <c r="F156" i="10" s="1"/>
  <c r="F157" i="10" s="1"/>
  <c r="F158" i="10" s="1"/>
  <c r="F159" i="10" s="1"/>
  <c r="F160" i="10" s="1"/>
  <c r="F161" i="10" s="1"/>
  <c r="F162" i="10" s="1"/>
  <c r="F163" i="10" s="1"/>
  <c r="F164" i="10" s="1"/>
  <c r="F165" i="10" s="1"/>
  <c r="F166" i="10" s="1"/>
  <c r="F167" i="10" s="1"/>
  <c r="F168" i="10" s="1"/>
  <c r="F169" i="10" s="1"/>
  <c r="F170" i="10" s="1"/>
  <c r="F171" i="10" s="1"/>
  <c r="F172" i="10" s="1"/>
  <c r="F173" i="10" s="1"/>
  <c r="F174" i="10" s="1"/>
  <c r="F175" i="10" s="1"/>
  <c r="F176" i="10" s="1"/>
  <c r="F177" i="10" s="1"/>
  <c r="F178" i="10" s="1"/>
  <c r="F179" i="10" s="1"/>
  <c r="F180" i="10" s="1"/>
  <c r="F181" i="10" s="1"/>
  <c r="F182" i="10" s="1"/>
  <c r="F183" i="10" s="1"/>
  <c r="F184" i="10" s="1"/>
  <c r="F185" i="10" s="1"/>
  <c r="F186" i="10" s="1"/>
  <c r="F187" i="10" s="1"/>
  <c r="F188" i="10" s="1"/>
  <c r="F189" i="10" s="1"/>
  <c r="F190" i="10" s="1"/>
  <c r="F191" i="10" s="1"/>
  <c r="F192" i="10" s="1"/>
  <c r="F193" i="10" s="1"/>
  <c r="F194" i="10" s="1"/>
  <c r="F195" i="10" s="1"/>
  <c r="F196" i="10" s="1"/>
  <c r="F197" i="10" s="1"/>
  <c r="F198" i="10" s="1"/>
  <c r="F199" i="10" s="1"/>
  <c r="F200" i="10" s="1"/>
  <c r="F201" i="10" s="1"/>
  <c r="F202" i="10" s="1"/>
  <c r="F203" i="10" s="1"/>
  <c r="F204" i="10" s="1"/>
  <c r="F205" i="10" s="1"/>
  <c r="F206" i="10" s="1"/>
  <c r="F207" i="10" s="1"/>
  <c r="F208" i="10" s="1"/>
  <c r="F209" i="10" s="1"/>
  <c r="F210" i="10" s="1"/>
  <c r="F211" i="10" s="1"/>
  <c r="F212" i="10" s="1"/>
  <c r="F213" i="10" s="1"/>
  <c r="F214" i="10" s="1"/>
  <c r="F215" i="10" s="1"/>
  <c r="F216" i="10" s="1"/>
  <c r="F217" i="10" s="1"/>
  <c r="F218" i="10" s="1"/>
  <c r="F219" i="10" s="1"/>
  <c r="F220" i="10" s="1"/>
  <c r="F221" i="10" s="1"/>
  <c r="F222" i="10" s="1"/>
  <c r="F223" i="10" s="1"/>
  <c r="F224" i="10" s="1"/>
  <c r="F225" i="10" s="1"/>
  <c r="F226" i="10" s="1"/>
  <c r="F227" i="10" s="1"/>
  <c r="F228" i="10" s="1"/>
  <c r="F229" i="10" s="1"/>
  <c r="F230" i="10" s="1"/>
  <c r="F231" i="10" s="1"/>
  <c r="F232" i="10" s="1"/>
  <c r="F233" i="10" s="1"/>
  <c r="F234" i="10" s="1"/>
  <c r="F235" i="10" s="1"/>
  <c r="F236" i="10" s="1"/>
  <c r="F237" i="10" s="1"/>
  <c r="F238" i="10" s="1"/>
  <c r="F239" i="10" s="1"/>
  <c r="F240" i="10" s="1"/>
  <c r="F241" i="10" s="1"/>
  <c r="F242" i="10" s="1"/>
  <c r="F243" i="10" s="1"/>
  <c r="F244" i="10" s="1"/>
  <c r="F245" i="10" s="1"/>
  <c r="F246" i="10" s="1"/>
  <c r="F247" i="10" s="1"/>
  <c r="F248" i="10" s="1"/>
  <c r="F249" i="10" s="1"/>
  <c r="F250" i="10" s="1"/>
  <c r="F251" i="10" s="1"/>
  <c r="F252" i="10" s="1"/>
  <c r="F253" i="10" s="1"/>
  <c r="F254" i="10" s="1"/>
  <c r="F255" i="10" s="1"/>
  <c r="F256" i="10" s="1"/>
  <c r="F257" i="10" s="1"/>
  <c r="F258" i="10" s="1"/>
  <c r="F259" i="10" s="1"/>
  <c r="F260" i="10" s="1"/>
  <c r="F261" i="10" s="1"/>
  <c r="F262" i="10" s="1"/>
  <c r="F263" i="10" s="1"/>
  <c r="F264" i="10" s="1"/>
  <c r="F265" i="10" s="1"/>
  <c r="F266" i="10" s="1"/>
  <c r="F267" i="10" s="1"/>
  <c r="F268" i="10" s="1"/>
  <c r="F269" i="10" s="1"/>
  <c r="F270" i="10" s="1"/>
  <c r="F271" i="10" s="1"/>
  <c r="F272" i="10" s="1"/>
  <c r="F273" i="10" s="1"/>
  <c r="F274" i="10" s="1"/>
  <c r="F275" i="10" s="1"/>
  <c r="F276" i="10" s="1"/>
  <c r="F277" i="10" s="1"/>
  <c r="F278" i="10" s="1"/>
  <c r="F279" i="10" s="1"/>
  <c r="F280" i="10" s="1"/>
  <c r="F281" i="10" s="1"/>
  <c r="F282" i="10" s="1"/>
  <c r="F283" i="10" s="1"/>
  <c r="F284" i="10" s="1"/>
  <c r="F285" i="10" s="1"/>
  <c r="F286" i="10" s="1"/>
  <c r="F287" i="10" s="1"/>
  <c r="F288" i="10" s="1"/>
  <c r="F289" i="10" s="1"/>
  <c r="F290" i="10" s="1"/>
  <c r="F291" i="10" s="1"/>
  <c r="F292" i="10" s="1"/>
  <c r="F293" i="10" s="1"/>
  <c r="F294" i="10" s="1"/>
  <c r="F295" i="10" s="1"/>
  <c r="F296" i="10" s="1"/>
  <c r="F297" i="10" s="1"/>
  <c r="F298" i="10" s="1"/>
  <c r="F299" i="10" s="1"/>
  <c r="F300" i="10" s="1"/>
  <c r="F301" i="10" s="1"/>
  <c r="F302" i="10" s="1"/>
  <c r="F303" i="10" s="1"/>
  <c r="F304" i="10" s="1"/>
  <c r="F305" i="10" s="1"/>
  <c r="F306" i="10" s="1"/>
  <c r="F307" i="10" s="1"/>
  <c r="F308" i="10" s="1"/>
  <c r="F309" i="10" s="1"/>
  <c r="F310" i="10" s="1"/>
  <c r="F311" i="10" s="1"/>
  <c r="F312" i="10" s="1"/>
  <c r="F313" i="10" s="1"/>
  <c r="F314" i="10" s="1"/>
  <c r="F315" i="10" s="1"/>
  <c r="F316" i="10" s="1"/>
  <c r="F317" i="10" s="1"/>
  <c r="F318" i="10" s="1"/>
  <c r="F319" i="10" s="1"/>
  <c r="F320" i="10" s="1"/>
  <c r="F321" i="10" s="1"/>
  <c r="F322" i="10" s="1"/>
  <c r="F323" i="10" s="1"/>
  <c r="F324" i="10" s="1"/>
  <c r="F325" i="10" s="1"/>
  <c r="F326" i="10" s="1"/>
  <c r="F327" i="10" s="1"/>
  <c r="F328" i="10" s="1"/>
  <c r="F329" i="10" s="1"/>
  <c r="F330" i="10" s="1"/>
  <c r="F331" i="10" s="1"/>
  <c r="F332" i="10" s="1"/>
  <c r="F333" i="10" s="1"/>
  <c r="F334" i="10" s="1"/>
  <c r="F335" i="10" s="1"/>
  <c r="F336" i="10" s="1"/>
  <c r="F337" i="10" s="1"/>
  <c r="F338" i="10" s="1"/>
  <c r="F339" i="10" s="1"/>
  <c r="F340" i="10" s="1"/>
  <c r="F341" i="10" s="1"/>
  <c r="F342" i="10" s="1"/>
  <c r="F343" i="10" s="1"/>
  <c r="F344" i="10" s="1"/>
  <c r="F345" i="10" s="1"/>
  <c r="F346" i="10" s="1"/>
  <c r="F347" i="10" s="1"/>
  <c r="F348" i="10" s="1"/>
  <c r="F349" i="10" s="1"/>
  <c r="F350" i="10" s="1"/>
  <c r="F351" i="10" s="1"/>
  <c r="F352" i="10" s="1"/>
  <c r="F353" i="10" s="1"/>
  <c r="F354" i="10" s="1"/>
  <c r="F355" i="10" s="1"/>
  <c r="F356" i="10" s="1"/>
  <c r="F357" i="10" s="1"/>
  <c r="F358" i="10" s="1"/>
  <c r="F359" i="10" s="1"/>
  <c r="F360" i="10" s="1"/>
  <c r="F361" i="10" s="1"/>
  <c r="F362" i="10" s="1"/>
  <c r="F363" i="10" s="1"/>
  <c r="F364" i="10" s="1"/>
  <c r="F365" i="10" s="1"/>
  <c r="F366" i="10" s="1"/>
  <c r="F367" i="10" s="1"/>
  <c r="F368" i="10" s="1"/>
  <c r="F369" i="10" s="1"/>
  <c r="F370" i="10" s="1"/>
  <c r="F371" i="10" s="1"/>
  <c r="F372" i="10" s="1"/>
  <c r="F373" i="10" s="1"/>
  <c r="F374" i="10" s="1"/>
  <c r="F375" i="10" s="1"/>
  <c r="F376" i="10" s="1"/>
  <c r="F377" i="10" s="1"/>
  <c r="F378" i="10" s="1"/>
  <c r="F379" i="10" s="1"/>
  <c r="F380" i="10" s="1"/>
  <c r="F381" i="10" s="1"/>
  <c r="F382" i="10" s="1"/>
  <c r="F383" i="10" s="1"/>
  <c r="F384" i="10" s="1"/>
  <c r="F385" i="10" s="1"/>
  <c r="F386" i="10" s="1"/>
  <c r="F387" i="10" s="1"/>
  <c r="F388" i="10" s="1"/>
  <c r="F389" i="10" s="1"/>
  <c r="F390" i="10" s="1"/>
  <c r="F391" i="10" s="1"/>
  <c r="F392" i="10" s="1"/>
  <c r="F393" i="10" s="1"/>
  <c r="F394" i="10" s="1"/>
  <c r="F395" i="10" s="1"/>
  <c r="F396" i="10" s="1"/>
  <c r="F397" i="10" s="1"/>
  <c r="F398" i="10" s="1"/>
  <c r="F399" i="10" s="1"/>
  <c r="F400" i="10" s="1"/>
  <c r="F401" i="10" s="1"/>
  <c r="F402" i="10" s="1"/>
  <c r="F403" i="10" s="1"/>
  <c r="F404" i="10" s="1"/>
  <c r="F405" i="10" s="1"/>
  <c r="F406" i="10" s="1"/>
  <c r="F407" i="10" s="1"/>
  <c r="F408" i="10" s="1"/>
  <c r="F409" i="10" s="1"/>
  <c r="F410" i="10" s="1"/>
  <c r="F411" i="10" s="1"/>
  <c r="F412" i="10" s="1"/>
  <c r="F413" i="10" s="1"/>
  <c r="F414" i="10" s="1"/>
  <c r="F415" i="10" s="1"/>
  <c r="F416" i="10" s="1"/>
  <c r="F417" i="10" s="1"/>
  <c r="F418" i="10" s="1"/>
  <c r="F419" i="10" s="1"/>
  <c r="F420" i="10" s="1"/>
  <c r="F421" i="10" s="1"/>
  <c r="F422" i="10" s="1"/>
  <c r="F423" i="10" s="1"/>
  <c r="F424" i="10" s="1"/>
  <c r="F425" i="10" s="1"/>
  <c r="F426" i="10" s="1"/>
  <c r="F427" i="10" s="1"/>
  <c r="F428" i="10" s="1"/>
  <c r="F429" i="10" s="1"/>
  <c r="F430" i="10" s="1"/>
  <c r="F431" i="10" s="1"/>
  <c r="F432" i="10" s="1"/>
  <c r="F433" i="10" s="1"/>
  <c r="F434" i="10" s="1"/>
  <c r="F435" i="10" s="1"/>
  <c r="F436" i="10" s="1"/>
  <c r="F437" i="10" s="1"/>
  <c r="F438" i="10" s="1"/>
  <c r="F439" i="10" s="1"/>
  <c r="F440" i="10" s="1"/>
  <c r="F441" i="10" s="1"/>
  <c r="F442" i="10" s="1"/>
  <c r="F443" i="10" s="1"/>
  <c r="F444" i="10" s="1"/>
  <c r="F445" i="10" s="1"/>
  <c r="F446" i="10" s="1"/>
  <c r="F447" i="10" s="1"/>
  <c r="F448" i="10" s="1"/>
  <c r="F449" i="10" s="1"/>
  <c r="F450" i="10" s="1"/>
  <c r="F451" i="10" s="1"/>
  <c r="F452" i="10" s="1"/>
  <c r="F453" i="10" s="1"/>
  <c r="F454" i="10" s="1"/>
  <c r="F455" i="10" s="1"/>
  <c r="F456" i="10" s="1"/>
  <c r="F457" i="10" s="1"/>
  <c r="F458" i="10" s="1"/>
  <c r="F459" i="10" s="1"/>
  <c r="F460" i="10" s="1"/>
  <c r="F461" i="10" s="1"/>
  <c r="F462" i="10" s="1"/>
  <c r="F463" i="10" s="1"/>
  <c r="F464" i="10" s="1"/>
  <c r="F465" i="10" s="1"/>
  <c r="F466" i="10" s="1"/>
  <c r="F467" i="10" s="1"/>
  <c r="F468" i="10" s="1"/>
  <c r="F469" i="10" s="1"/>
  <c r="F470" i="10" s="1"/>
  <c r="F471" i="10" s="1"/>
  <c r="F472" i="10" s="1"/>
  <c r="F473" i="10" s="1"/>
  <c r="F474" i="10" s="1"/>
  <c r="F475" i="10" s="1"/>
  <c r="F476" i="10" s="1"/>
  <c r="F477" i="10" s="1"/>
  <c r="F478" i="10" s="1"/>
  <c r="F479" i="10" s="1"/>
  <c r="F480" i="10" s="1"/>
  <c r="F481" i="10" s="1"/>
  <c r="F482" i="10" s="1"/>
  <c r="F483" i="10" s="1"/>
  <c r="F484" i="10" s="1"/>
  <c r="F485" i="10" s="1"/>
  <c r="F486" i="10" s="1"/>
  <c r="F487" i="10" s="1"/>
  <c r="F488" i="10" s="1"/>
  <c r="F489" i="10" s="1"/>
  <c r="F490" i="10" s="1"/>
  <c r="F491" i="10" s="1"/>
  <c r="F492" i="10" s="1"/>
  <c r="F493" i="10" s="1"/>
  <c r="F494" i="10" s="1"/>
  <c r="F495" i="10" s="1"/>
  <c r="F496" i="10" s="1"/>
  <c r="F497" i="10" s="1"/>
  <c r="F498" i="10" s="1"/>
  <c r="F499" i="10" s="1"/>
  <c r="F500" i="10" s="1"/>
  <c r="F501" i="10" s="1"/>
  <c r="F502" i="10" s="1"/>
  <c r="F503" i="10" s="1"/>
  <c r="F504" i="10" s="1"/>
  <c r="F505" i="10" s="1"/>
  <c r="F506" i="10" s="1"/>
  <c r="F507" i="10" s="1"/>
  <c r="F508" i="10" s="1"/>
  <c r="F509" i="10" s="1"/>
  <c r="F510" i="10" s="1"/>
  <c r="F511" i="10" s="1"/>
  <c r="F512" i="10" s="1"/>
  <c r="F513" i="10" s="1"/>
  <c r="F514" i="10" s="1"/>
  <c r="F515" i="10" s="1"/>
  <c r="F516" i="10" s="1"/>
  <c r="F517" i="10" s="1"/>
  <c r="F518" i="10" s="1"/>
  <c r="F519" i="10" s="1"/>
  <c r="F520" i="10" s="1"/>
  <c r="F521" i="10" s="1"/>
  <c r="F522" i="10" s="1"/>
  <c r="F523" i="10" s="1"/>
  <c r="F524" i="10" s="1"/>
  <c r="F525" i="10" s="1"/>
  <c r="F526" i="10" s="1"/>
  <c r="F527" i="10" s="1"/>
  <c r="F528" i="10" s="1"/>
  <c r="F529" i="10" s="1"/>
  <c r="F530" i="10" s="1"/>
  <c r="F531" i="10" s="1"/>
  <c r="F532" i="10" s="1"/>
  <c r="F533" i="10" s="1"/>
  <c r="F534" i="10" s="1"/>
  <c r="F535" i="10" s="1"/>
  <c r="F536" i="10" s="1"/>
  <c r="F537" i="10" s="1"/>
  <c r="F538" i="10" s="1"/>
  <c r="F539" i="10" s="1"/>
  <c r="F540" i="10" s="1"/>
  <c r="F541" i="10" s="1"/>
  <c r="F542" i="10" s="1"/>
  <c r="F543" i="10" s="1"/>
  <c r="F544" i="10" s="1"/>
  <c r="F545" i="10" s="1"/>
  <c r="F546" i="10" s="1"/>
  <c r="F547" i="10" s="1"/>
  <c r="F548" i="10" s="1"/>
  <c r="F549" i="10" s="1"/>
  <c r="F550" i="10" s="1"/>
  <c r="F551" i="10" s="1"/>
  <c r="F552" i="10" s="1"/>
  <c r="F553" i="10" s="1"/>
  <c r="F554" i="10" s="1"/>
  <c r="F555" i="10" s="1"/>
  <c r="F556" i="10" s="1"/>
  <c r="F557" i="10" s="1"/>
  <c r="F558" i="10" s="1"/>
  <c r="F559" i="10" s="1"/>
  <c r="F560" i="10" s="1"/>
  <c r="F561" i="10" s="1"/>
  <c r="F562" i="10" s="1"/>
  <c r="F563" i="10" s="1"/>
  <c r="F564" i="10" s="1"/>
  <c r="F565" i="10" s="1"/>
  <c r="F566" i="10" s="1"/>
  <c r="F567" i="10" s="1"/>
  <c r="F568" i="10" s="1"/>
  <c r="F569" i="10" s="1"/>
  <c r="F570" i="10" s="1"/>
  <c r="F571" i="10" s="1"/>
  <c r="F572" i="10" s="1"/>
  <c r="F573" i="10" s="1"/>
  <c r="F574" i="10" s="1"/>
  <c r="F575" i="10" s="1"/>
  <c r="F576" i="10" s="1"/>
  <c r="F577" i="10" s="1"/>
  <c r="F578" i="10" s="1"/>
  <c r="F579" i="10" s="1"/>
  <c r="F580" i="10" s="1"/>
  <c r="F581" i="10" s="1"/>
  <c r="F582" i="10" s="1"/>
  <c r="F583" i="10" s="1"/>
  <c r="F584" i="10" s="1"/>
  <c r="F585" i="10" s="1"/>
  <c r="F586" i="10" s="1"/>
  <c r="F587" i="10" s="1"/>
  <c r="F588" i="10" s="1"/>
  <c r="F589" i="10" s="1"/>
  <c r="F590" i="10" s="1"/>
  <c r="F591" i="10" s="1"/>
  <c r="F592" i="10" s="1"/>
  <c r="F593" i="10" s="1"/>
  <c r="F594" i="10" s="1"/>
  <c r="F595" i="10" s="1"/>
  <c r="F596" i="10" s="1"/>
  <c r="F597" i="10" s="1"/>
  <c r="F598" i="10" s="1"/>
  <c r="F599" i="10" s="1"/>
  <c r="F600" i="10" s="1"/>
  <c r="F601" i="10" s="1"/>
  <c r="F602" i="10" s="1"/>
  <c r="F603" i="10" s="1"/>
  <c r="F604" i="10" s="1"/>
  <c r="F605" i="10" s="1"/>
  <c r="F606" i="10" s="1"/>
  <c r="F607" i="10" s="1"/>
  <c r="F608" i="10" s="1"/>
  <c r="F609" i="10" s="1"/>
  <c r="F610" i="10" s="1"/>
  <c r="F611" i="10" s="1"/>
  <c r="F612" i="10" s="1"/>
  <c r="F613" i="10" s="1"/>
  <c r="F614" i="10" s="1"/>
  <c r="F615" i="10" s="1"/>
  <c r="F616" i="10" s="1"/>
  <c r="F617" i="10" s="1"/>
  <c r="F618" i="10" s="1"/>
  <c r="F619" i="10" s="1"/>
  <c r="F620" i="10" s="1"/>
  <c r="F621" i="10" s="1"/>
  <c r="F622" i="10" s="1"/>
  <c r="F623" i="10" s="1"/>
  <c r="F624" i="10" s="1"/>
  <c r="F625" i="10" s="1"/>
  <c r="F626" i="10" s="1"/>
  <c r="F627" i="10" s="1"/>
  <c r="F628" i="10" s="1"/>
  <c r="F629" i="10" s="1"/>
  <c r="F630" i="10" s="1"/>
  <c r="F631" i="10" s="1"/>
  <c r="F632" i="10" s="1"/>
  <c r="F633" i="10" s="1"/>
  <c r="F634" i="10" s="1"/>
  <c r="F635" i="10" s="1"/>
  <c r="F636" i="10" s="1"/>
  <c r="F637" i="10" s="1"/>
  <c r="F638" i="10" s="1"/>
  <c r="F639" i="10" s="1"/>
  <c r="F640" i="10" s="1"/>
  <c r="F641" i="10" s="1"/>
  <c r="F642" i="10" s="1"/>
  <c r="F643" i="10" s="1"/>
  <c r="F644" i="10" s="1"/>
  <c r="F645" i="10" s="1"/>
  <c r="F646" i="10" s="1"/>
  <c r="F647" i="10" s="1"/>
  <c r="F648" i="10" s="1"/>
  <c r="F649" i="10" s="1"/>
  <c r="F650" i="10" s="1"/>
  <c r="F651" i="10" s="1"/>
  <c r="F652" i="10" s="1"/>
  <c r="F653" i="10" s="1"/>
  <c r="F654" i="10" s="1"/>
  <c r="F655" i="10" s="1"/>
  <c r="F656" i="10" s="1"/>
  <c r="F657" i="10" s="1"/>
  <c r="F658" i="10" s="1"/>
  <c r="F659" i="10" s="1"/>
  <c r="F660" i="10" s="1"/>
  <c r="F661" i="10" s="1"/>
  <c r="F662" i="10" s="1"/>
  <c r="F663" i="10" s="1"/>
  <c r="F664" i="10" s="1"/>
  <c r="F665" i="10" s="1"/>
  <c r="F666" i="10" s="1"/>
  <c r="F667" i="10" s="1"/>
  <c r="F668" i="10" s="1"/>
  <c r="F669" i="10" s="1"/>
  <c r="F670" i="10" s="1"/>
  <c r="F671" i="10" s="1"/>
  <c r="F672" i="10" s="1"/>
  <c r="F673" i="10" s="1"/>
  <c r="F674" i="10" s="1"/>
  <c r="F675" i="10" s="1"/>
  <c r="F676" i="10" s="1"/>
  <c r="F677" i="10" s="1"/>
  <c r="F678" i="10" s="1"/>
  <c r="F679" i="10" s="1"/>
  <c r="F680" i="10" s="1"/>
  <c r="F681" i="10" s="1"/>
  <c r="F682" i="10" s="1"/>
  <c r="F683" i="10" s="1"/>
  <c r="F684" i="10" s="1"/>
  <c r="F685" i="10" s="1"/>
  <c r="F686" i="10" s="1"/>
  <c r="F687" i="10" s="1"/>
  <c r="F688" i="10" s="1"/>
  <c r="F689" i="10" s="1"/>
  <c r="F690" i="10" s="1"/>
  <c r="F691" i="10" s="1"/>
  <c r="F692" i="10" s="1"/>
  <c r="F693" i="10" s="1"/>
  <c r="F694" i="10" s="1"/>
  <c r="F695" i="10" s="1"/>
  <c r="F696" i="10" s="1"/>
  <c r="F697" i="10" s="1"/>
  <c r="F698" i="10" s="1"/>
  <c r="F699" i="10" s="1"/>
  <c r="F700" i="10" s="1"/>
  <c r="F701" i="10" s="1"/>
  <c r="F702" i="10" s="1"/>
  <c r="F703" i="10" s="1"/>
  <c r="F704" i="10" s="1"/>
  <c r="F705" i="10" s="1"/>
  <c r="F706" i="10" s="1"/>
  <c r="F707" i="10" s="1"/>
  <c r="F708" i="10" s="1"/>
  <c r="F709" i="10" s="1"/>
  <c r="F710" i="10" s="1"/>
  <c r="F711" i="10" s="1"/>
  <c r="F712" i="10" s="1"/>
  <c r="F713" i="10" s="1"/>
  <c r="F714" i="10" s="1"/>
  <c r="F715" i="10" s="1"/>
  <c r="F716" i="10" s="1"/>
  <c r="F717" i="10" s="1"/>
  <c r="F718" i="10" s="1"/>
  <c r="F719" i="10" s="1"/>
  <c r="F720" i="10" s="1"/>
  <c r="F721" i="10" s="1"/>
  <c r="F722" i="10" s="1"/>
  <c r="F723" i="10" s="1"/>
  <c r="F724" i="10" s="1"/>
  <c r="F725" i="10" s="1"/>
  <c r="F726" i="10" s="1"/>
  <c r="F727" i="10" s="1"/>
  <c r="F728" i="10" s="1"/>
  <c r="F729" i="10" s="1"/>
  <c r="F730" i="10" s="1"/>
  <c r="F731" i="10" s="1"/>
  <c r="F732" i="10" s="1"/>
  <c r="F733" i="10" s="1"/>
  <c r="F734" i="10" s="1"/>
  <c r="F735" i="10" s="1"/>
  <c r="F736" i="10" s="1"/>
  <c r="F737" i="10" s="1"/>
  <c r="F738" i="10" s="1"/>
  <c r="F739" i="10" s="1"/>
  <c r="F740" i="10" s="1"/>
  <c r="F741" i="10" s="1"/>
  <c r="F742" i="10" s="1"/>
  <c r="F743" i="10" s="1"/>
  <c r="F744" i="10" s="1"/>
  <c r="F745" i="10" s="1"/>
  <c r="F746" i="10" s="1"/>
  <c r="F747" i="10" s="1"/>
  <c r="F748" i="10" s="1"/>
  <c r="F749" i="10" s="1"/>
  <c r="F750" i="10" s="1"/>
  <c r="F751" i="10" s="1"/>
  <c r="F752" i="10" s="1"/>
  <c r="F753" i="10" s="1"/>
  <c r="F754" i="10" s="1"/>
  <c r="F755" i="10" s="1"/>
  <c r="F756" i="10" s="1"/>
  <c r="F757" i="10" s="1"/>
  <c r="F758" i="10" s="1"/>
  <c r="F759" i="10" s="1"/>
  <c r="F760" i="10" s="1"/>
  <c r="F761" i="10" s="1"/>
  <c r="F762" i="10" s="1"/>
  <c r="F763" i="10" s="1"/>
  <c r="F764" i="10" s="1"/>
  <c r="F765" i="10" s="1"/>
  <c r="F766" i="10" s="1"/>
  <c r="F767" i="10" s="1"/>
  <c r="F768" i="10" s="1"/>
  <c r="F769" i="10" s="1"/>
  <c r="F770" i="10" s="1"/>
  <c r="F771" i="10" s="1"/>
  <c r="F772" i="10" s="1"/>
  <c r="F773" i="10" s="1"/>
  <c r="F774" i="10" s="1"/>
  <c r="F775" i="10" s="1"/>
  <c r="F776" i="10" s="1"/>
  <c r="F777" i="10" s="1"/>
  <c r="F778" i="10" s="1"/>
  <c r="F779" i="10" s="1"/>
  <c r="F780" i="10" s="1"/>
  <c r="F781" i="10" s="1"/>
  <c r="F782" i="10" s="1"/>
  <c r="F783" i="10" s="1"/>
  <c r="F784" i="10" s="1"/>
  <c r="F785" i="10" s="1"/>
  <c r="F786" i="10" s="1"/>
  <c r="F787" i="10" s="1"/>
  <c r="F788" i="10" s="1"/>
  <c r="F789" i="10" s="1"/>
  <c r="F790" i="10" s="1"/>
  <c r="F791" i="10" s="1"/>
  <c r="F792" i="10" s="1"/>
  <c r="F793" i="10" s="1"/>
  <c r="F794" i="10" s="1"/>
  <c r="F795" i="10" s="1"/>
  <c r="F796" i="10" s="1"/>
  <c r="F797" i="10" s="1"/>
  <c r="F798" i="10" s="1"/>
  <c r="F799" i="10" s="1"/>
  <c r="F800" i="10" s="1"/>
  <c r="F801" i="10" s="1"/>
  <c r="F802" i="10" s="1"/>
  <c r="F803" i="10" s="1"/>
  <c r="F804" i="10" s="1"/>
  <c r="F805" i="10" s="1"/>
  <c r="F806" i="10" s="1"/>
  <c r="F807" i="10" s="1"/>
  <c r="F808" i="10" s="1"/>
  <c r="F809" i="10" s="1"/>
  <c r="F810" i="10" s="1"/>
  <c r="F811" i="10" s="1"/>
  <c r="F812" i="10" s="1"/>
  <c r="F813" i="10" s="1"/>
  <c r="F814" i="10" s="1"/>
  <c r="F815" i="10" s="1"/>
  <c r="F816" i="10" s="1"/>
  <c r="F817" i="10" s="1"/>
  <c r="F818" i="10" s="1"/>
  <c r="F819" i="10" s="1"/>
  <c r="F820" i="10" s="1"/>
  <c r="F821" i="10" s="1"/>
  <c r="F822" i="10" s="1"/>
  <c r="F823" i="10" s="1"/>
  <c r="F824" i="10" s="1"/>
  <c r="F825" i="10" s="1"/>
  <c r="F826" i="10" s="1"/>
  <c r="F827" i="10" s="1"/>
  <c r="F828" i="10" s="1"/>
  <c r="F829" i="10" s="1"/>
  <c r="F830" i="10" s="1"/>
  <c r="F831" i="10" s="1"/>
  <c r="F832" i="10" s="1"/>
  <c r="F833" i="10" s="1"/>
  <c r="F834" i="10" s="1"/>
  <c r="F835" i="10" s="1"/>
  <c r="F836" i="10" s="1"/>
  <c r="F837" i="10" s="1"/>
  <c r="F838" i="10" s="1"/>
  <c r="F839" i="10" s="1"/>
  <c r="F840" i="10" s="1"/>
  <c r="F841" i="10" s="1"/>
  <c r="F842" i="10" s="1"/>
  <c r="F843" i="10" s="1"/>
  <c r="F844" i="10" s="1"/>
  <c r="F845" i="10" s="1"/>
  <c r="F846" i="10" s="1"/>
  <c r="F847" i="10" s="1"/>
  <c r="F848" i="10" s="1"/>
  <c r="F849" i="10" s="1"/>
  <c r="F850" i="10" s="1"/>
  <c r="F851" i="10" s="1"/>
  <c r="F852" i="10" s="1"/>
  <c r="F853" i="10" s="1"/>
  <c r="F854" i="10" s="1"/>
  <c r="F855" i="10" s="1"/>
  <c r="F856" i="10" s="1"/>
  <c r="F857" i="10" s="1"/>
  <c r="F858" i="10" s="1"/>
  <c r="F859" i="10" s="1"/>
  <c r="F860" i="10" s="1"/>
  <c r="F861" i="10" s="1"/>
  <c r="F862" i="10" s="1"/>
  <c r="F863" i="10" s="1"/>
  <c r="F864" i="10" s="1"/>
  <c r="F865" i="10" s="1"/>
  <c r="F866" i="10" s="1"/>
  <c r="F867" i="10" s="1"/>
  <c r="F868" i="10" s="1"/>
  <c r="F869" i="10" s="1"/>
  <c r="F870" i="10" s="1"/>
  <c r="F871" i="10" s="1"/>
  <c r="F872" i="10" s="1"/>
  <c r="F873" i="10" s="1"/>
  <c r="F874" i="10" s="1"/>
  <c r="F875" i="10" s="1"/>
  <c r="F876" i="10" s="1"/>
  <c r="F877" i="10" s="1"/>
  <c r="F878" i="10" s="1"/>
  <c r="F879" i="10" s="1"/>
  <c r="F880" i="10" s="1"/>
  <c r="F881" i="10" s="1"/>
  <c r="F882" i="10" s="1"/>
  <c r="F883" i="10" s="1"/>
  <c r="F884" i="10" s="1"/>
  <c r="F885" i="10" s="1"/>
  <c r="F886" i="10" s="1"/>
  <c r="F887" i="10" s="1"/>
  <c r="F888" i="10" s="1"/>
  <c r="F889" i="10" s="1"/>
  <c r="F890" i="10" s="1"/>
  <c r="F891" i="10" s="1"/>
  <c r="F892" i="10" s="1"/>
  <c r="F893" i="10" s="1"/>
  <c r="F894" i="10" s="1"/>
  <c r="F895" i="10" s="1"/>
  <c r="F896" i="10" s="1"/>
  <c r="F897" i="10" s="1"/>
  <c r="F898" i="10" s="1"/>
  <c r="F899" i="10" s="1"/>
  <c r="F900" i="10" s="1"/>
  <c r="F901" i="10" s="1"/>
  <c r="F902" i="10" s="1"/>
  <c r="F903" i="10" s="1"/>
  <c r="F904" i="10" s="1"/>
  <c r="F905" i="10" s="1"/>
  <c r="F906" i="10" s="1"/>
  <c r="F907" i="10" s="1"/>
  <c r="F908" i="10" s="1"/>
  <c r="F909" i="10" s="1"/>
  <c r="F910" i="10" s="1"/>
  <c r="F911" i="10" s="1"/>
  <c r="F912" i="10" s="1"/>
  <c r="F913" i="10" s="1"/>
  <c r="F914" i="10" s="1"/>
  <c r="F915" i="10" s="1"/>
  <c r="F916" i="10" s="1"/>
  <c r="F917" i="10" s="1"/>
  <c r="F918" i="10" s="1"/>
  <c r="F919" i="10" s="1"/>
  <c r="F920" i="10" s="1"/>
  <c r="F921" i="10" s="1"/>
  <c r="F922" i="10" s="1"/>
  <c r="F923" i="10" s="1"/>
  <c r="F924" i="10" s="1"/>
  <c r="F925" i="10" s="1"/>
  <c r="F926" i="10" s="1"/>
  <c r="F927" i="10" s="1"/>
  <c r="F928" i="10" s="1"/>
  <c r="F929" i="10" s="1"/>
  <c r="F930" i="10" s="1"/>
  <c r="F931" i="10" s="1"/>
  <c r="F932" i="10" s="1"/>
  <c r="F933" i="10" s="1"/>
  <c r="F934" i="10" s="1"/>
  <c r="F935" i="10" s="1"/>
  <c r="F936" i="10" s="1"/>
  <c r="F937" i="10" s="1"/>
  <c r="F938" i="10" s="1"/>
  <c r="F939" i="10" s="1"/>
  <c r="F940" i="10" s="1"/>
  <c r="F941" i="10" s="1"/>
  <c r="F942" i="10" s="1"/>
  <c r="F943" i="10" s="1"/>
  <c r="F944" i="10" s="1"/>
  <c r="F945" i="10" s="1"/>
  <c r="F946" i="10" s="1"/>
  <c r="F947" i="10" s="1"/>
  <c r="F948" i="10" s="1"/>
  <c r="F949" i="10" s="1"/>
  <c r="F950" i="10" s="1"/>
  <c r="F951" i="10" s="1"/>
  <c r="F952" i="10" s="1"/>
  <c r="F953" i="10" s="1"/>
  <c r="F954" i="10" s="1"/>
  <c r="F955" i="10" s="1"/>
  <c r="F956" i="10" s="1"/>
  <c r="F957" i="10" s="1"/>
  <c r="F958" i="10" s="1"/>
  <c r="F959" i="10" s="1"/>
  <c r="F960" i="10" s="1"/>
  <c r="F961" i="10" s="1"/>
  <c r="F962" i="10" s="1"/>
  <c r="F963" i="10" s="1"/>
  <c r="F964" i="10" s="1"/>
  <c r="F965" i="10" s="1"/>
  <c r="F966" i="10" s="1"/>
  <c r="F967" i="10" s="1"/>
  <c r="F968" i="10" s="1"/>
  <c r="F969" i="10" s="1"/>
  <c r="F970" i="10" s="1"/>
  <c r="F971" i="10" s="1"/>
  <c r="F972" i="10" s="1"/>
  <c r="F973" i="10" s="1"/>
  <c r="F974" i="10" s="1"/>
  <c r="F975" i="10" s="1"/>
  <c r="F976" i="10" s="1"/>
  <c r="F977" i="10" s="1"/>
  <c r="F978" i="10" s="1"/>
  <c r="F979" i="10" s="1"/>
  <c r="F980" i="10" s="1"/>
  <c r="F981" i="10" s="1"/>
  <c r="F982" i="10" s="1"/>
  <c r="F983" i="10" s="1"/>
  <c r="F984" i="10" s="1"/>
  <c r="F985" i="10" s="1"/>
  <c r="F986" i="10" s="1"/>
  <c r="F987" i="10" s="1"/>
  <c r="F988" i="10" s="1"/>
  <c r="F989" i="10" s="1"/>
  <c r="F990" i="10" s="1"/>
  <c r="F991" i="10" s="1"/>
  <c r="F992" i="10" s="1"/>
  <c r="F993" i="10" s="1"/>
  <c r="F994" i="10" s="1"/>
  <c r="F995" i="10" s="1"/>
  <c r="F996" i="10" s="1"/>
  <c r="F997" i="10" s="1"/>
  <c r="F998" i="10" s="1"/>
  <c r="F999" i="10" s="1"/>
  <c r="F1000" i="10" s="1"/>
  <c r="F1001" i="10" s="1"/>
  <c r="F1002" i="10" s="1"/>
  <c r="F1003" i="10" s="1"/>
  <c r="F1004" i="10" s="1"/>
  <c r="F1005" i="10" s="1"/>
  <c r="F1006" i="10" s="1"/>
  <c r="F1007" i="10" s="1"/>
  <c r="F1008" i="10" s="1"/>
  <c r="F1009" i="10" s="1"/>
  <c r="F1010" i="10" s="1"/>
  <c r="F1011" i="10" s="1"/>
  <c r="F1012" i="10" s="1"/>
  <c r="F1013" i="10" s="1"/>
  <c r="F1014" i="10" s="1"/>
  <c r="F1015" i="10" s="1"/>
  <c r="F1016" i="10" s="1"/>
  <c r="F1017" i="10" s="1"/>
  <c r="F1018" i="10" s="1"/>
  <c r="F1019" i="10" s="1"/>
  <c r="F1020" i="10" s="1"/>
  <c r="F1021" i="10" s="1"/>
  <c r="F1022" i="10" s="1"/>
  <c r="F1023" i="10" s="1"/>
  <c r="F1024" i="10" s="1"/>
  <c r="F1025" i="10" s="1"/>
  <c r="F1026" i="10" s="1"/>
  <c r="F1027" i="10" s="1"/>
  <c r="F1028" i="10" s="1"/>
  <c r="F1029" i="10" s="1"/>
  <c r="F1030" i="10" s="1"/>
  <c r="F1031" i="10" s="1"/>
  <c r="F1032" i="10" s="1"/>
  <c r="F1033" i="10" s="1"/>
  <c r="F1034" i="10" s="1"/>
  <c r="F1035" i="10" s="1"/>
  <c r="F1036" i="10" s="1"/>
  <c r="F1037" i="10" s="1"/>
  <c r="F1038" i="10" s="1"/>
  <c r="F1039" i="10" s="1"/>
  <c r="F1040" i="10" s="1"/>
  <c r="F1041" i="10" s="1"/>
  <c r="F1042" i="10" s="1"/>
  <c r="F1043" i="10" s="1"/>
  <c r="F1044" i="10" s="1"/>
  <c r="F1045" i="10" s="1"/>
  <c r="F1046" i="10" s="1"/>
  <c r="F1047" i="10" s="1"/>
  <c r="F1048" i="10" s="1"/>
  <c r="F1049" i="10" s="1"/>
  <c r="F1050" i="10" s="1"/>
  <c r="F1051" i="10" s="1"/>
  <c r="F1052" i="10" s="1"/>
  <c r="F1053" i="10" s="1"/>
  <c r="F1054" i="10" s="1"/>
  <c r="F1055" i="10" s="1"/>
  <c r="F1056" i="10" s="1"/>
  <c r="F1057" i="10" s="1"/>
  <c r="F1058" i="10" s="1"/>
  <c r="F1059" i="10" s="1"/>
  <c r="F1060" i="10" s="1"/>
  <c r="F1061" i="10" s="1"/>
  <c r="F1062" i="10" s="1"/>
  <c r="F1063" i="10" s="1"/>
  <c r="F1064" i="10" s="1"/>
  <c r="F1065" i="10" s="1"/>
  <c r="F1066" i="10" s="1"/>
  <c r="F1067" i="10" s="1"/>
  <c r="F1068" i="10" s="1"/>
  <c r="F1069" i="10" s="1"/>
  <c r="F1070" i="10" s="1"/>
  <c r="F1071" i="10" s="1"/>
  <c r="F1072" i="10" s="1"/>
  <c r="F1073" i="10" s="1"/>
  <c r="F1074" i="10" s="1"/>
  <c r="F1075" i="10" s="1"/>
  <c r="F1076" i="10" s="1"/>
  <c r="F1077" i="10" s="1"/>
  <c r="F1078" i="10" s="1"/>
  <c r="F1079" i="10" s="1"/>
  <c r="F1080" i="10" s="1"/>
  <c r="F1081" i="10" s="1"/>
  <c r="F1082" i="10" s="1"/>
  <c r="F1083" i="10" s="1"/>
  <c r="F1084" i="10" s="1"/>
  <c r="F1085" i="10" s="1"/>
  <c r="F1086" i="10" s="1"/>
  <c r="F1087" i="10" s="1"/>
  <c r="F1088" i="10" s="1"/>
  <c r="F1089" i="10" s="1"/>
  <c r="F1090" i="10" s="1"/>
  <c r="F1091" i="10" s="1"/>
  <c r="F1092" i="10" s="1"/>
  <c r="F1093" i="10" s="1"/>
  <c r="F1094" i="10" s="1"/>
  <c r="F1095" i="10" s="1"/>
  <c r="F1096" i="10" s="1"/>
  <c r="F1097" i="10" s="1"/>
  <c r="F1098" i="10" s="1"/>
  <c r="F1099" i="10" s="1"/>
  <c r="F1100" i="10" s="1"/>
  <c r="F1101" i="10" s="1"/>
  <c r="F1102" i="10" s="1"/>
  <c r="F1103" i="10" s="1"/>
  <c r="F1104" i="10" s="1"/>
  <c r="F1105" i="10" s="1"/>
  <c r="F1106" i="10" s="1"/>
  <c r="F1107" i="10" s="1"/>
  <c r="F1108" i="10" s="1"/>
  <c r="F1109" i="10" s="1"/>
  <c r="F1110" i="10" s="1"/>
  <c r="F1111" i="10" s="1"/>
  <c r="F1112" i="10" s="1"/>
  <c r="F1113" i="10" s="1"/>
  <c r="F1114" i="10" s="1"/>
  <c r="F1115" i="10" s="1"/>
  <c r="F1116" i="10" s="1"/>
  <c r="F1117" i="10" s="1"/>
  <c r="F1118" i="10" s="1"/>
  <c r="F1119" i="10" s="1"/>
  <c r="F1120" i="10" s="1"/>
  <c r="F1121" i="10" s="1"/>
  <c r="F1122" i="10" s="1"/>
  <c r="F1123" i="10" s="1"/>
  <c r="F1124" i="10" s="1"/>
  <c r="F1125" i="10" s="1"/>
  <c r="F1126" i="10" s="1"/>
  <c r="F1127" i="10" s="1"/>
  <c r="F1128" i="10" s="1"/>
  <c r="F1129" i="10" s="1"/>
  <c r="F1130" i="10" s="1"/>
  <c r="F1131" i="10" s="1"/>
  <c r="F1132" i="10" s="1"/>
  <c r="F1133" i="10" s="1"/>
  <c r="F1134" i="10" s="1"/>
  <c r="F1135" i="10" s="1"/>
  <c r="F1136" i="10" s="1"/>
  <c r="F1137" i="10" s="1"/>
  <c r="F1138" i="10" s="1"/>
  <c r="F1139" i="10" s="1"/>
  <c r="F1140" i="10" s="1"/>
  <c r="F1141" i="10" s="1"/>
  <c r="F1142" i="10" s="1"/>
  <c r="F1143" i="10" s="1"/>
  <c r="F1144" i="10" s="1"/>
  <c r="F1145" i="10" s="1"/>
  <c r="F1146" i="10" s="1"/>
  <c r="F1147" i="10" s="1"/>
  <c r="F1148" i="10" s="1"/>
  <c r="F1149" i="10" s="1"/>
  <c r="F1150" i="10" s="1"/>
  <c r="F1151" i="10" s="1"/>
  <c r="F1152" i="10" s="1"/>
  <c r="F1153" i="10" s="1"/>
  <c r="F1154" i="10" s="1"/>
  <c r="F1155" i="10" s="1"/>
  <c r="F1156" i="10" s="1"/>
  <c r="F1157" i="10" s="1"/>
  <c r="F1158" i="10" s="1"/>
  <c r="F1159" i="10" s="1"/>
  <c r="F1160" i="10" s="1"/>
  <c r="F1161" i="10" s="1"/>
  <c r="F1162" i="10" s="1"/>
  <c r="F1163" i="10" s="1"/>
  <c r="F1164" i="10" s="1"/>
  <c r="F1165" i="10" s="1"/>
  <c r="F1166" i="10" s="1"/>
  <c r="F1167" i="10" s="1"/>
  <c r="F1168" i="10" s="1"/>
  <c r="F1169" i="10" s="1"/>
  <c r="F1170" i="10" s="1"/>
  <c r="F1171" i="10" s="1"/>
  <c r="F1172" i="10" s="1"/>
  <c r="F1173" i="10" s="1"/>
  <c r="F1174" i="10" s="1"/>
  <c r="F1175" i="10" s="1"/>
  <c r="F1176" i="10" s="1"/>
  <c r="F1177" i="10" s="1"/>
  <c r="F1178" i="10" s="1"/>
  <c r="F1179" i="10" s="1"/>
  <c r="F1180" i="10" s="1"/>
  <c r="F1181" i="10" s="1"/>
  <c r="F1182" i="10" s="1"/>
  <c r="F1183" i="10" s="1"/>
  <c r="F1184" i="10" s="1"/>
  <c r="F1185" i="10" s="1"/>
  <c r="F1186" i="10" s="1"/>
  <c r="F1187" i="10" s="1"/>
  <c r="F1188" i="10" s="1"/>
  <c r="F1189" i="10" s="1"/>
  <c r="F1190" i="10" s="1"/>
  <c r="F1191" i="10" s="1"/>
  <c r="F1192" i="10" s="1"/>
  <c r="F1193" i="10" s="1"/>
  <c r="F1194" i="10" s="1"/>
  <c r="F1195" i="10" s="1"/>
  <c r="F1196" i="10" s="1"/>
  <c r="F1197" i="10" s="1"/>
  <c r="F1198" i="10" s="1"/>
  <c r="F1199" i="10" s="1"/>
  <c r="F1200" i="10" s="1"/>
  <c r="F1201" i="10" s="1"/>
  <c r="F1202" i="10" s="1"/>
  <c r="F1203" i="10" s="1"/>
  <c r="F1204" i="10" s="1"/>
  <c r="F1205" i="10" s="1"/>
  <c r="F1206" i="10" s="1"/>
  <c r="F1207" i="10" s="1"/>
  <c r="F1208" i="10" s="1"/>
  <c r="F1209" i="10" s="1"/>
  <c r="F1210" i="10" s="1"/>
  <c r="F1211" i="10" s="1"/>
  <c r="F1212" i="10" s="1"/>
  <c r="F1213" i="10" s="1"/>
  <c r="F1214" i="10" s="1"/>
  <c r="F1215" i="10" s="1"/>
  <c r="F1216" i="10" s="1"/>
  <c r="F1217" i="10" s="1"/>
  <c r="F1218" i="10" s="1"/>
  <c r="F1219" i="10" s="1"/>
  <c r="F1220" i="10" s="1"/>
  <c r="F1221" i="10" s="1"/>
  <c r="F1222" i="10" s="1"/>
  <c r="F1223" i="10" s="1"/>
  <c r="F1224" i="10" s="1"/>
  <c r="F1225" i="10" s="1"/>
  <c r="F1226" i="10" s="1"/>
  <c r="F1227" i="10" s="1"/>
  <c r="F1228" i="10" s="1"/>
  <c r="F1229" i="10" s="1"/>
  <c r="F1230" i="10" s="1"/>
  <c r="F1231" i="10" s="1"/>
  <c r="F1232" i="10" s="1"/>
  <c r="F1233" i="10" s="1"/>
  <c r="F1234" i="10" s="1"/>
  <c r="F1235" i="10" s="1"/>
  <c r="F1236" i="10" s="1"/>
  <c r="F1237" i="10" s="1"/>
  <c r="F1238" i="10" s="1"/>
  <c r="F1239" i="10" s="1"/>
  <c r="F1240" i="10" s="1"/>
  <c r="F1241" i="10" s="1"/>
  <c r="F1242" i="10" s="1"/>
  <c r="F1243" i="10" s="1"/>
  <c r="F1244" i="10" s="1"/>
  <c r="F1245" i="10" s="1"/>
  <c r="F1246" i="10" s="1"/>
  <c r="F1247" i="10" s="1"/>
  <c r="F1248" i="10" s="1"/>
  <c r="F1249" i="10" s="1"/>
  <c r="F1250" i="10" s="1"/>
  <c r="F1251" i="10" s="1"/>
  <c r="F1252" i="10" s="1"/>
  <c r="F1253" i="10" s="1"/>
  <c r="F1254" i="10" s="1"/>
  <c r="F1255" i="10" s="1"/>
  <c r="F1256" i="10" s="1"/>
  <c r="F1257" i="10" s="1"/>
  <c r="F1258" i="10" s="1"/>
  <c r="F1259" i="10" s="1"/>
  <c r="F1260" i="10" s="1"/>
  <c r="F1261" i="10" s="1"/>
  <c r="F1262" i="10" s="1"/>
  <c r="F1263" i="10" s="1"/>
  <c r="F1264" i="10" s="1"/>
  <c r="F1265" i="10" s="1"/>
  <c r="F1266" i="10" s="1"/>
  <c r="F1267" i="10" s="1"/>
  <c r="F1268" i="10" s="1"/>
  <c r="F1269" i="10" s="1"/>
  <c r="F1270" i="10" s="1"/>
  <c r="F1271" i="10" s="1"/>
  <c r="F1272" i="10" s="1"/>
  <c r="F1273" i="10" s="1"/>
  <c r="F1274" i="10" s="1"/>
  <c r="F1275" i="10" s="1"/>
  <c r="F1276" i="10" s="1"/>
  <c r="F1277" i="10" s="1"/>
  <c r="F1278" i="10" s="1"/>
  <c r="F1279" i="10" s="1"/>
  <c r="F1280" i="10" s="1"/>
  <c r="F1281" i="10" s="1"/>
  <c r="F1282" i="10" s="1"/>
  <c r="F1283" i="10" s="1"/>
  <c r="F1284" i="10" s="1"/>
  <c r="F1285" i="10" s="1"/>
  <c r="F1286" i="10" s="1"/>
  <c r="F1287" i="10" s="1"/>
  <c r="F1288" i="10" s="1"/>
  <c r="F1289" i="10" s="1"/>
  <c r="F1290" i="10" s="1"/>
  <c r="F1291" i="10" s="1"/>
  <c r="F1292" i="10" s="1"/>
  <c r="F1293" i="10" s="1"/>
  <c r="F1294" i="10" s="1"/>
  <c r="F1295" i="10" s="1"/>
  <c r="F1296" i="10" s="1"/>
  <c r="F1297" i="10" s="1"/>
  <c r="F1298" i="10" s="1"/>
  <c r="F1299" i="10" s="1"/>
  <c r="F1300" i="10" s="1"/>
  <c r="F1301" i="10" s="1"/>
  <c r="F1302" i="10" s="1"/>
  <c r="F1303" i="10" s="1"/>
  <c r="F1304" i="10" s="1"/>
  <c r="F1305" i="10" s="1"/>
  <c r="F1306" i="10" s="1"/>
  <c r="F1307" i="10" s="1"/>
  <c r="F1308" i="10" s="1"/>
  <c r="F1309" i="10" s="1"/>
  <c r="F1310" i="10" s="1"/>
  <c r="F1311" i="10" s="1"/>
  <c r="F1312" i="10" s="1"/>
  <c r="F1313" i="10" s="1"/>
  <c r="F1314" i="10" s="1"/>
  <c r="F1315" i="10" s="1"/>
  <c r="F1316" i="10" s="1"/>
  <c r="F1317" i="10" s="1"/>
  <c r="F1318" i="10" s="1"/>
  <c r="F1319" i="10" s="1"/>
  <c r="F1320" i="10" s="1"/>
  <c r="F1321" i="10" s="1"/>
  <c r="F1322" i="10" s="1"/>
  <c r="F1323" i="10" s="1"/>
  <c r="F1324" i="10" s="1"/>
  <c r="F1325" i="10" s="1"/>
  <c r="F1326" i="10" s="1"/>
  <c r="F1327" i="10" s="1"/>
  <c r="F1328" i="10" s="1"/>
  <c r="F1329" i="10" s="1"/>
  <c r="F1330" i="10" s="1"/>
  <c r="F1331" i="10" s="1"/>
  <c r="F1332" i="10" s="1"/>
  <c r="F1333" i="10" s="1"/>
  <c r="F1334" i="10" s="1"/>
  <c r="F1335" i="10" s="1"/>
  <c r="F1336" i="10" s="1"/>
  <c r="F1337" i="10" s="1"/>
  <c r="F1338" i="10" s="1"/>
  <c r="F1339" i="10" s="1"/>
  <c r="F1340" i="10" s="1"/>
  <c r="F1341" i="10" s="1"/>
  <c r="F1342" i="10" s="1"/>
  <c r="F1343" i="10" s="1"/>
  <c r="F1344" i="10" s="1"/>
  <c r="F1345" i="10" s="1"/>
  <c r="F1346" i="10" s="1"/>
  <c r="F1347" i="10" s="1"/>
  <c r="F1348" i="10" s="1"/>
  <c r="F1349" i="10" s="1"/>
  <c r="F1350" i="10" s="1"/>
  <c r="F1351" i="10" s="1"/>
  <c r="F1352" i="10" s="1"/>
  <c r="F1353" i="10" s="1"/>
  <c r="F1354" i="10" s="1"/>
  <c r="F1355" i="10" s="1"/>
  <c r="F1356" i="10" s="1"/>
  <c r="F1357" i="10" s="1"/>
  <c r="F1358" i="10" s="1"/>
  <c r="F1359" i="10" s="1"/>
  <c r="F1360" i="10" s="1"/>
  <c r="F1361" i="10" s="1"/>
  <c r="F1362" i="10" s="1"/>
  <c r="F1363" i="10" s="1"/>
  <c r="F1364" i="10" s="1"/>
  <c r="F1365" i="10" s="1"/>
  <c r="F1366" i="10" s="1"/>
  <c r="F1367" i="10" s="1"/>
  <c r="F1368" i="10" s="1"/>
  <c r="F1369" i="10" s="1"/>
  <c r="F1370" i="10" s="1"/>
  <c r="F1371" i="10" s="1"/>
  <c r="F1372" i="10" s="1"/>
  <c r="F1373" i="10" s="1"/>
  <c r="F1374" i="10" s="1"/>
  <c r="F1375" i="10" s="1"/>
  <c r="F1376" i="10" s="1"/>
  <c r="F1377" i="10" s="1"/>
  <c r="F1378" i="10" s="1"/>
  <c r="F1379" i="10" s="1"/>
  <c r="F1380" i="10" s="1"/>
  <c r="F1381" i="10" s="1"/>
  <c r="F1382" i="10" s="1"/>
  <c r="F1383" i="10" s="1"/>
  <c r="F1384" i="10" s="1"/>
  <c r="F1385" i="10" s="1"/>
  <c r="F1386" i="10" s="1"/>
  <c r="F1387" i="10" s="1"/>
  <c r="F1388" i="10" s="1"/>
  <c r="F1389" i="10" s="1"/>
  <c r="F1390" i="10" s="1"/>
  <c r="F1391" i="10" s="1"/>
  <c r="F1392" i="10" s="1"/>
  <c r="F1393" i="10" s="1"/>
  <c r="F1394" i="10" s="1"/>
  <c r="F1395" i="10" s="1"/>
  <c r="F1396" i="10" s="1"/>
  <c r="F1397" i="10" s="1"/>
  <c r="F1398" i="10" s="1"/>
  <c r="F1399" i="10" s="1"/>
  <c r="F1400" i="10" s="1"/>
  <c r="F1401" i="10" s="1"/>
  <c r="F1402" i="10" s="1"/>
  <c r="F1403" i="10" s="1"/>
  <c r="F1404" i="10" s="1"/>
  <c r="F1405" i="10" s="1"/>
  <c r="F1406" i="10" s="1"/>
  <c r="F1407" i="10" s="1"/>
  <c r="F1408" i="10" s="1"/>
  <c r="F1409" i="10" s="1"/>
  <c r="F1410" i="10" s="1"/>
  <c r="F1411" i="10" s="1"/>
  <c r="F1412" i="10" s="1"/>
  <c r="F1413" i="10" s="1"/>
  <c r="F1414" i="10" s="1"/>
  <c r="F1415" i="10" s="1"/>
  <c r="F1416" i="10" s="1"/>
  <c r="F1417" i="10" s="1"/>
  <c r="F1418" i="10" s="1"/>
  <c r="F1419" i="10" s="1"/>
  <c r="F1420" i="10" s="1"/>
  <c r="F1421" i="10" s="1"/>
  <c r="F1422" i="10" s="1"/>
  <c r="F1423" i="10" s="1"/>
  <c r="F1424" i="10" s="1"/>
  <c r="F1425" i="10" s="1"/>
  <c r="F1426" i="10" s="1"/>
  <c r="F1427" i="10" s="1"/>
  <c r="F1428" i="10" s="1"/>
  <c r="F1429" i="10" s="1"/>
  <c r="F1430" i="10" s="1"/>
  <c r="F1431" i="10" s="1"/>
  <c r="F1432" i="10" s="1"/>
  <c r="F1433" i="10" s="1"/>
  <c r="F1434" i="10" s="1"/>
  <c r="F1435" i="10" s="1"/>
  <c r="F1436" i="10" s="1"/>
  <c r="F1437" i="10" s="1"/>
  <c r="F1438" i="10" s="1"/>
  <c r="F1439" i="10" s="1"/>
  <c r="F1440" i="10" s="1"/>
  <c r="F1441" i="10" s="1"/>
  <c r="F1442" i="10" s="1"/>
  <c r="F1443" i="10" s="1"/>
  <c r="F1444" i="10" s="1"/>
  <c r="F1445" i="10" s="1"/>
  <c r="F1446" i="10" s="1"/>
  <c r="F1447" i="10" s="1"/>
  <c r="F1448" i="10" s="1"/>
  <c r="F1449" i="10" s="1"/>
  <c r="F1450" i="10" s="1"/>
  <c r="F1451" i="10" s="1"/>
  <c r="F1452" i="10" s="1"/>
  <c r="F1453" i="10" s="1"/>
  <c r="F1454" i="10" s="1"/>
  <c r="F1455" i="10" s="1"/>
  <c r="F1456" i="10" s="1"/>
  <c r="F1457" i="10" s="1"/>
  <c r="F1458" i="10" s="1"/>
  <c r="F1459" i="10" s="1"/>
  <c r="F1460" i="10" s="1"/>
  <c r="F1461" i="10" s="1"/>
  <c r="F1462" i="10" s="1"/>
  <c r="F1463" i="10" s="1"/>
  <c r="F1464" i="10" s="1"/>
  <c r="F1465" i="10" s="1"/>
  <c r="F1466" i="10" s="1"/>
  <c r="F1467" i="10" s="1"/>
  <c r="F1468" i="10" s="1"/>
  <c r="F1469" i="10" s="1"/>
  <c r="F1470" i="10" s="1"/>
  <c r="F1471" i="10" s="1"/>
  <c r="F1472" i="10" s="1"/>
  <c r="F1473" i="10" s="1"/>
  <c r="F1474" i="10" s="1"/>
  <c r="F1475" i="10" s="1"/>
  <c r="F1476" i="10" s="1"/>
  <c r="F1477" i="10" s="1"/>
  <c r="F1478" i="10" s="1"/>
  <c r="F1479" i="10" s="1"/>
  <c r="F1480" i="10" s="1"/>
  <c r="F1481" i="10" s="1"/>
  <c r="F1482" i="10" s="1"/>
  <c r="F1483" i="10" s="1"/>
  <c r="F1484" i="10" s="1"/>
  <c r="F1485" i="10" s="1"/>
  <c r="F1486" i="10" s="1"/>
  <c r="F1487" i="10" s="1"/>
  <c r="F1488" i="10" s="1"/>
  <c r="F1489" i="10" s="1"/>
  <c r="F1490" i="10" s="1"/>
  <c r="F1491" i="10" s="1"/>
  <c r="F1492" i="10" s="1"/>
  <c r="F1493" i="10" s="1"/>
  <c r="F1494" i="10" s="1"/>
  <c r="F1495" i="10" s="1"/>
  <c r="F1496" i="10" s="1"/>
  <c r="F1497" i="10" s="1"/>
  <c r="F1498" i="10" s="1"/>
  <c r="F1499" i="10" s="1"/>
  <c r="F1500" i="10" s="1"/>
  <c r="F1501" i="10" s="1"/>
  <c r="F1502" i="10" s="1"/>
  <c r="F1503" i="10" s="1"/>
  <c r="F1504" i="10" s="1"/>
  <c r="F1505" i="10" s="1"/>
  <c r="F1506" i="10" s="1"/>
  <c r="F1507" i="10" s="1"/>
  <c r="F1508" i="10" s="1"/>
  <c r="F1509" i="10" s="1"/>
  <c r="F1510" i="10" s="1"/>
  <c r="F1511" i="10" s="1"/>
  <c r="F1512" i="10" s="1"/>
  <c r="F1513" i="10" s="1"/>
  <c r="F1514" i="10" s="1"/>
  <c r="F1515" i="10" s="1"/>
  <c r="F1516" i="10" s="1"/>
  <c r="F1517" i="10" s="1"/>
  <c r="F1518" i="10" s="1"/>
  <c r="F1519" i="10" s="1"/>
  <c r="F1520" i="10" s="1"/>
  <c r="F1521" i="10" s="1"/>
  <c r="F1522" i="10" s="1"/>
  <c r="F1523" i="10" s="1"/>
  <c r="F1524" i="10" s="1"/>
  <c r="F1525" i="10" s="1"/>
  <c r="F1526" i="10" s="1"/>
  <c r="F1527" i="10" s="1"/>
  <c r="F1528" i="10" s="1"/>
  <c r="F1529" i="10" s="1"/>
  <c r="F1530" i="10" s="1"/>
  <c r="F1531" i="10" s="1"/>
  <c r="F1532" i="10" s="1"/>
  <c r="F1533" i="10" s="1"/>
  <c r="F1534" i="10" s="1"/>
  <c r="F1535" i="10" s="1"/>
  <c r="F1536" i="10" s="1"/>
  <c r="F1537" i="10" s="1"/>
  <c r="F1538" i="10" s="1"/>
  <c r="F1539" i="10" s="1"/>
  <c r="F1540" i="10" s="1"/>
  <c r="F1541" i="10" s="1"/>
  <c r="F1542" i="10" s="1"/>
  <c r="F1543" i="10" s="1"/>
  <c r="F1544" i="10" s="1"/>
  <c r="F1545" i="10" s="1"/>
  <c r="F1546" i="10" s="1"/>
  <c r="F1547" i="10" s="1"/>
  <c r="F1548" i="10" s="1"/>
  <c r="F1549" i="10" s="1"/>
  <c r="F1550" i="10" s="1"/>
  <c r="F1551" i="10" s="1"/>
  <c r="F1552" i="10" s="1"/>
  <c r="F1553" i="10" s="1"/>
  <c r="F1554" i="10" s="1"/>
  <c r="F1555" i="10" s="1"/>
  <c r="F1556" i="10" s="1"/>
  <c r="F1557" i="10" s="1"/>
  <c r="F1558" i="10" s="1"/>
  <c r="F1559" i="10" s="1"/>
  <c r="F1560" i="10" s="1"/>
  <c r="F1561" i="10" s="1"/>
  <c r="F1562" i="10" s="1"/>
  <c r="F1563" i="10" s="1"/>
  <c r="F1564" i="10" s="1"/>
  <c r="F1565" i="10" s="1"/>
  <c r="F1566" i="10" s="1"/>
  <c r="F1567" i="10" s="1"/>
  <c r="F1568" i="10" s="1"/>
  <c r="F1569" i="10" s="1"/>
  <c r="F1570" i="10" s="1"/>
  <c r="F1571" i="10" s="1"/>
  <c r="F1572" i="10" s="1"/>
  <c r="F1573" i="10" s="1"/>
  <c r="F1574" i="10" s="1"/>
  <c r="F1575" i="10" s="1"/>
  <c r="F1576" i="10" s="1"/>
  <c r="F1577" i="10" s="1"/>
  <c r="F1578" i="10" s="1"/>
  <c r="F1579" i="10" s="1"/>
  <c r="F1580" i="10" s="1"/>
  <c r="F1581" i="10" s="1"/>
  <c r="F1582" i="10" s="1"/>
  <c r="F1583" i="10" s="1"/>
  <c r="F1584" i="10" s="1"/>
  <c r="F1585" i="10" s="1"/>
  <c r="F1586" i="10" s="1"/>
  <c r="F1587" i="10" s="1"/>
  <c r="F1588" i="10" s="1"/>
  <c r="F1589" i="10" s="1"/>
  <c r="F1590" i="10" s="1"/>
  <c r="F1591" i="10" s="1"/>
  <c r="F1592" i="10" s="1"/>
  <c r="F1593" i="10" s="1"/>
  <c r="F1594" i="10" s="1"/>
  <c r="F1595" i="10" s="1"/>
  <c r="F1596" i="10" s="1"/>
  <c r="F1597" i="10" s="1"/>
  <c r="F1598" i="10" s="1"/>
  <c r="F1599" i="10" s="1"/>
  <c r="F1600" i="10" s="1"/>
  <c r="F1601" i="10" s="1"/>
  <c r="F1602" i="10" s="1"/>
  <c r="F1603" i="10" s="1"/>
  <c r="F1604" i="10" s="1"/>
  <c r="F1605" i="10" s="1"/>
  <c r="F1606" i="10" s="1"/>
  <c r="F1607" i="10" s="1"/>
  <c r="F1608" i="10" s="1"/>
  <c r="F1609" i="10" s="1"/>
  <c r="F1610" i="10" s="1"/>
  <c r="F1611" i="10" s="1"/>
  <c r="F1612" i="10" s="1"/>
  <c r="F1613" i="10" s="1"/>
  <c r="F1614" i="10" s="1"/>
  <c r="F1615" i="10" s="1"/>
  <c r="F1616" i="10" s="1"/>
  <c r="F1617" i="10" s="1"/>
  <c r="F1618" i="10" s="1"/>
  <c r="F1619" i="10" s="1"/>
  <c r="F1620" i="10" s="1"/>
  <c r="F1621" i="10" s="1"/>
  <c r="F1622" i="10" s="1"/>
  <c r="F1623" i="10" s="1"/>
  <c r="F1624" i="10" s="1"/>
  <c r="F1625" i="10" s="1"/>
  <c r="F1626" i="10" s="1"/>
  <c r="F1627" i="10" s="1"/>
  <c r="F1628" i="10" s="1"/>
  <c r="F1629" i="10" s="1"/>
  <c r="F1630" i="10" s="1"/>
  <c r="F1631" i="10" s="1"/>
  <c r="F1632" i="10" s="1"/>
  <c r="F1633" i="10" s="1"/>
  <c r="F1634" i="10" s="1"/>
  <c r="F1635" i="10" s="1"/>
  <c r="F1636" i="10" s="1"/>
  <c r="F1637" i="10" s="1"/>
  <c r="F1638" i="10" s="1"/>
  <c r="F1639" i="10" s="1"/>
  <c r="F1640" i="10" s="1"/>
  <c r="F1641" i="10" s="1"/>
  <c r="F1642" i="10" s="1"/>
  <c r="F1643" i="10" s="1"/>
  <c r="F1644" i="10" s="1"/>
  <c r="F1645" i="10" s="1"/>
  <c r="F1646" i="10" s="1"/>
  <c r="F1647" i="10" s="1"/>
  <c r="F1648" i="10" s="1"/>
  <c r="F1649" i="10" s="1"/>
  <c r="F1650" i="10" s="1"/>
  <c r="F1651" i="10" s="1"/>
  <c r="F1652" i="10" s="1"/>
  <c r="F1653" i="10" s="1"/>
  <c r="F1654" i="10" s="1"/>
  <c r="F1655" i="10" s="1"/>
  <c r="F1656" i="10" s="1"/>
  <c r="F1657" i="10" s="1"/>
  <c r="F1658" i="10" s="1"/>
  <c r="F1659" i="10" s="1"/>
  <c r="F1660" i="10" s="1"/>
  <c r="F1661" i="10" s="1"/>
  <c r="F1662" i="10" s="1"/>
  <c r="F1663" i="10" s="1"/>
  <c r="F1664" i="10" s="1"/>
  <c r="F1665" i="10" s="1"/>
  <c r="F1666" i="10" s="1"/>
  <c r="F1667" i="10" s="1"/>
  <c r="F1668" i="10" s="1"/>
  <c r="F1669" i="10" s="1"/>
  <c r="F1670" i="10" s="1"/>
  <c r="F1671" i="10" s="1"/>
  <c r="F1672" i="10" s="1"/>
  <c r="F1673" i="10" s="1"/>
  <c r="F1674" i="10" s="1"/>
  <c r="F1675" i="10" s="1"/>
  <c r="F1676" i="10" s="1"/>
  <c r="F1677" i="10" s="1"/>
  <c r="F1678" i="10" s="1"/>
  <c r="F1679" i="10" s="1"/>
  <c r="F1680" i="10" s="1"/>
  <c r="F1681" i="10" s="1"/>
  <c r="F1682" i="10" s="1"/>
  <c r="F1683" i="10" s="1"/>
  <c r="F1684" i="10" s="1"/>
  <c r="F1685" i="10" s="1"/>
  <c r="F1686" i="10" s="1"/>
  <c r="F1687" i="10" s="1"/>
  <c r="F1688" i="10" s="1"/>
  <c r="F1689" i="10" s="1"/>
  <c r="F1690" i="10" s="1"/>
  <c r="F1691" i="10" s="1"/>
  <c r="F1692" i="10" s="1"/>
  <c r="F1693" i="10" s="1"/>
  <c r="F1694" i="10" s="1"/>
  <c r="F1695" i="10" s="1"/>
  <c r="F1696" i="10" s="1"/>
  <c r="F1697" i="10" s="1"/>
  <c r="F1698" i="10" s="1"/>
  <c r="F1699" i="10" s="1"/>
  <c r="F1700" i="10" s="1"/>
  <c r="F1701" i="10" s="1"/>
  <c r="F1702" i="10" s="1"/>
  <c r="F1703" i="10" s="1"/>
  <c r="F1704" i="10" s="1"/>
  <c r="F1705" i="10" s="1"/>
  <c r="F1706" i="10" s="1"/>
  <c r="F1707" i="10" s="1"/>
  <c r="F1708" i="10" s="1"/>
  <c r="F1709" i="10" s="1"/>
  <c r="F1710" i="10" s="1"/>
  <c r="F1711" i="10" s="1"/>
  <c r="F1712" i="10" s="1"/>
  <c r="F1713" i="10" s="1"/>
  <c r="F1714" i="10" s="1"/>
  <c r="F1715" i="10" s="1"/>
  <c r="F1716" i="10" s="1"/>
  <c r="F1717" i="10" s="1"/>
  <c r="F1718" i="10" s="1"/>
  <c r="F1719" i="10" s="1"/>
  <c r="F1720" i="10" s="1"/>
  <c r="F1721" i="10" s="1"/>
  <c r="F1722" i="10" s="1"/>
  <c r="F1723" i="10" s="1"/>
  <c r="F1724" i="10" s="1"/>
  <c r="F1725" i="10" s="1"/>
  <c r="F1726" i="10" s="1"/>
  <c r="F1727" i="10" s="1"/>
  <c r="K159" i="10" l="1"/>
  <c r="K166" i="10"/>
  <c r="K169" i="10"/>
  <c r="K179" i="10"/>
  <c r="K152" i="10"/>
  <c r="K167" i="10"/>
  <c r="K171" i="10"/>
  <c r="K175" i="10"/>
  <c r="K181" i="10"/>
  <c r="K187" i="10"/>
  <c r="K198" i="10"/>
  <c r="K210" i="10"/>
  <c r="K217" i="10"/>
  <c r="K229" i="10"/>
  <c r="K235" i="10"/>
  <c r="K242" i="10"/>
  <c r="K250" i="10"/>
  <c r="K132" i="10"/>
  <c r="K254" i="10"/>
  <c r="K136" i="10"/>
  <c r="K258" i="10"/>
  <c r="K140" i="10"/>
  <c r="K263" i="10"/>
  <c r="K267" i="10"/>
  <c r="K271" i="10"/>
  <c r="K286" i="10"/>
  <c r="K290" i="10"/>
  <c r="K296" i="10"/>
  <c r="K298" i="10"/>
  <c r="K182" i="10"/>
  <c r="K306" i="10"/>
  <c r="K315" i="10"/>
  <c r="K201" i="10"/>
  <c r="K325" i="10"/>
  <c r="K209" i="10"/>
  <c r="K336" i="10"/>
  <c r="K344" i="10"/>
  <c r="K346" i="10"/>
  <c r="K230" i="10"/>
  <c r="K354" i="10"/>
  <c r="K363" i="10"/>
  <c r="K249" i="10"/>
  <c r="K373" i="10"/>
  <c r="K257" i="10"/>
  <c r="K384" i="10"/>
  <c r="K392" i="10"/>
  <c r="K394" i="10"/>
  <c r="K278" i="10"/>
  <c r="K402" i="10"/>
  <c r="K411" i="10"/>
  <c r="K297" i="10"/>
  <c r="K421" i="10"/>
  <c r="K305" i="10"/>
  <c r="K310" i="10"/>
  <c r="K432" i="10"/>
  <c r="K318" i="10"/>
  <c r="K440" i="10"/>
  <c r="K439" i="10"/>
  <c r="K437" i="10"/>
  <c r="K435" i="10"/>
  <c r="K433" i="10"/>
  <c r="K431" i="10"/>
  <c r="K429" i="10"/>
  <c r="K442" i="10"/>
  <c r="K326" i="10"/>
  <c r="K450" i="10"/>
  <c r="K337" i="10"/>
  <c r="K459" i="10"/>
  <c r="K345" i="10"/>
  <c r="K469" i="10"/>
  <c r="K353" i="10"/>
  <c r="K476" i="10"/>
  <c r="K475" i="10"/>
  <c r="K358" i="10"/>
  <c r="K479" i="10"/>
  <c r="K366" i="10"/>
  <c r="K487" i="10"/>
  <c r="K481" i="10"/>
  <c r="K490" i="10"/>
  <c r="K374" i="10"/>
  <c r="K498" i="10"/>
  <c r="K385" i="10"/>
  <c r="K393" i="10"/>
  <c r="K516" i="10"/>
  <c r="K515" i="10"/>
  <c r="K517" i="10"/>
  <c r="K401" i="10"/>
  <c r="K524" i="10"/>
  <c r="K523" i="10"/>
  <c r="K406" i="10"/>
  <c r="K414" i="10"/>
  <c r="K506" i="10"/>
  <c r="K155" i="10"/>
  <c r="K164" i="10"/>
  <c r="K195" i="10"/>
  <c r="K211" i="10"/>
  <c r="K338" i="10"/>
  <c r="K224" i="10"/>
  <c r="K232" i="10"/>
  <c r="K243" i="10"/>
  <c r="K251" i="10"/>
  <c r="K259" i="10"/>
  <c r="K264" i="10"/>
  <c r="K272" i="10"/>
  <c r="K280" i="10"/>
  <c r="K299" i="10"/>
  <c r="K307" i="10"/>
  <c r="K312" i="10"/>
  <c r="K328" i="10"/>
  <c r="K347" i="10"/>
  <c r="K355" i="10"/>
  <c r="K368" i="10"/>
  <c r="K376" i="10"/>
  <c r="K395" i="10"/>
  <c r="K403" i="10"/>
  <c r="K408" i="10"/>
  <c r="K416" i="10"/>
  <c r="K441" i="10"/>
  <c r="K443" i="10"/>
  <c r="K445" i="10"/>
  <c r="K447" i="10"/>
  <c r="K449" i="10"/>
  <c r="K451" i="10"/>
  <c r="K489" i="10"/>
  <c r="K497" i="10"/>
  <c r="K537" i="10"/>
  <c r="K143" i="10"/>
  <c r="K147" i="10"/>
  <c r="K170" i="10"/>
  <c r="K203" i="10"/>
  <c r="K327" i="10"/>
  <c r="K216" i="10"/>
  <c r="K190" i="10"/>
  <c r="K196" i="10"/>
  <c r="K202" i="10"/>
  <c r="K208" i="10"/>
  <c r="K219" i="10"/>
  <c r="K227" i="10"/>
  <c r="K238" i="10"/>
  <c r="K246" i="10"/>
  <c r="K130" i="10"/>
  <c r="K252" i="10"/>
  <c r="K134" i="10"/>
  <c r="K256" i="10"/>
  <c r="K138" i="10"/>
  <c r="K260" i="10"/>
  <c r="K261" i="10"/>
  <c r="K265" i="10"/>
  <c r="K269" i="10"/>
  <c r="K288" i="10"/>
  <c r="K292" i="10"/>
  <c r="K178" i="10"/>
  <c r="K302" i="10"/>
  <c r="K186" i="10"/>
  <c r="K311" i="10"/>
  <c r="K319" i="10"/>
  <c r="K321" i="10"/>
  <c r="K205" i="10"/>
  <c r="K329" i="10"/>
  <c r="K340" i="10"/>
  <c r="K226" i="10"/>
  <c r="K350" i="10"/>
  <c r="K234" i="10"/>
  <c r="K359" i="10"/>
  <c r="K367" i="10"/>
  <c r="K369" i="10"/>
  <c r="K253" i="10"/>
  <c r="K377" i="10"/>
  <c r="K388" i="10"/>
  <c r="K274" i="10"/>
  <c r="K398" i="10"/>
  <c r="K282" i="10"/>
  <c r="K407" i="10"/>
  <c r="K293" i="10"/>
  <c r="K415" i="10"/>
  <c r="K417" i="10"/>
  <c r="K301" i="10"/>
  <c r="K425" i="10"/>
  <c r="K314" i="10"/>
  <c r="K436" i="10"/>
  <c r="K322" i="10"/>
  <c r="K446" i="10"/>
  <c r="K330" i="10"/>
  <c r="K333" i="10"/>
  <c r="K455" i="10"/>
  <c r="K341" i="10"/>
  <c r="K463" i="10"/>
  <c r="K465" i="10"/>
  <c r="K349" i="10"/>
  <c r="K473" i="10"/>
  <c r="K362" i="10"/>
  <c r="K370" i="10"/>
  <c r="K493" i="10"/>
  <c r="K492" i="10"/>
  <c r="K494" i="10"/>
  <c r="K378" i="10"/>
  <c r="K381" i="10"/>
  <c r="K502" i="10"/>
  <c r="K389" i="10"/>
  <c r="K510" i="10"/>
  <c r="K513" i="10"/>
  <c r="K397" i="10"/>
  <c r="K410" i="10"/>
  <c r="K418" i="10"/>
  <c r="K483" i="10"/>
  <c r="K531" i="10"/>
  <c r="K163" i="10"/>
  <c r="K184" i="10"/>
  <c r="K165" i="10"/>
  <c r="K173" i="10"/>
  <c r="K144" i="10"/>
  <c r="K148" i="10"/>
  <c r="K185" i="10"/>
  <c r="K192" i="10"/>
  <c r="K204" i="10"/>
  <c r="K215" i="10"/>
  <c r="K221" i="10"/>
  <c r="K233" i="10"/>
  <c r="K240" i="10"/>
  <c r="K248" i="10"/>
  <c r="K153" i="10"/>
  <c r="K275" i="10"/>
  <c r="K157" i="10"/>
  <c r="K279" i="10"/>
  <c r="K161" i="10"/>
  <c r="K283" i="10"/>
  <c r="K294" i="10"/>
  <c r="K180" i="10"/>
  <c r="K304" i="10"/>
  <c r="K188" i="10"/>
  <c r="K191" i="10"/>
  <c r="K313" i="10"/>
  <c r="K199" i="10"/>
  <c r="K323" i="10"/>
  <c r="K207" i="10"/>
  <c r="K331" i="10"/>
  <c r="K334" i="10"/>
  <c r="K342" i="10"/>
  <c r="K228" i="10"/>
  <c r="K352" i="10"/>
  <c r="K236" i="10"/>
  <c r="K239" i="10"/>
  <c r="K361" i="10"/>
  <c r="K247" i="10"/>
  <c r="K371" i="10"/>
  <c r="K255" i="10"/>
  <c r="K379" i="10"/>
  <c r="K382" i="10"/>
  <c r="K390" i="10"/>
  <c r="K276" i="10"/>
  <c r="K400" i="10"/>
  <c r="K284" i="10"/>
  <c r="K409" i="10"/>
  <c r="K419" i="10"/>
  <c r="K303" i="10"/>
  <c r="K427" i="10"/>
  <c r="K430" i="10"/>
  <c r="K438" i="10"/>
  <c r="K324" i="10"/>
  <c r="K448" i="10"/>
  <c r="K332" i="10"/>
  <c r="K335" i="10"/>
  <c r="K457" i="10"/>
  <c r="K464" i="10"/>
  <c r="K462" i="10"/>
  <c r="K460" i="10"/>
  <c r="K458" i="10"/>
  <c r="K456" i="10"/>
  <c r="K454" i="10"/>
  <c r="K467" i="10"/>
  <c r="K351" i="10"/>
  <c r="K474" i="10"/>
  <c r="K477" i="10"/>
  <c r="K485" i="10"/>
  <c r="K372" i="10"/>
  <c r="K495" i="10"/>
  <c r="K496" i="10"/>
  <c r="K380" i="10"/>
  <c r="K383" i="10"/>
  <c r="K514" i="10"/>
  <c r="K512" i="10"/>
  <c r="K504" i="10"/>
  <c r="K500" i="10"/>
  <c r="K399" i="10"/>
  <c r="K420" i="10"/>
  <c r="K422" i="10"/>
  <c r="K424" i="10"/>
  <c r="K426" i="10"/>
  <c r="K428" i="10"/>
  <c r="K466" i="10"/>
  <c r="K468" i="10"/>
  <c r="K470" i="10"/>
  <c r="K472" i="10"/>
  <c r="K520" i="10"/>
  <c r="K482" i="10"/>
  <c r="K505" i="10"/>
  <c r="K642" i="10"/>
  <c r="K530" i="10"/>
  <c r="K659" i="10"/>
  <c r="K667" i="10"/>
  <c r="K553" i="10"/>
  <c r="K682" i="10"/>
  <c r="K690" i="10"/>
  <c r="K578" i="10"/>
  <c r="K707" i="10"/>
  <c r="K715" i="10"/>
  <c r="K601" i="10"/>
  <c r="K730" i="10"/>
  <c r="K738" i="10"/>
  <c r="K626" i="10"/>
  <c r="K755" i="10"/>
  <c r="K647" i="10"/>
  <c r="K651" i="10"/>
  <c r="K655" i="10"/>
  <c r="K790" i="10"/>
  <c r="K794" i="10"/>
  <c r="K798" i="10"/>
  <c r="K695" i="10"/>
  <c r="K817" i="10"/>
  <c r="K701" i="10"/>
  <c r="K828" i="10"/>
  <c r="K712" i="10"/>
  <c r="K836" i="10"/>
  <c r="K720" i="10"/>
  <c r="K844" i="10"/>
  <c r="K728" i="10"/>
  <c r="K731" i="10"/>
  <c r="K855" i="10"/>
  <c r="K739" i="10"/>
  <c r="K741" i="10"/>
  <c r="K865" i="10"/>
  <c r="K749" i="10"/>
  <c r="K876" i="10"/>
  <c r="K760" i="10"/>
  <c r="K884" i="10"/>
  <c r="K768" i="10"/>
  <c r="K893" i="10"/>
  <c r="K776" i="10"/>
  <c r="K779" i="10"/>
  <c r="K787" i="10"/>
  <c r="K789" i="10"/>
  <c r="K791" i="10"/>
  <c r="K793" i="10"/>
  <c r="K795" i="10"/>
  <c r="K797" i="10"/>
  <c r="K799" i="10"/>
  <c r="K837" i="10"/>
  <c r="K839" i="10"/>
  <c r="K841" i="10"/>
  <c r="K843" i="10"/>
  <c r="K845" i="10"/>
  <c r="K847" i="10"/>
  <c r="K885" i="10"/>
  <c r="K887" i="10"/>
  <c r="K889" i="10"/>
  <c r="K890" i="10"/>
  <c r="K892" i="10"/>
  <c r="K480" i="10"/>
  <c r="K488" i="10"/>
  <c r="K503" i="10"/>
  <c r="K511" i="10"/>
  <c r="K528" i="10"/>
  <c r="K536" i="10"/>
  <c r="K540" i="10"/>
  <c r="K548" i="10"/>
  <c r="K551" i="10"/>
  <c r="K552" i="10"/>
  <c r="K559" i="10"/>
  <c r="K560" i="10"/>
  <c r="K563" i="10"/>
  <c r="K571" i="10"/>
  <c r="K576" i="10"/>
  <c r="K584" i="10"/>
  <c r="K588" i="10"/>
  <c r="K599" i="10"/>
  <c r="K600" i="10"/>
  <c r="K607" i="10"/>
  <c r="K608" i="10"/>
  <c r="K611" i="10"/>
  <c r="K614" i="10"/>
  <c r="K624" i="10"/>
  <c r="K632" i="10"/>
  <c r="K636" i="10"/>
  <c r="K670" i="10"/>
  <c r="K671" i="10"/>
  <c r="K674" i="10"/>
  <c r="K678" i="10"/>
  <c r="K703" i="10"/>
  <c r="K706" i="10"/>
  <c r="K714" i="10"/>
  <c r="K722" i="10"/>
  <c r="K733" i="10"/>
  <c r="K743" i="10"/>
  <c r="K751" i="10"/>
  <c r="K754" i="10"/>
  <c r="K762" i="10"/>
  <c r="K770" i="10"/>
  <c r="K781" i="10"/>
  <c r="K825" i="10"/>
  <c r="K827" i="10"/>
  <c r="K829" i="10"/>
  <c r="K831" i="10"/>
  <c r="K833" i="10"/>
  <c r="K835" i="10"/>
  <c r="K873" i="10"/>
  <c r="K875" i="10"/>
  <c r="K877" i="10"/>
  <c r="K879" i="10"/>
  <c r="K881" i="10"/>
  <c r="K883" i="10"/>
  <c r="K478" i="10"/>
  <c r="K486" i="10"/>
  <c r="K501" i="10"/>
  <c r="K509" i="10"/>
  <c r="K638" i="10"/>
  <c r="K644" i="10"/>
  <c r="K526" i="10"/>
  <c r="K534" i="10"/>
  <c r="K663" i="10"/>
  <c r="K549" i="10"/>
  <c r="K557" i="10"/>
  <c r="K686" i="10"/>
  <c r="K692" i="10"/>
  <c r="K574" i="10"/>
  <c r="K582" i="10"/>
  <c r="K711" i="10"/>
  <c r="K594" i="10"/>
  <c r="K597" i="10"/>
  <c r="K605" i="10"/>
  <c r="K609" i="10"/>
  <c r="K734" i="10"/>
  <c r="K617" i="10"/>
  <c r="K740" i="10"/>
  <c r="K622" i="10"/>
  <c r="K630" i="10"/>
  <c r="K634" i="10"/>
  <c r="K645" i="10"/>
  <c r="K649" i="10"/>
  <c r="K653" i="10"/>
  <c r="K788" i="10"/>
  <c r="K792" i="10"/>
  <c r="K796" i="10"/>
  <c r="K693" i="10"/>
  <c r="K697" i="10"/>
  <c r="K821" i="10"/>
  <c r="K708" i="10"/>
  <c r="K832" i="10"/>
  <c r="K716" i="10"/>
  <c r="K840" i="10"/>
  <c r="K724" i="10"/>
  <c r="K848" i="10"/>
  <c r="K851" i="10"/>
  <c r="K735" i="10"/>
  <c r="K859" i="10"/>
  <c r="K861" i="10"/>
  <c r="K745" i="10"/>
  <c r="K869" i="10"/>
  <c r="K756" i="10"/>
  <c r="K880" i="10"/>
  <c r="K764" i="10"/>
  <c r="K888" i="10"/>
  <c r="K772" i="10"/>
  <c r="K896" i="10"/>
  <c r="K783" i="10"/>
  <c r="K814" i="10"/>
  <c r="K816" i="10"/>
  <c r="K818" i="10"/>
  <c r="K820" i="10"/>
  <c r="K822" i="10"/>
  <c r="K824" i="10"/>
  <c r="K862" i="10"/>
  <c r="K864" i="10"/>
  <c r="K866" i="10"/>
  <c r="K868" i="10"/>
  <c r="K870" i="10"/>
  <c r="K872" i="10"/>
  <c r="K484" i="10"/>
  <c r="K507" i="10"/>
  <c r="K532" i="10"/>
  <c r="K661" i="10"/>
  <c r="K555" i="10"/>
  <c r="K684" i="10"/>
  <c r="K580" i="10"/>
  <c r="K709" i="10"/>
  <c r="K603" i="10"/>
  <c r="K732" i="10"/>
  <c r="K628" i="10"/>
  <c r="K757" i="10"/>
  <c r="K761" i="10"/>
  <c r="K780" i="10"/>
  <c r="K784" i="10"/>
  <c r="K672" i="10"/>
  <c r="K676" i="10"/>
  <c r="K680" i="10"/>
  <c r="K800" i="10"/>
  <c r="K803" i="10"/>
  <c r="K807" i="10"/>
  <c r="K811" i="10"/>
  <c r="K815" i="10"/>
  <c r="K699" i="10"/>
  <c r="K823" i="10"/>
  <c r="K826" i="10"/>
  <c r="K710" i="10"/>
  <c r="K834" i="10"/>
  <c r="K718" i="10"/>
  <c r="K842" i="10"/>
  <c r="K726" i="10"/>
  <c r="K729" i="10"/>
  <c r="K853" i="10"/>
  <c r="K737" i="10"/>
  <c r="K863" i="10"/>
  <c r="K747" i="10"/>
  <c r="K871" i="10"/>
  <c r="K874" i="10"/>
  <c r="K758" i="10"/>
  <c r="K766" i="10"/>
  <c r="K891" i="10"/>
  <c r="K774" i="10"/>
  <c r="K777" i="10"/>
  <c r="K899" i="10"/>
  <c r="K901" i="10"/>
  <c r="K785" i="10"/>
  <c r="K802" i="10"/>
  <c r="K804" i="10"/>
  <c r="K806" i="10"/>
  <c r="K808" i="10"/>
  <c r="K810" i="10"/>
  <c r="K812" i="10"/>
  <c r="K850" i="10"/>
  <c r="K852" i="10"/>
  <c r="K854" i="10"/>
  <c r="K856" i="10"/>
  <c r="K858" i="10"/>
  <c r="K860" i="10"/>
  <c r="K910" i="10"/>
  <c r="K912" i="10"/>
  <c r="K914" i="10"/>
  <c r="K916" i="10"/>
  <c r="K918" i="10"/>
  <c r="K920" i="10"/>
  <c r="K933" i="10"/>
  <c r="K935" i="10"/>
  <c r="K937" i="10"/>
  <c r="K939" i="10"/>
  <c r="K941" i="10"/>
  <c r="K943" i="10"/>
  <c r="K958" i="10"/>
  <c r="K960" i="10"/>
  <c r="K962" i="10"/>
  <c r="K964" i="10"/>
  <c r="K966" i="10"/>
  <c r="K968" i="10"/>
  <c r="K981" i="10"/>
  <c r="K983" i="10"/>
  <c r="K985" i="10"/>
  <c r="K987" i="10"/>
  <c r="K989" i="10"/>
  <c r="K991" i="10"/>
  <c r="K1006" i="10"/>
  <c r="K1013" i="10"/>
  <c r="K1041" i="10"/>
  <c r="K923" i="10"/>
  <c r="K1045" i="10"/>
  <c r="K927" i="10"/>
  <c r="K1049" i="10"/>
  <c r="K931" i="10"/>
  <c r="K932" i="10"/>
  <c r="K946" i="10"/>
  <c r="K1070" i="10"/>
  <c r="K954" i="10"/>
  <c r="K957" i="10"/>
  <c r="K965" i="10"/>
  <c r="K975" i="10"/>
  <c r="K1101" i="10"/>
  <c r="K1102" i="10"/>
  <c r="K986" i="10"/>
  <c r="K1109" i="10"/>
  <c r="K1110" i="10"/>
  <c r="K997" i="10"/>
  <c r="K999" i="10"/>
  <c r="K1007" i="10"/>
  <c r="K1012" i="10"/>
  <c r="K1016" i="10"/>
  <c r="K1020" i="10"/>
  <c r="K1024" i="10"/>
  <c r="K1028" i="10"/>
  <c r="K1032" i="10"/>
  <c r="K1036" i="10"/>
  <c r="K1040" i="10"/>
  <c r="K1044" i="10"/>
  <c r="K1048" i="10"/>
  <c r="K1052" i="10"/>
  <c r="K1056" i="10"/>
  <c r="K1060" i="10"/>
  <c r="K1064" i="10"/>
  <c r="K1068" i="10"/>
  <c r="K1072" i="10"/>
  <c r="K1076" i="10"/>
  <c r="K1080" i="10"/>
  <c r="K1084" i="10"/>
  <c r="K1088" i="10"/>
  <c r="K1092" i="10"/>
  <c r="K1096" i="10"/>
  <c r="K1100" i="10"/>
  <c r="K1104" i="10"/>
  <c r="K1108" i="10"/>
  <c r="K1112" i="10"/>
  <c r="K1116" i="10"/>
  <c r="K1120" i="10"/>
  <c r="K898" i="10"/>
  <c r="K902" i="10"/>
  <c r="K906" i="10"/>
  <c r="K948" i="10"/>
  <c r="K956" i="10"/>
  <c r="K959" i="10"/>
  <c r="K1082" i="10"/>
  <c r="K1081" i="10"/>
  <c r="K967" i="10"/>
  <c r="K969" i="10"/>
  <c r="K977" i="10"/>
  <c r="K980" i="10"/>
  <c r="K988" i="10"/>
  <c r="K996" i="10"/>
  <c r="K1004" i="10"/>
  <c r="K1011" i="10"/>
  <c r="K1015" i="10"/>
  <c r="K1019" i="10"/>
  <c r="K1023" i="10"/>
  <c r="K1027" i="10"/>
  <c r="K1031" i="10"/>
  <c r="K1035" i="10"/>
  <c r="K1039" i="10"/>
  <c r="K1043" i="10"/>
  <c r="K1047" i="10"/>
  <c r="K1051" i="10"/>
  <c r="K1055" i="10"/>
  <c r="K1059" i="10"/>
  <c r="K1063" i="10"/>
  <c r="K1067" i="10"/>
  <c r="K1071" i="10"/>
  <c r="K1075" i="10"/>
  <c r="K1079" i="10"/>
  <c r="K1083" i="10"/>
  <c r="K1087" i="10"/>
  <c r="K1091" i="10"/>
  <c r="K1095" i="10"/>
  <c r="K1099" i="10"/>
  <c r="K1103" i="10"/>
  <c r="K1107" i="10"/>
  <c r="K1111" i="10"/>
  <c r="K1115" i="10"/>
  <c r="K1119" i="10"/>
  <c r="K1009" i="10"/>
  <c r="K1021" i="10"/>
  <c r="K1025" i="10"/>
  <c r="K921" i="10"/>
  <c r="K925" i="10"/>
  <c r="K929" i="10"/>
  <c r="K1066" i="10"/>
  <c r="K950" i="10"/>
  <c r="K1074" i="10"/>
  <c r="K961" i="10"/>
  <c r="K971" i="10"/>
  <c r="K979" i="10"/>
  <c r="K982" i="10"/>
  <c r="K1105" i="10"/>
  <c r="K1106" i="10"/>
  <c r="K990" i="10"/>
  <c r="K995" i="10"/>
  <c r="K1003" i="10"/>
  <c r="K1010" i="10"/>
  <c r="K1018" i="10"/>
  <c r="K900" i="10"/>
  <c r="K1022" i="10"/>
  <c r="K904" i="10"/>
  <c r="K1026" i="10"/>
  <c r="K908" i="10"/>
  <c r="K1030" i="10"/>
  <c r="K1029" i="10"/>
  <c r="K1034" i="10"/>
  <c r="K1033" i="10"/>
  <c r="K1038" i="10"/>
  <c r="K1037" i="10"/>
  <c r="K1053" i="10"/>
  <c r="K1054" i="10"/>
  <c r="K1057" i="10"/>
  <c r="K1058" i="10"/>
  <c r="K1061" i="10"/>
  <c r="K1062" i="10"/>
  <c r="K944" i="10"/>
  <c r="K1069" i="10"/>
  <c r="K952" i="10"/>
  <c r="K1078" i="10"/>
  <c r="K1077" i="10"/>
  <c r="K963" i="10"/>
  <c r="K1086" i="10"/>
  <c r="K1085" i="10"/>
  <c r="K1089" i="10"/>
  <c r="K1090" i="10"/>
  <c r="K973" i="10"/>
  <c r="K1097" i="10"/>
  <c r="K1098" i="10"/>
  <c r="K984" i="10"/>
  <c r="K992" i="10"/>
  <c r="K1117" i="10"/>
  <c r="K1118" i="10"/>
  <c r="K1000" i="10"/>
  <c r="K1008" i="10"/>
  <c r="K1204" i="10"/>
  <c r="K1212" i="10"/>
  <c r="K1220" i="10"/>
  <c r="K1228" i="10"/>
  <c r="K1260" i="10"/>
  <c r="K1264" i="10"/>
  <c r="K1268" i="10"/>
  <c r="K1272" i="10"/>
  <c r="K1276" i="10"/>
  <c r="K1159" i="10"/>
  <c r="K1283" i="10"/>
  <c r="K1171" i="10"/>
  <c r="K1173" i="10"/>
  <c r="K1296" i="10"/>
  <c r="K1299" i="10"/>
  <c r="K1187" i="10"/>
  <c r="K1189" i="10"/>
  <c r="K1312" i="10"/>
  <c r="K1315" i="10"/>
  <c r="K1319" i="10"/>
  <c r="K1323" i="10"/>
  <c r="K1238" i="10"/>
  <c r="K1246" i="10"/>
  <c r="K1254" i="10"/>
  <c r="K1287" i="10"/>
  <c r="K1303" i="10"/>
  <c r="K1327" i="10"/>
  <c r="K1331" i="10"/>
  <c r="K1335" i="10"/>
  <c r="K1339" i="10"/>
  <c r="K1343" i="10"/>
  <c r="K1347" i="10"/>
  <c r="K1351" i="10"/>
  <c r="K1235" i="10"/>
  <c r="K1243" i="10"/>
  <c r="K1251" i="10"/>
  <c r="K1163" i="10"/>
  <c r="K1165" i="10"/>
  <c r="K1179" i="10"/>
  <c r="K1181" i="10"/>
  <c r="K1195" i="10"/>
  <c r="K1199" i="10"/>
  <c r="K1203" i="10"/>
  <c r="K1234" i="10"/>
  <c r="K1242" i="10"/>
  <c r="K1250" i="10"/>
  <c r="K1258" i="10"/>
  <c r="K1384" i="10"/>
  <c r="K1383" i="10"/>
  <c r="K1266" i="10"/>
  <c r="K1274" i="10"/>
  <c r="K1282" i="10"/>
  <c r="K1290" i="10"/>
  <c r="K1298" i="10"/>
  <c r="K1306" i="10"/>
  <c r="K1314" i="10"/>
  <c r="K1322" i="10"/>
  <c r="K1259" i="10"/>
  <c r="K1263" i="10"/>
  <c r="K1267" i="10"/>
  <c r="K1271" i="10"/>
  <c r="K1275" i="10"/>
  <c r="K1295" i="10"/>
  <c r="K1311" i="10"/>
  <c r="K1207" i="10"/>
  <c r="K1211" i="10"/>
  <c r="K1215" i="10"/>
  <c r="K1219" i="10"/>
  <c r="K1223" i="10"/>
  <c r="K1227" i="10"/>
  <c r="K1231" i="10"/>
  <c r="K1239" i="10"/>
  <c r="K1247" i="10"/>
  <c r="K1255" i="10"/>
  <c r="K1391" i="10"/>
  <c r="K1399" i="10"/>
  <c r="K1407" i="10"/>
  <c r="K1415" i="10"/>
  <c r="K1423" i="10"/>
  <c r="K1431" i="10"/>
  <c r="K1439" i="10"/>
  <c r="K1380" i="10"/>
  <c r="K1379" i="10"/>
  <c r="K1262" i="10"/>
  <c r="K1388" i="10"/>
  <c r="K1387" i="10"/>
  <c r="K1270" i="10"/>
  <c r="K1395" i="10"/>
  <c r="K1396" i="10"/>
  <c r="K1278" i="10"/>
  <c r="K1403" i="10"/>
  <c r="K1404" i="10"/>
  <c r="K1286" i="10"/>
  <c r="K1411" i="10"/>
  <c r="K1412" i="10"/>
  <c r="K1294" i="10"/>
  <c r="K1419" i="10"/>
  <c r="K1420" i="10"/>
  <c r="K1302" i="10"/>
  <c r="K1427" i="10"/>
  <c r="K1428" i="10"/>
  <c r="K1310" i="10"/>
  <c r="K1435" i="10"/>
  <c r="K1436" i="10"/>
  <c r="K1318" i="10"/>
  <c r="K1442" i="10"/>
  <c r="K1444" i="10"/>
  <c r="K1326" i="10"/>
  <c r="K1450" i="10"/>
  <c r="K1452" i="10"/>
  <c r="K1334" i="10"/>
  <c r="K1459" i="10"/>
  <c r="K1460" i="10"/>
  <c r="K1342" i="10"/>
  <c r="K1467" i="10"/>
  <c r="K1468" i="10"/>
  <c r="K1350" i="10"/>
  <c r="K1476" i="10"/>
  <c r="K1358" i="10"/>
  <c r="K1482" i="10"/>
  <c r="K1484" i="10"/>
  <c r="K1366" i="10"/>
  <c r="K1374" i="10"/>
  <c r="K1197" i="10"/>
  <c r="K1320" i="10"/>
  <c r="K1205" i="10"/>
  <c r="K1328" i="10"/>
  <c r="K1213" i="10"/>
  <c r="K1336" i="10"/>
  <c r="K1221" i="10"/>
  <c r="K1344" i="10"/>
  <c r="K1229" i="10"/>
  <c r="K1352" i="10"/>
  <c r="K1356" i="10"/>
  <c r="K1360" i="10"/>
  <c r="K1364" i="10"/>
  <c r="K1368" i="10"/>
  <c r="K1372" i="10"/>
  <c r="K1376" i="10"/>
  <c r="K1261" i="10"/>
  <c r="K1269" i="10"/>
  <c r="K1277" i="10"/>
  <c r="K1285" i="10"/>
  <c r="K1293" i="10"/>
  <c r="K1301" i="10"/>
  <c r="K1309" i="10"/>
  <c r="K1317" i="10"/>
  <c r="K1325" i="10"/>
  <c r="K1333" i="10"/>
  <c r="K1341" i="10"/>
  <c r="K1349" i="10"/>
  <c r="K1355" i="10"/>
  <c r="K1357" i="10"/>
  <c r="K1363" i="10"/>
  <c r="K1365" i="10"/>
  <c r="K1371" i="10"/>
  <c r="K1373" i="10"/>
  <c r="K1443" i="10"/>
  <c r="K1451" i="10"/>
  <c r="K1330" i="10"/>
  <c r="K1338" i="10"/>
  <c r="K1346" i="10"/>
  <c r="K1354" i="10"/>
  <c r="K1362" i="10"/>
  <c r="K1370" i="10"/>
  <c r="K1378" i="10"/>
  <c r="K1382" i="10"/>
  <c r="K1386" i="10"/>
  <c r="K1390" i="10"/>
  <c r="K1394" i="10"/>
  <c r="K1398" i="10"/>
  <c r="K1402" i="10"/>
  <c r="K1406" i="10"/>
  <c r="K1410" i="10"/>
  <c r="K1414" i="10"/>
  <c r="K1418" i="10"/>
  <c r="K1422" i="10"/>
  <c r="K1426" i="10"/>
  <c r="K1430" i="10"/>
  <c r="K1434" i="10"/>
  <c r="K1438" i="10"/>
  <c r="K1446" i="10"/>
  <c r="K1454" i="10"/>
  <c r="K1458" i="10"/>
  <c r="K1462" i="10"/>
  <c r="K1466" i="10"/>
  <c r="K1470" i="10"/>
  <c r="K1474" i="10"/>
  <c r="K1280" i="10"/>
  <c r="K1284" i="10"/>
  <c r="K1169" i="10"/>
  <c r="K1292" i="10"/>
  <c r="K1177" i="10"/>
  <c r="K1300" i="10"/>
  <c r="K1185" i="10"/>
  <c r="K1308" i="10"/>
  <c r="K1193" i="10"/>
  <c r="K1316" i="10"/>
  <c r="K1201" i="10"/>
  <c r="K1324" i="10"/>
  <c r="K1209" i="10"/>
  <c r="K1332" i="10"/>
  <c r="K1217" i="10"/>
  <c r="K1340" i="10"/>
  <c r="K1225" i="10"/>
  <c r="K1348" i="10"/>
  <c r="K1233" i="10"/>
  <c r="K1237" i="10"/>
  <c r="K1241" i="10"/>
  <c r="K1245" i="10"/>
  <c r="K1249" i="10"/>
  <c r="K1253" i="10"/>
  <c r="K1257" i="10"/>
  <c r="K1265" i="10"/>
  <c r="K1273" i="10"/>
  <c r="K1281" i="10"/>
  <c r="K1289" i="10"/>
  <c r="K1297" i="10"/>
  <c r="K1305" i="10"/>
  <c r="K1313" i="10"/>
  <c r="K1321" i="10"/>
  <c r="K1329" i="10"/>
  <c r="K1337" i="10"/>
  <c r="K1345" i="10"/>
  <c r="K1353" i="10"/>
  <c r="K1359" i="10"/>
  <c r="K1361" i="10"/>
  <c r="K1367" i="10"/>
  <c r="K1369" i="10"/>
  <c r="K1375" i="10"/>
  <c r="K1377" i="10"/>
  <c r="K1381" i="10"/>
  <c r="K1385" i="10"/>
  <c r="K1389" i="10"/>
  <c r="K1393" i="10"/>
  <c r="K1397" i="10"/>
  <c r="K1401" i="10"/>
  <c r="K1405" i="10"/>
  <c r="K1409" i="10"/>
  <c r="K1413" i="10"/>
  <c r="K1417" i="10"/>
  <c r="K1421" i="10"/>
  <c r="K1425" i="10"/>
  <c r="K1429" i="10"/>
  <c r="K1433" i="10"/>
  <c r="K1437" i="10"/>
  <c r="K1475" i="10"/>
  <c r="K1479" i="10"/>
  <c r="K1483" i="10"/>
  <c r="K1487" i="10"/>
  <c r="K1491" i="10"/>
  <c r="K1495" i="10"/>
  <c r="K1499" i="10"/>
  <c r="K1503" i="10"/>
  <c r="K1507" i="10"/>
  <c r="K1511" i="10"/>
  <c r="K1515" i="10"/>
  <c r="K1519" i="10"/>
  <c r="K1523" i="10"/>
  <c r="K1531" i="10"/>
  <c r="K1539" i="10"/>
  <c r="K1547" i="10"/>
  <c r="K1555" i="10"/>
  <c r="K1559" i="10"/>
  <c r="K1575" i="10"/>
  <c r="K1576" i="10"/>
  <c r="K1580" i="10"/>
  <c r="K1587" i="10"/>
  <c r="K1588" i="10"/>
  <c r="K1592" i="10"/>
  <c r="K1477" i="10"/>
  <c r="K1485" i="10"/>
  <c r="K1611" i="10"/>
  <c r="K1493" i="10"/>
  <c r="K1501" i="10"/>
  <c r="K1552" i="10"/>
  <c r="K1568" i="10"/>
  <c r="K1445" i="10"/>
  <c r="K1453" i="10"/>
  <c r="K1457" i="10"/>
  <c r="K1461" i="10"/>
  <c r="K1465" i="10"/>
  <c r="K1469" i="10"/>
  <c r="K1473" i="10"/>
  <c r="K1527" i="10"/>
  <c r="K1535" i="10"/>
  <c r="K1543" i="10"/>
  <c r="K1557" i="10"/>
  <c r="K1525" i="10"/>
  <c r="K1529" i="10"/>
  <c r="K1533" i="10"/>
  <c r="K1537" i="10"/>
  <c r="K1541" i="10"/>
  <c r="K1545" i="10"/>
  <c r="K1549" i="10"/>
  <c r="K1553" i="10"/>
  <c r="K1563" i="10"/>
  <c r="K1481" i="10"/>
  <c r="K1489" i="10"/>
  <c r="K1497" i="10"/>
  <c r="K1505" i="10"/>
  <c r="K1506" i="10"/>
  <c r="K1510" i="10"/>
  <c r="K1514" i="10"/>
  <c r="K1518" i="10"/>
  <c r="K1522" i="10"/>
  <c r="K1550" i="10"/>
  <c r="K1441" i="10"/>
  <c r="K1564" i="10"/>
  <c r="K1565" i="10"/>
  <c r="K1566" i="10"/>
  <c r="K1449" i="10"/>
  <c r="K1573" i="10"/>
  <c r="K1578" i="10"/>
  <c r="K1590" i="10"/>
  <c r="K1509" i="10"/>
  <c r="K1513" i="10"/>
  <c r="K1517" i="10"/>
  <c r="K1521" i="10"/>
  <c r="K1554" i="10"/>
  <c r="K1567" i="10"/>
  <c r="K1602" i="10"/>
  <c r="K1614" i="10"/>
  <c r="K1626" i="10"/>
  <c r="K1638" i="10"/>
  <c r="K1648" i="10"/>
  <c r="K1571" i="10"/>
  <c r="K1582" i="10"/>
  <c r="K1595" i="10"/>
  <c r="K1606" i="10"/>
  <c r="K1618" i="10"/>
  <c r="K1630" i="10"/>
  <c r="K1642" i="10"/>
  <c r="K1654" i="10"/>
  <c r="K1635" i="10"/>
  <c r="K1526" i="10"/>
  <c r="K1649" i="10"/>
  <c r="K1650" i="10"/>
  <c r="K1534" i="10"/>
  <c r="K1657" i="10"/>
  <c r="K1659" i="10"/>
  <c r="K1542" i="10"/>
  <c r="K1551" i="10"/>
  <c r="K1560" i="10"/>
  <c r="K1570" i="10"/>
  <c r="K1572" i="10"/>
  <c r="K1579" i="10"/>
  <c r="K1581" i="10"/>
  <c r="K1586" i="10"/>
  <c r="K1596" i="10"/>
  <c r="K1605" i="10"/>
  <c r="K1607" i="10"/>
  <c r="K1617" i="10"/>
  <c r="K1619" i="10"/>
  <c r="K1629" i="10"/>
  <c r="K1631" i="10"/>
  <c r="K1641" i="10"/>
  <c r="K1643" i="10"/>
  <c r="K1653" i="10"/>
  <c r="K1655" i="10"/>
  <c r="K1660" i="10"/>
  <c r="K1600" i="10"/>
  <c r="K1604" i="10"/>
  <c r="K1612" i="10"/>
  <c r="K1616" i="10"/>
  <c r="K1624" i="10"/>
  <c r="K1628" i="10"/>
  <c r="K1636" i="10"/>
  <c r="K1640" i="10"/>
  <c r="K1652" i="10"/>
  <c r="K1574" i="10"/>
  <c r="K1583" i="10"/>
  <c r="K1594" i="10"/>
  <c r="K1598" i="10"/>
  <c r="K1608" i="10"/>
  <c r="K1610" i="10"/>
  <c r="K1620" i="10"/>
  <c r="K1622" i="10"/>
  <c r="K1632" i="10"/>
  <c r="K1634" i="10"/>
  <c r="K1644" i="10"/>
  <c r="K1646" i="10"/>
  <c r="K1656" i="10"/>
  <c r="K1658" i="10"/>
  <c r="K1577" i="10"/>
  <c r="K1585" i="10"/>
  <c r="K1589" i="10"/>
  <c r="K1597" i="10"/>
  <c r="K1601" i="10"/>
  <c r="K1609" i="10"/>
  <c r="K1613" i="10"/>
  <c r="K1621" i="10"/>
  <c r="K1625" i="10"/>
  <c r="K1633" i="10"/>
  <c r="K1637" i="10"/>
  <c r="K1645" i="10"/>
  <c r="K1647" i="10"/>
  <c r="K1530" i="10"/>
  <c r="K1538" i="10"/>
  <c r="K1662" i="10"/>
  <c r="K1546" i="10"/>
  <c r="K1558" i="10"/>
  <c r="K1562" i="10"/>
  <c r="K1584" i="10"/>
  <c r="K1591" i="10"/>
  <c r="K1593" i="10"/>
  <c r="K1603" i="10"/>
  <c r="K1615" i="10"/>
  <c r="K1627" i="10"/>
  <c r="K1639" i="10"/>
  <c r="K1651" i="10"/>
  <c r="D1663" i="10"/>
  <c r="J1663" i="10" s="1"/>
  <c r="D1660" i="10"/>
  <c r="J1660" i="10" s="1"/>
  <c r="K1667" i="10" s="1"/>
  <c r="J1661" i="10"/>
  <c r="K1666" i="10" s="1"/>
  <c r="I1724" i="10"/>
  <c r="H1721" i="10"/>
  <c r="H1719" i="10"/>
  <c r="H1717" i="10"/>
  <c r="J1715" i="10"/>
  <c r="I1712" i="10"/>
  <c r="H1709" i="10"/>
  <c r="H1707" i="10"/>
  <c r="H1705" i="10"/>
  <c r="J1703" i="10"/>
  <c r="I1700" i="10"/>
  <c r="H1697" i="10"/>
  <c r="H1695" i="10"/>
  <c r="H1693" i="10"/>
  <c r="J1691" i="10"/>
  <c r="I1688" i="10"/>
  <c r="H1685" i="10"/>
  <c r="H1683" i="10"/>
  <c r="H1681" i="10"/>
  <c r="J1679" i="10"/>
  <c r="I1676" i="10"/>
  <c r="H1673" i="10"/>
  <c r="H1671" i="10"/>
  <c r="H1669" i="10"/>
  <c r="J1667" i="10"/>
  <c r="K1670" i="10" s="1"/>
  <c r="I1664" i="10"/>
  <c r="H1661" i="10"/>
  <c r="K1661" i="10" s="1"/>
  <c r="H1727" i="10"/>
  <c r="H1726" i="10"/>
  <c r="H1725" i="10"/>
  <c r="H1724" i="10"/>
  <c r="H1723" i="10"/>
  <c r="H1720" i="10"/>
  <c r="J1718" i="10"/>
  <c r="I1715" i="10"/>
  <c r="H1712" i="10"/>
  <c r="H1710" i="10"/>
  <c r="H1708" i="10"/>
  <c r="J1706" i="10"/>
  <c r="I1703" i="10"/>
  <c r="H1700" i="10"/>
  <c r="H1698" i="10"/>
  <c r="H1696" i="10"/>
  <c r="J1694" i="10"/>
  <c r="I1691" i="10"/>
  <c r="H1688" i="10"/>
  <c r="H1686" i="10"/>
  <c r="H1684" i="10"/>
  <c r="K1684" i="10" s="1"/>
  <c r="J1682" i="10"/>
  <c r="I1679" i="10"/>
  <c r="H1676" i="10"/>
  <c r="H1674" i="10"/>
  <c r="K1674" i="10" s="1"/>
  <c r="H1672" i="10"/>
  <c r="K1672" i="10" s="1"/>
  <c r="J1670" i="10"/>
  <c r="H1722" i="10"/>
  <c r="J1721" i="10"/>
  <c r="I1718" i="10"/>
  <c r="H1715" i="10"/>
  <c r="H1713" i="10"/>
  <c r="H1711" i="10"/>
  <c r="K1711" i="10" s="1"/>
  <c r="J1709" i="10"/>
  <c r="I1706" i="10"/>
  <c r="H1703" i="10"/>
  <c r="H1701" i="10"/>
  <c r="H1699" i="10"/>
  <c r="J1697" i="10"/>
  <c r="I1694" i="10"/>
  <c r="H1691" i="10"/>
  <c r="K1691" i="10" s="1"/>
  <c r="H1689" i="10"/>
  <c r="H1687" i="10"/>
  <c r="I1721" i="10"/>
  <c r="H1718" i="10"/>
  <c r="H1716" i="10"/>
  <c r="H1714" i="10"/>
  <c r="J1712" i="10"/>
  <c r="I1709" i="10"/>
  <c r="H1706" i="10"/>
  <c r="H1704" i="10"/>
  <c r="H1702" i="10"/>
  <c r="J1700" i="10"/>
  <c r="I1697" i="10"/>
  <c r="H1694" i="10"/>
  <c r="H1692" i="10"/>
  <c r="H1690" i="10"/>
  <c r="K1690" i="10" s="1"/>
  <c r="J1688" i="10"/>
  <c r="I1685" i="10"/>
  <c r="H1682" i="10"/>
  <c r="K1682" i="10" s="1"/>
  <c r="K1694" i="10" l="1"/>
  <c r="K1704" i="10"/>
  <c r="K1714" i="10"/>
  <c r="K1687" i="10"/>
  <c r="K1715" i="10"/>
  <c r="K1688" i="10"/>
  <c r="K1698" i="10"/>
  <c r="K1708" i="10"/>
  <c r="K1725" i="10"/>
  <c r="K1673" i="10"/>
  <c r="K1683" i="10"/>
  <c r="K1693" i="10"/>
  <c r="K1721" i="10"/>
  <c r="K1680" i="10"/>
  <c r="K1663" i="10"/>
  <c r="K1665" i="10"/>
  <c r="K1706" i="10"/>
  <c r="K1716" i="10"/>
  <c r="K1689" i="10"/>
  <c r="K1699" i="10"/>
  <c r="K1700" i="10"/>
  <c r="K1710" i="10"/>
  <c r="K1720" i="10"/>
  <c r="K1726" i="10"/>
  <c r="K1685" i="10"/>
  <c r="K1695" i="10"/>
  <c r="K1705" i="10"/>
  <c r="K1679" i="10"/>
  <c r="K1664" i="10"/>
  <c r="K1712" i="10"/>
  <c r="K1723" i="10"/>
  <c r="K1727" i="10"/>
  <c r="K1669" i="10"/>
  <c r="K1697" i="10"/>
  <c r="K1707" i="10"/>
  <c r="K1717" i="10"/>
  <c r="K1668" i="10"/>
  <c r="K1677" i="10"/>
  <c r="K1718" i="10"/>
  <c r="K1701" i="10"/>
  <c r="K1692" i="10"/>
  <c r="K1702" i="10"/>
  <c r="K1703" i="10"/>
  <c r="K1713" i="10"/>
  <c r="K1722" i="10"/>
  <c r="K1676" i="10"/>
  <c r="K1686" i="10"/>
  <c r="K1696" i="10"/>
  <c r="K1724" i="10"/>
  <c r="K1671" i="10"/>
  <c r="K1681" i="10"/>
  <c r="K1709" i="10"/>
  <c r="K1719" i="10"/>
  <c r="K1678" i="10"/>
  <c r="K1675" i="10"/>
  <c r="B282" i="7"/>
  <c r="A270" i="1" l="1"/>
  <c r="A271" i="1"/>
  <c r="A272" i="1"/>
  <c r="A273"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B3" i="6"/>
  <c r="B4" i="6"/>
  <c r="B5" i="6"/>
  <c r="B6" i="6"/>
  <c r="B10" i="1" s="1"/>
  <c r="B7" i="6"/>
  <c r="B11" i="1" s="1"/>
  <c r="B8" i="6"/>
  <c r="B12" i="1" s="1"/>
  <c r="B9" i="6"/>
  <c r="B13" i="1" s="1"/>
  <c r="B10" i="6"/>
  <c r="B14" i="1" s="1"/>
  <c r="B11" i="6"/>
  <c r="B15" i="1" s="1"/>
  <c r="B12" i="6"/>
  <c r="B16" i="1" s="1"/>
  <c r="B13" i="6"/>
  <c r="B17" i="1" s="1"/>
  <c r="B14" i="6"/>
  <c r="B18" i="1" s="1"/>
  <c r="B15" i="6"/>
  <c r="B19" i="1" s="1"/>
  <c r="B16" i="6"/>
  <c r="B20" i="1" s="1"/>
  <c r="B17" i="6"/>
  <c r="B21" i="1" s="1"/>
  <c r="B18" i="6"/>
  <c r="B22" i="1" s="1"/>
  <c r="B19" i="6"/>
  <c r="B23" i="1" s="1"/>
  <c r="B20" i="6"/>
  <c r="B24" i="1" s="1"/>
  <c r="B21" i="6"/>
  <c r="B25" i="1" s="1"/>
  <c r="B22" i="6"/>
  <c r="B26" i="1" s="1"/>
  <c r="B23" i="6"/>
  <c r="B27" i="1" s="1"/>
  <c r="B24" i="6"/>
  <c r="B28" i="1" s="1"/>
  <c r="B25" i="6"/>
  <c r="B29" i="1" s="1"/>
  <c r="B26" i="6"/>
  <c r="B30" i="1" s="1"/>
  <c r="B27" i="6"/>
  <c r="B31" i="1" s="1"/>
  <c r="B28" i="6"/>
  <c r="B32" i="1" s="1"/>
  <c r="B29" i="6"/>
  <c r="B33" i="1" s="1"/>
  <c r="B30" i="6"/>
  <c r="B34" i="1" s="1"/>
  <c r="B31" i="6"/>
  <c r="B35" i="1" s="1"/>
  <c r="B32" i="6"/>
  <c r="B36" i="1" s="1"/>
  <c r="B33" i="6"/>
  <c r="B37" i="1" s="1"/>
  <c r="B34" i="6"/>
  <c r="B38" i="1" s="1"/>
  <c r="B35" i="6"/>
  <c r="B39" i="1" s="1"/>
  <c r="B36" i="6"/>
  <c r="B40" i="1" s="1"/>
  <c r="B37" i="6"/>
  <c r="B41" i="1" s="1"/>
  <c r="B38" i="6"/>
  <c r="B42" i="1" s="1"/>
  <c r="B39" i="6"/>
  <c r="B43" i="1" s="1"/>
  <c r="B40" i="6"/>
  <c r="B44" i="1" s="1"/>
  <c r="B41" i="6"/>
  <c r="B45" i="1" s="1"/>
  <c r="B42" i="6"/>
  <c r="B46" i="1" s="1"/>
  <c r="B43" i="6"/>
  <c r="B47" i="1" s="1"/>
  <c r="B44" i="6"/>
  <c r="B48" i="1" s="1"/>
  <c r="B45" i="6"/>
  <c r="B49" i="1" s="1"/>
  <c r="B46" i="6"/>
  <c r="B50" i="1" s="1"/>
  <c r="B47" i="6"/>
  <c r="B51" i="1" s="1"/>
  <c r="B48" i="6"/>
  <c r="B52" i="1" s="1"/>
  <c r="B49" i="6"/>
  <c r="B53" i="1" s="1"/>
  <c r="B50" i="6"/>
  <c r="B54" i="1" s="1"/>
  <c r="B51" i="6"/>
  <c r="B55" i="1" s="1"/>
  <c r="B52" i="6"/>
  <c r="B56" i="1" s="1"/>
  <c r="B53" i="6"/>
  <c r="B57" i="1" s="1"/>
  <c r="B54" i="6"/>
  <c r="B58" i="1" s="1"/>
  <c r="B55" i="6"/>
  <c r="B59" i="1" s="1"/>
  <c r="B56" i="6"/>
  <c r="B60" i="1" s="1"/>
  <c r="B57" i="6"/>
  <c r="B61" i="1" s="1"/>
  <c r="B58" i="6"/>
  <c r="B62" i="1" s="1"/>
  <c r="B59" i="6"/>
  <c r="B63" i="1" s="1"/>
  <c r="B60" i="6"/>
  <c r="B64" i="1" s="1"/>
  <c r="B61" i="6"/>
  <c r="B65" i="1" s="1"/>
  <c r="B62" i="6"/>
  <c r="B66" i="1" s="1"/>
  <c r="B63" i="6"/>
  <c r="B67" i="1" s="1"/>
  <c r="B64" i="6"/>
  <c r="B68" i="1" s="1"/>
  <c r="B65" i="6"/>
  <c r="B69" i="1" s="1"/>
  <c r="B66" i="6"/>
  <c r="B70" i="1" s="1"/>
  <c r="B67" i="6"/>
  <c r="B71" i="1" s="1"/>
  <c r="B68" i="6"/>
  <c r="B72" i="1" s="1"/>
  <c r="B69" i="6"/>
  <c r="B73" i="1" s="1"/>
  <c r="B70" i="6"/>
  <c r="B74" i="1" s="1"/>
  <c r="B71" i="6"/>
  <c r="B75" i="1" s="1"/>
  <c r="B72" i="6"/>
  <c r="B76" i="1" s="1"/>
  <c r="B73" i="6"/>
  <c r="B77" i="1" s="1"/>
  <c r="B74" i="6"/>
  <c r="B78" i="1" s="1"/>
  <c r="B75" i="6"/>
  <c r="B79" i="1" s="1"/>
  <c r="B76" i="6"/>
  <c r="B80" i="1" s="1"/>
  <c r="B77" i="6"/>
  <c r="B81" i="1" s="1"/>
  <c r="B78" i="6"/>
  <c r="B82" i="1" s="1"/>
  <c r="B79" i="6"/>
  <c r="B83" i="1" s="1"/>
  <c r="B80" i="6"/>
  <c r="B84" i="1" s="1"/>
  <c r="B81" i="6"/>
  <c r="B85" i="1" s="1"/>
  <c r="B82" i="6"/>
  <c r="B86" i="1" s="1"/>
  <c r="B83" i="6"/>
  <c r="B87" i="1" s="1"/>
  <c r="B84" i="6"/>
  <c r="B88" i="1" s="1"/>
  <c r="B85" i="6"/>
  <c r="B89" i="1" s="1"/>
  <c r="B86" i="6"/>
  <c r="B90" i="1" s="1"/>
  <c r="B87" i="6"/>
  <c r="B91" i="1" s="1"/>
  <c r="B88" i="6"/>
  <c r="B92" i="1" s="1"/>
  <c r="B89" i="6"/>
  <c r="B93" i="1" s="1"/>
  <c r="B90" i="6"/>
  <c r="B94" i="1" s="1"/>
  <c r="B91" i="6"/>
  <c r="B95" i="1" s="1"/>
  <c r="B92" i="6"/>
  <c r="B96" i="1" s="1"/>
  <c r="B93" i="6"/>
  <c r="B97" i="1" s="1"/>
  <c r="B94" i="6"/>
  <c r="B98" i="1" s="1"/>
  <c r="B95" i="6"/>
  <c r="B99" i="1" s="1"/>
  <c r="B96" i="6"/>
  <c r="B100" i="1" s="1"/>
  <c r="B97" i="6"/>
  <c r="B101" i="1" s="1"/>
  <c r="B98" i="6"/>
  <c r="B102" i="1" s="1"/>
  <c r="B99" i="6"/>
  <c r="B103" i="1" s="1"/>
  <c r="B100" i="6"/>
  <c r="B104" i="1" s="1"/>
  <c r="B101" i="6"/>
  <c r="B105" i="1" s="1"/>
  <c r="B102" i="6"/>
  <c r="B106" i="1" s="1"/>
  <c r="B103" i="6"/>
  <c r="B107" i="1" s="1"/>
  <c r="B104" i="6"/>
  <c r="B108" i="1" s="1"/>
  <c r="B105" i="6"/>
  <c r="B109" i="1" s="1"/>
  <c r="B106" i="6"/>
  <c r="B110" i="1" s="1"/>
  <c r="B107" i="6"/>
  <c r="B111" i="1" s="1"/>
  <c r="B108" i="6"/>
  <c r="B112" i="1" s="1"/>
  <c r="B109" i="6"/>
  <c r="B113" i="1" s="1"/>
  <c r="B110" i="6"/>
  <c r="B114" i="1" s="1"/>
  <c r="B111" i="6"/>
  <c r="B115" i="1" s="1"/>
  <c r="B112" i="6"/>
  <c r="B116" i="1" s="1"/>
  <c r="B113" i="6"/>
  <c r="B117" i="1" s="1"/>
  <c r="B114" i="6"/>
  <c r="B118" i="1" s="1"/>
  <c r="B115" i="6"/>
  <c r="B119" i="1" s="1"/>
  <c r="B116" i="6"/>
  <c r="B120" i="1" s="1"/>
  <c r="B117" i="6"/>
  <c r="B121" i="1" s="1"/>
  <c r="B118" i="6"/>
  <c r="B122" i="1" s="1"/>
  <c r="B119" i="6"/>
  <c r="B123" i="1" s="1"/>
  <c r="B120" i="6"/>
  <c r="B124" i="1" s="1"/>
  <c r="B121" i="6"/>
  <c r="B125" i="1" s="1"/>
  <c r="B122" i="6"/>
  <c r="B126" i="1" s="1"/>
  <c r="B123" i="6"/>
  <c r="B127" i="1" s="1"/>
  <c r="B124" i="6"/>
  <c r="B128" i="1" s="1"/>
  <c r="B125" i="6"/>
  <c r="B129" i="1" s="1"/>
  <c r="B126" i="6"/>
  <c r="B130" i="1" s="1"/>
  <c r="B127" i="6"/>
  <c r="B131" i="1" s="1"/>
  <c r="B128" i="6"/>
  <c r="B132" i="1" s="1"/>
  <c r="B129" i="6"/>
  <c r="B133" i="1" s="1"/>
  <c r="B130" i="6"/>
  <c r="B134" i="1" s="1"/>
  <c r="B131" i="6"/>
  <c r="B135" i="1" s="1"/>
  <c r="B132" i="6"/>
  <c r="B136" i="1" s="1"/>
  <c r="B133" i="6"/>
  <c r="B137" i="1" s="1"/>
  <c r="B134" i="6"/>
  <c r="B138" i="1" s="1"/>
  <c r="B135" i="6"/>
  <c r="B139" i="1" s="1"/>
  <c r="B136" i="6"/>
  <c r="B140" i="1" s="1"/>
  <c r="B137" i="6"/>
  <c r="B141" i="1" s="1"/>
  <c r="B138" i="6"/>
  <c r="B142" i="1" s="1"/>
  <c r="B139" i="6"/>
  <c r="B143" i="1" s="1"/>
  <c r="B140" i="6"/>
  <c r="B144" i="1" s="1"/>
  <c r="B141" i="6"/>
  <c r="B145" i="1" s="1"/>
  <c r="B142" i="6"/>
  <c r="B146" i="1" s="1"/>
  <c r="B143" i="6"/>
  <c r="B147" i="1" s="1"/>
  <c r="B144" i="6"/>
  <c r="B148" i="1" s="1"/>
  <c r="B145" i="6"/>
  <c r="B149" i="1" s="1"/>
  <c r="B146" i="6"/>
  <c r="B150" i="1" s="1"/>
  <c r="B147" i="6"/>
  <c r="B151" i="1" s="1"/>
  <c r="B148" i="6"/>
  <c r="B152" i="1" s="1"/>
  <c r="B149" i="6"/>
  <c r="B153" i="1" s="1"/>
  <c r="B150" i="6"/>
  <c r="B154" i="1" s="1"/>
  <c r="B151" i="6"/>
  <c r="B155" i="1" s="1"/>
  <c r="B152" i="6"/>
  <c r="B156" i="1" s="1"/>
  <c r="B153" i="6"/>
  <c r="B157" i="1" s="1"/>
  <c r="B154" i="6"/>
  <c r="B158" i="1" s="1"/>
  <c r="B155" i="6"/>
  <c r="B159" i="1" s="1"/>
  <c r="B156" i="6"/>
  <c r="B160" i="1" s="1"/>
  <c r="B157" i="6"/>
  <c r="B161" i="1" s="1"/>
  <c r="B158" i="6"/>
  <c r="B162" i="1" s="1"/>
  <c r="B159" i="6"/>
  <c r="B163" i="1" s="1"/>
  <c r="B160" i="6"/>
  <c r="B164" i="1" s="1"/>
  <c r="B161" i="6"/>
  <c r="B165" i="1" s="1"/>
  <c r="B162" i="6"/>
  <c r="B166" i="1" s="1"/>
  <c r="B163" i="6"/>
  <c r="B167" i="1" s="1"/>
  <c r="B164" i="6"/>
  <c r="B168" i="1" s="1"/>
  <c r="B165" i="6"/>
  <c r="B169" i="1" s="1"/>
  <c r="B166" i="6"/>
  <c r="B170" i="1" s="1"/>
  <c r="B167" i="6"/>
  <c r="B171" i="1" s="1"/>
  <c r="B168" i="6"/>
  <c r="B172" i="1" s="1"/>
  <c r="B169" i="6"/>
  <c r="B173" i="1" s="1"/>
  <c r="B170" i="6"/>
  <c r="B174" i="1" s="1"/>
  <c r="B171" i="6"/>
  <c r="B175" i="1" s="1"/>
  <c r="B172" i="6"/>
  <c r="B176" i="1" s="1"/>
  <c r="B173" i="6"/>
  <c r="B177" i="1" s="1"/>
  <c r="B174" i="6"/>
  <c r="B178" i="1" s="1"/>
  <c r="B175" i="6"/>
  <c r="B179" i="1" s="1"/>
  <c r="B176" i="6"/>
  <c r="B180" i="1" s="1"/>
  <c r="B177" i="6"/>
  <c r="B181" i="1" s="1"/>
  <c r="B178" i="6"/>
  <c r="B182" i="1" s="1"/>
  <c r="B179" i="6"/>
  <c r="B183" i="1" s="1"/>
  <c r="B180" i="6"/>
  <c r="B184" i="1" s="1"/>
  <c r="B181" i="6"/>
  <c r="B185" i="1" s="1"/>
  <c r="B182" i="6"/>
  <c r="B186" i="1" s="1"/>
  <c r="B183" i="6"/>
  <c r="B187" i="1" s="1"/>
  <c r="B184" i="6"/>
  <c r="B188" i="1" s="1"/>
  <c r="B185" i="6"/>
  <c r="B189" i="1" s="1"/>
  <c r="B186" i="6"/>
  <c r="B190" i="1" s="1"/>
  <c r="B187" i="6"/>
  <c r="B191" i="1" s="1"/>
  <c r="B188" i="6"/>
  <c r="B192" i="1" s="1"/>
  <c r="B189" i="6"/>
  <c r="B193" i="1" s="1"/>
  <c r="B190" i="6"/>
  <c r="B194" i="1" s="1"/>
  <c r="B191" i="6"/>
  <c r="B195" i="1" s="1"/>
  <c r="B192" i="6"/>
  <c r="B196" i="1" s="1"/>
  <c r="B193" i="6"/>
  <c r="B197" i="1" s="1"/>
  <c r="B194" i="6"/>
  <c r="B198" i="1" s="1"/>
  <c r="B195" i="6"/>
  <c r="B199" i="1" s="1"/>
  <c r="B196" i="6"/>
  <c r="B200" i="1" s="1"/>
  <c r="B197" i="6"/>
  <c r="B201" i="1" s="1"/>
  <c r="B198" i="6"/>
  <c r="B202" i="1" s="1"/>
  <c r="B199" i="6"/>
  <c r="B203" i="1" s="1"/>
  <c r="B200" i="6"/>
  <c r="B204" i="1" s="1"/>
  <c r="B201" i="6"/>
  <c r="B205" i="1" s="1"/>
  <c r="B202" i="6"/>
  <c r="B206" i="1" s="1"/>
  <c r="B203" i="6"/>
  <c r="B207" i="1" s="1"/>
  <c r="B204" i="6"/>
  <c r="B208" i="1" s="1"/>
  <c r="B205" i="6"/>
  <c r="B209" i="1" s="1"/>
  <c r="B206" i="6"/>
  <c r="B210" i="1" s="1"/>
  <c r="B207" i="6"/>
  <c r="B211" i="1" s="1"/>
  <c r="B208" i="6"/>
  <c r="B212" i="1" s="1"/>
  <c r="B209" i="6"/>
  <c r="B213" i="1" s="1"/>
  <c r="B210" i="6"/>
  <c r="B214" i="1" s="1"/>
  <c r="B211" i="6"/>
  <c r="B215" i="1" s="1"/>
  <c r="B212" i="6"/>
  <c r="B216" i="1" s="1"/>
  <c r="B213" i="6"/>
  <c r="B217" i="1" s="1"/>
  <c r="B214" i="6"/>
  <c r="B218" i="1" s="1"/>
  <c r="B215" i="6"/>
  <c r="B219" i="1" s="1"/>
  <c r="B216" i="6"/>
  <c r="B220" i="1" s="1"/>
  <c r="B217" i="6"/>
  <c r="B221" i="1" s="1"/>
  <c r="B218" i="6"/>
  <c r="B222" i="1" s="1"/>
  <c r="B219" i="6"/>
  <c r="B223" i="1" s="1"/>
  <c r="B220" i="6"/>
  <c r="B224" i="1" s="1"/>
  <c r="B221" i="6"/>
  <c r="B225" i="1" s="1"/>
  <c r="B222" i="6"/>
  <c r="B226" i="1" s="1"/>
  <c r="B223" i="6"/>
  <c r="B227" i="1" s="1"/>
  <c r="B224" i="6"/>
  <c r="B228" i="1" s="1"/>
  <c r="B225" i="6"/>
  <c r="B229" i="1" s="1"/>
  <c r="B226" i="6"/>
  <c r="B230" i="1" s="1"/>
  <c r="B227" i="6"/>
  <c r="B231" i="1" s="1"/>
  <c r="B228" i="6"/>
  <c r="B232" i="1" s="1"/>
  <c r="B229" i="6"/>
  <c r="B233" i="1" s="1"/>
  <c r="B230" i="6"/>
  <c r="B234" i="1" s="1"/>
  <c r="B231" i="6"/>
  <c r="B235" i="1" s="1"/>
  <c r="B232" i="6"/>
  <c r="B236" i="1" s="1"/>
  <c r="B233" i="6"/>
  <c r="B237" i="1" s="1"/>
  <c r="B234" i="6"/>
  <c r="B238" i="1" s="1"/>
  <c r="B235" i="6"/>
  <c r="B239" i="1" s="1"/>
  <c r="B236" i="6"/>
  <c r="B240" i="1" s="1"/>
  <c r="B237" i="6"/>
  <c r="B241" i="1" s="1"/>
  <c r="B238" i="6"/>
  <c r="B242" i="1" s="1"/>
  <c r="B239" i="6"/>
  <c r="B243" i="1" s="1"/>
  <c r="B240" i="6"/>
  <c r="B244" i="1" s="1"/>
  <c r="B241" i="6"/>
  <c r="B245" i="1" s="1"/>
  <c r="B242" i="6"/>
  <c r="B246" i="1" s="1"/>
  <c r="B243" i="6"/>
  <c r="B247" i="1" s="1"/>
  <c r="B244" i="6"/>
  <c r="B248" i="1" s="1"/>
  <c r="B245" i="6"/>
  <c r="B249" i="1" s="1"/>
  <c r="B246" i="6"/>
  <c r="B250" i="1" s="1"/>
  <c r="B247" i="6"/>
  <c r="B251" i="1" s="1"/>
  <c r="B248" i="6"/>
  <c r="B252" i="1" s="1"/>
  <c r="B249" i="6"/>
  <c r="B253" i="1" s="1"/>
  <c r="B250" i="6"/>
  <c r="B254" i="1" s="1"/>
  <c r="B251" i="6"/>
  <c r="B255" i="1" s="1"/>
  <c r="B252" i="6"/>
  <c r="B256" i="1" s="1"/>
  <c r="B253" i="6"/>
  <c r="B257" i="1" s="1"/>
  <c r="B254" i="6"/>
  <c r="B258" i="1" s="1"/>
  <c r="B255" i="6"/>
  <c r="B259" i="1" s="1"/>
  <c r="B256" i="6"/>
  <c r="B260" i="1" s="1"/>
  <c r="B257" i="6"/>
  <c r="B261" i="1" s="1"/>
  <c r="B258" i="6"/>
  <c r="B262" i="1" s="1"/>
  <c r="B259" i="6"/>
  <c r="B263" i="1" s="1"/>
  <c r="B260" i="6"/>
  <c r="B264" i="1" s="1"/>
  <c r="B261" i="6"/>
  <c r="B265" i="1" s="1"/>
  <c r="B262" i="6"/>
  <c r="B266" i="1" s="1"/>
  <c r="B263" i="6"/>
  <c r="B267" i="1" s="1"/>
  <c r="B264" i="6"/>
  <c r="B268" i="1" s="1"/>
  <c r="B265" i="6"/>
  <c r="B269" i="1" s="1"/>
  <c r="B266" i="6"/>
  <c r="B270" i="1" s="1"/>
  <c r="B267" i="6"/>
  <c r="B271" i="1" s="1"/>
  <c r="B268" i="6"/>
  <c r="B272" i="1" s="1"/>
  <c r="B269" i="6"/>
  <c r="B273" i="1" s="1"/>
  <c r="B2" i="6"/>
  <c r="A265" i="6"/>
  <c r="A266" i="6" s="1"/>
  <c r="A267" i="6" s="1"/>
  <c r="A268" i="6" s="1"/>
  <c r="A269" i="6" s="1"/>
  <c r="A245" i="6"/>
  <c r="A246" i="6" s="1"/>
  <c r="A247" i="6" s="1"/>
  <c r="A248" i="6" s="1"/>
  <c r="A249" i="6" s="1"/>
  <c r="A250" i="6" s="1"/>
  <c r="A251" i="6" s="1"/>
  <c r="A252" i="6" s="1"/>
  <c r="A253" i="6" s="1"/>
  <c r="A254" i="6" s="1"/>
  <c r="A255" i="6" s="1"/>
  <c r="A256" i="6" s="1"/>
  <c r="A257" i="6" s="1"/>
  <c r="A258" i="6" s="1"/>
  <c r="A259" i="6" s="1"/>
  <c r="A260" i="6" s="1"/>
  <c r="A261" i="6" s="1"/>
  <c r="A262" i="6" s="1"/>
  <c r="A263" i="6" s="1"/>
  <c r="A264" i="6" s="1"/>
  <c r="A4" i="6"/>
  <c r="A5" i="6" s="1"/>
  <c r="A6" i="6" s="1"/>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119" i="6" s="1"/>
  <c r="A120" i="6" s="1"/>
  <c r="A121" i="6" s="1"/>
  <c r="A122" i="6" s="1"/>
  <c r="A123" i="6" s="1"/>
  <c r="A124" i="6" s="1"/>
  <c r="A125" i="6" s="1"/>
  <c r="A126" i="6" s="1"/>
  <c r="A127" i="6" s="1"/>
  <c r="A128" i="6" s="1"/>
  <c r="A129" i="6" s="1"/>
  <c r="A130" i="6" s="1"/>
  <c r="A131" i="6" s="1"/>
  <c r="A132" i="6" s="1"/>
  <c r="A133" i="6" s="1"/>
  <c r="A134" i="6" s="1"/>
  <c r="A135" i="6" s="1"/>
  <c r="A136" i="6" s="1"/>
  <c r="A137" i="6" s="1"/>
  <c r="A138" i="6" s="1"/>
  <c r="A139" i="6" s="1"/>
  <c r="A140" i="6" s="1"/>
  <c r="A141" i="6" s="1"/>
  <c r="A142" i="6" s="1"/>
  <c r="A143" i="6" s="1"/>
  <c r="A144" i="6" s="1"/>
  <c r="A145" i="6" s="1"/>
  <c r="A146" i="6" s="1"/>
  <c r="A147" i="6" s="1"/>
  <c r="A148" i="6" s="1"/>
  <c r="A149" i="6" s="1"/>
  <c r="A150" i="6" s="1"/>
  <c r="A151" i="6" s="1"/>
  <c r="A152" i="6" s="1"/>
  <c r="A153" i="6" s="1"/>
  <c r="A154" i="6" s="1"/>
  <c r="A155" i="6" s="1"/>
  <c r="A156" i="6" s="1"/>
  <c r="A157" i="6" s="1"/>
  <c r="A158" i="6" s="1"/>
  <c r="A159" i="6" s="1"/>
  <c r="A160" i="6" s="1"/>
  <c r="A161" i="6" s="1"/>
  <c r="A162" i="6" s="1"/>
  <c r="A163" i="6" s="1"/>
  <c r="A164" i="6" s="1"/>
  <c r="A165" i="6" s="1"/>
  <c r="A166" i="6" s="1"/>
  <c r="A167" i="6" s="1"/>
  <c r="A168" i="6" s="1"/>
  <c r="A169" i="6" s="1"/>
  <c r="A170" i="6" s="1"/>
  <c r="A171" i="6" s="1"/>
  <c r="A172" i="6" s="1"/>
  <c r="A173" i="6" s="1"/>
  <c r="A174" i="6" s="1"/>
  <c r="A175" i="6" s="1"/>
  <c r="A176" i="6" s="1"/>
  <c r="A177" i="6" s="1"/>
  <c r="A178" i="6" s="1"/>
  <c r="A179" i="6" s="1"/>
  <c r="A180" i="6" s="1"/>
  <c r="A181" i="6" s="1"/>
  <c r="A182" i="6" s="1"/>
  <c r="A183" i="6" s="1"/>
  <c r="A184" i="6" s="1"/>
  <c r="A185" i="6" s="1"/>
  <c r="A186" i="6" s="1"/>
  <c r="A187" i="6" s="1"/>
  <c r="A188" i="6" s="1"/>
  <c r="A189" i="6" s="1"/>
  <c r="A190" i="6" s="1"/>
  <c r="A191" i="6" s="1"/>
  <c r="A192" i="6" s="1"/>
  <c r="A193" i="6" s="1"/>
  <c r="A194" i="6" s="1"/>
  <c r="A195" i="6" s="1"/>
  <c r="A196" i="6" s="1"/>
  <c r="A197" i="6" s="1"/>
  <c r="A198" i="6" s="1"/>
  <c r="A199" i="6" s="1"/>
  <c r="A200" i="6" s="1"/>
  <c r="A201" i="6" s="1"/>
  <c r="A202" i="6" s="1"/>
  <c r="A203" i="6" s="1"/>
  <c r="A204" i="6" s="1"/>
  <c r="A205" i="6" s="1"/>
  <c r="A206" i="6" s="1"/>
  <c r="A207" i="6" s="1"/>
  <c r="A208" i="6" s="1"/>
  <c r="A209" i="6" s="1"/>
  <c r="A210" i="6" s="1"/>
  <c r="A211" i="6" s="1"/>
  <c r="A212" i="6" s="1"/>
  <c r="A213" i="6" s="1"/>
  <c r="A214" i="6" s="1"/>
  <c r="A215" i="6" s="1"/>
  <c r="A216" i="6" s="1"/>
  <c r="A217" i="6" s="1"/>
  <c r="A218" i="6" s="1"/>
  <c r="A219" i="6" s="1"/>
  <c r="A220" i="6" s="1"/>
  <c r="A221" i="6" s="1"/>
  <c r="A222" i="6" s="1"/>
  <c r="A223" i="6" s="1"/>
  <c r="A224" i="6" s="1"/>
  <c r="A225" i="6" s="1"/>
  <c r="A226" i="6" s="1"/>
  <c r="A227" i="6" s="1"/>
  <c r="A228" i="6" s="1"/>
  <c r="A229" i="6" s="1"/>
  <c r="A230" i="6" s="1"/>
  <c r="A231" i="6" s="1"/>
  <c r="A232" i="6" s="1"/>
  <c r="A233" i="6" s="1"/>
  <c r="A234" i="6" s="1"/>
  <c r="A235" i="6" s="1"/>
  <c r="A236" i="6" s="1"/>
  <c r="A237" i="6" s="1"/>
  <c r="A238" i="6" s="1"/>
  <c r="A239" i="6" s="1"/>
  <c r="A240" i="6" s="1"/>
  <c r="A241" i="6" s="1"/>
  <c r="A242" i="6" s="1"/>
  <c r="A243" i="6" s="1"/>
  <c r="A244" i="6" s="1"/>
  <c r="A3" i="6"/>
</calcChain>
</file>

<file path=xl/sharedStrings.xml><?xml version="1.0" encoding="utf-8"?>
<sst xmlns="http://schemas.openxmlformats.org/spreadsheetml/2006/main" count="592" uniqueCount="424">
  <si>
    <t>Title:</t>
  </si>
  <si>
    <t>Series ID:</t>
  </si>
  <si>
    <t>Source:</t>
  </si>
  <si>
    <t>U.S. Department of Labor: Bureau of Labor Statistics</t>
  </si>
  <si>
    <t>Release:</t>
  </si>
  <si>
    <t>Productivity and Costs</t>
  </si>
  <si>
    <t>Seasonal Adjustment:</t>
  </si>
  <si>
    <t>Seasonally Adjusted</t>
  </si>
  <si>
    <t>Frequency:</t>
  </si>
  <si>
    <t>Quarterly</t>
  </si>
  <si>
    <t>Units:</t>
  </si>
  <si>
    <t>Index 2009=100</t>
  </si>
  <si>
    <t>Date Range:</t>
  </si>
  <si>
    <t>1947-01-01 to 2013-10-01</t>
  </si>
  <si>
    <t>Last Updated:</t>
  </si>
  <si>
    <t>Notes:</t>
  </si>
  <si>
    <t>DATE</t>
  </si>
  <si>
    <t>VALUE</t>
  </si>
  <si>
    <t>Date</t>
  </si>
  <si>
    <t>Note:  All variables are percent change at an annual rate (=400 * change in natural log)</t>
  </si>
  <si>
    <t>date</t>
  </si>
  <si>
    <t>1947:Q1</t>
  </si>
  <si>
    <t>1947:Q2</t>
  </si>
  <si>
    <t>1947:Q3</t>
  </si>
  <si>
    <t>1947:Q4</t>
  </si>
  <si>
    <t>1948:Q1</t>
  </si>
  <si>
    <t>1948:Q2</t>
  </si>
  <si>
    <t>1948:Q3</t>
  </si>
  <si>
    <t>1948:Q4</t>
  </si>
  <si>
    <t>1949:Q1</t>
  </si>
  <si>
    <t>1949:Q2</t>
  </si>
  <si>
    <t>1949:Q3</t>
  </si>
  <si>
    <t>1949:Q4</t>
  </si>
  <si>
    <t>1950:Q1</t>
  </si>
  <si>
    <t>1950:Q2</t>
  </si>
  <si>
    <t>1950:Q3</t>
  </si>
  <si>
    <t>1950:Q4</t>
  </si>
  <si>
    <t>1951:Q1</t>
  </si>
  <si>
    <t>1951:Q2</t>
  </si>
  <si>
    <t>1951:Q3</t>
  </si>
  <si>
    <t>1951:Q4</t>
  </si>
  <si>
    <t>1952:Q1</t>
  </si>
  <si>
    <t>1952:Q2</t>
  </si>
  <si>
    <t>1952:Q3</t>
  </si>
  <si>
    <t>1952:Q4</t>
  </si>
  <si>
    <t>1953:Q1</t>
  </si>
  <si>
    <t>1953:Q2</t>
  </si>
  <si>
    <t>1953:Q3</t>
  </si>
  <si>
    <t>1953:Q4</t>
  </si>
  <si>
    <t>1954:Q1</t>
  </si>
  <si>
    <t>1954:Q2</t>
  </si>
  <si>
    <t>1954:Q3</t>
  </si>
  <si>
    <t>1954:Q4</t>
  </si>
  <si>
    <t>1955:Q1</t>
  </si>
  <si>
    <t>1955:Q2</t>
  </si>
  <si>
    <t>1955:Q3</t>
  </si>
  <si>
    <t>1955:Q4</t>
  </si>
  <si>
    <t>1956:Q1</t>
  </si>
  <si>
    <t>1956:Q2</t>
  </si>
  <si>
    <t>1956:Q3</t>
  </si>
  <si>
    <t>1956:Q4</t>
  </si>
  <si>
    <t>1957:Q1</t>
  </si>
  <si>
    <t>1957:Q2</t>
  </si>
  <si>
    <t>1957:Q3</t>
  </si>
  <si>
    <t>1957:Q4</t>
  </si>
  <si>
    <t>1958:Q1</t>
  </si>
  <si>
    <t>1958:Q2</t>
  </si>
  <si>
    <t>1958:Q3</t>
  </si>
  <si>
    <t>1958:Q4</t>
  </si>
  <si>
    <t>1959:Q1</t>
  </si>
  <si>
    <t>1959:Q2</t>
  </si>
  <si>
    <t>1959:Q3</t>
  </si>
  <si>
    <t>1959:Q4</t>
  </si>
  <si>
    <t>1960:Q1</t>
  </si>
  <si>
    <t>1960:Q2</t>
  </si>
  <si>
    <t>1960:Q3</t>
  </si>
  <si>
    <t>1960:Q4</t>
  </si>
  <si>
    <t>1961:Q1</t>
  </si>
  <si>
    <t>1961:Q2</t>
  </si>
  <si>
    <t>1961:Q3</t>
  </si>
  <si>
    <t>1961:Q4</t>
  </si>
  <si>
    <t>1962:Q1</t>
  </si>
  <si>
    <t>1962:Q2</t>
  </si>
  <si>
    <t>1962:Q3</t>
  </si>
  <si>
    <t>1962:Q4</t>
  </si>
  <si>
    <t>1963:Q1</t>
  </si>
  <si>
    <t>1963:Q2</t>
  </si>
  <si>
    <t>1963:Q3</t>
  </si>
  <si>
    <t>1963:Q4</t>
  </si>
  <si>
    <t>1964:Q1</t>
  </si>
  <si>
    <t>1964:Q2</t>
  </si>
  <si>
    <t>1964:Q3</t>
  </si>
  <si>
    <t>1964:Q4</t>
  </si>
  <si>
    <t>1965:Q1</t>
  </si>
  <si>
    <t>1965:Q2</t>
  </si>
  <si>
    <t>1965:Q3</t>
  </si>
  <si>
    <t>1965:Q4</t>
  </si>
  <si>
    <t>1966:Q1</t>
  </si>
  <si>
    <t>1966:Q2</t>
  </si>
  <si>
    <t>1966:Q3</t>
  </si>
  <si>
    <t>1966:Q4</t>
  </si>
  <si>
    <t>1967:Q1</t>
  </si>
  <si>
    <t>1967:Q2</t>
  </si>
  <si>
    <t>1967:Q3</t>
  </si>
  <si>
    <t>1967:Q4</t>
  </si>
  <si>
    <t>1968:Q1</t>
  </si>
  <si>
    <t>1968:Q2</t>
  </si>
  <si>
    <t>1968:Q3</t>
  </si>
  <si>
    <t>1968:Q4</t>
  </si>
  <si>
    <t>1969:Q1</t>
  </si>
  <si>
    <t>1969:Q2</t>
  </si>
  <si>
    <t>1969:Q3</t>
  </si>
  <si>
    <t>1969:Q4</t>
  </si>
  <si>
    <t>1970:Q1</t>
  </si>
  <si>
    <t>1970:Q2</t>
  </si>
  <si>
    <t>1970:Q3</t>
  </si>
  <si>
    <t>1970:Q4</t>
  </si>
  <si>
    <t>1971:Q1</t>
  </si>
  <si>
    <t>1971:Q2</t>
  </si>
  <si>
    <t>1971:Q3</t>
  </si>
  <si>
    <t>1971:Q4</t>
  </si>
  <si>
    <t>1972:Q1</t>
  </si>
  <si>
    <t>1972:Q2</t>
  </si>
  <si>
    <t>1972:Q3</t>
  </si>
  <si>
    <t>1972:Q4</t>
  </si>
  <si>
    <t>1973:Q1</t>
  </si>
  <si>
    <t>1973:Q2</t>
  </si>
  <si>
    <t>1973:Q3</t>
  </si>
  <si>
    <t>1973:Q4</t>
  </si>
  <si>
    <t>1974:Q1</t>
  </si>
  <si>
    <t>1974:Q2</t>
  </si>
  <si>
    <t>1974:Q3</t>
  </si>
  <si>
    <t>1974:Q4</t>
  </si>
  <si>
    <t>1975:Q1</t>
  </si>
  <si>
    <t>1975:Q2</t>
  </si>
  <si>
    <t>1975:Q3</t>
  </si>
  <si>
    <t>1975:Q4</t>
  </si>
  <si>
    <t>1976:Q1</t>
  </si>
  <si>
    <t>1976:Q2</t>
  </si>
  <si>
    <t>1976:Q3</t>
  </si>
  <si>
    <t>1976:Q4</t>
  </si>
  <si>
    <t>1977:Q1</t>
  </si>
  <si>
    <t>1977:Q2</t>
  </si>
  <si>
    <t>1977:Q3</t>
  </si>
  <si>
    <t>1977:Q4</t>
  </si>
  <si>
    <t>1978:Q1</t>
  </si>
  <si>
    <t>1978:Q2</t>
  </si>
  <si>
    <t>1978:Q3</t>
  </si>
  <si>
    <t>1978:Q4</t>
  </si>
  <si>
    <t>1979:Q1</t>
  </si>
  <si>
    <t>1979:Q2</t>
  </si>
  <si>
    <t>1979:Q3</t>
  </si>
  <si>
    <t>1979:Q4</t>
  </si>
  <si>
    <t>1980:Q1</t>
  </si>
  <si>
    <t>1980:Q2</t>
  </si>
  <si>
    <t>1980:Q3</t>
  </si>
  <si>
    <t>1980:Q4</t>
  </si>
  <si>
    <t>1981:Q1</t>
  </si>
  <si>
    <t>1981:Q2</t>
  </si>
  <si>
    <t>1981:Q3</t>
  </si>
  <si>
    <t>1981:Q4</t>
  </si>
  <si>
    <t>1982:Q1</t>
  </si>
  <si>
    <t>1982:Q2</t>
  </si>
  <si>
    <t>1982:Q3</t>
  </si>
  <si>
    <t>1982:Q4</t>
  </si>
  <si>
    <t>1983:Q1</t>
  </si>
  <si>
    <t>1983:Q2</t>
  </si>
  <si>
    <t>1983:Q3</t>
  </si>
  <si>
    <t>1983:Q4</t>
  </si>
  <si>
    <t>1984:Q1</t>
  </si>
  <si>
    <t>1984:Q2</t>
  </si>
  <si>
    <t>1984:Q3</t>
  </si>
  <si>
    <t>1984:Q4</t>
  </si>
  <si>
    <t>1985:Q1</t>
  </si>
  <si>
    <t>1985:Q2</t>
  </si>
  <si>
    <t>1985:Q3</t>
  </si>
  <si>
    <t>1985:Q4</t>
  </si>
  <si>
    <t>1986:Q1</t>
  </si>
  <si>
    <t>1986:Q2</t>
  </si>
  <si>
    <t>1986:Q3</t>
  </si>
  <si>
    <t>1986:Q4</t>
  </si>
  <si>
    <t>1987:Q1</t>
  </si>
  <si>
    <t>1987:Q2</t>
  </si>
  <si>
    <t>1987:Q3</t>
  </si>
  <si>
    <t>1987:Q4</t>
  </si>
  <si>
    <t>1988:Q1</t>
  </si>
  <si>
    <t>1988:Q2</t>
  </si>
  <si>
    <t>1988:Q3</t>
  </si>
  <si>
    <t>1988:Q4</t>
  </si>
  <si>
    <t>1989:Q1</t>
  </si>
  <si>
    <t>1989:Q2</t>
  </si>
  <si>
    <t>1989:Q3</t>
  </si>
  <si>
    <t>1989:Q4</t>
  </si>
  <si>
    <t>1990:Q1</t>
  </si>
  <si>
    <t>1990:Q2</t>
  </si>
  <si>
    <t>1990:Q3</t>
  </si>
  <si>
    <t>1990:Q4</t>
  </si>
  <si>
    <t>1991:Q1</t>
  </si>
  <si>
    <t>1991:Q2</t>
  </si>
  <si>
    <t>1991:Q3</t>
  </si>
  <si>
    <t>1991:Q4</t>
  </si>
  <si>
    <t>1992:Q1</t>
  </si>
  <si>
    <t>1992:Q2</t>
  </si>
  <si>
    <t>1992:Q3</t>
  </si>
  <si>
    <t>1992:Q4</t>
  </si>
  <si>
    <t>1993:Q1</t>
  </si>
  <si>
    <t>1993:Q2</t>
  </si>
  <si>
    <t>1993:Q3</t>
  </si>
  <si>
    <t>1993:Q4</t>
  </si>
  <si>
    <t>1994:Q1</t>
  </si>
  <si>
    <t>1994:Q2</t>
  </si>
  <si>
    <t>1994:Q3</t>
  </si>
  <si>
    <t>1994:Q4</t>
  </si>
  <si>
    <t>1995:Q1</t>
  </si>
  <si>
    <t>1995:Q2</t>
  </si>
  <si>
    <t>1995:Q3</t>
  </si>
  <si>
    <t>1995:Q4</t>
  </si>
  <si>
    <t>1996:Q1</t>
  </si>
  <si>
    <t>1996:Q2</t>
  </si>
  <si>
    <t>1996:Q3</t>
  </si>
  <si>
    <t>1996:Q4</t>
  </si>
  <si>
    <t>1997:Q1</t>
  </si>
  <si>
    <t>1997:Q2</t>
  </si>
  <si>
    <t>1997:Q3</t>
  </si>
  <si>
    <t>1997:Q4</t>
  </si>
  <si>
    <t>1998:Q1</t>
  </si>
  <si>
    <t>1998:Q2</t>
  </si>
  <si>
    <t>1998:Q3</t>
  </si>
  <si>
    <t>1998:Q4</t>
  </si>
  <si>
    <t>1999:Q1</t>
  </si>
  <si>
    <t>1999:Q2</t>
  </si>
  <si>
    <t>1999:Q3</t>
  </si>
  <si>
    <t>1999:Q4</t>
  </si>
  <si>
    <t>2000:Q1</t>
  </si>
  <si>
    <t>2000:Q2</t>
  </si>
  <si>
    <t>2000:Q3</t>
  </si>
  <si>
    <t>2000:Q4</t>
  </si>
  <si>
    <t>2001:Q1</t>
  </si>
  <si>
    <t>2001:Q2</t>
  </si>
  <si>
    <t>2001:Q3</t>
  </si>
  <si>
    <t>2001:Q4</t>
  </si>
  <si>
    <t>2002:Q1</t>
  </si>
  <si>
    <t>2002:Q2</t>
  </si>
  <si>
    <t>2002:Q3</t>
  </si>
  <si>
    <t>2002:Q4</t>
  </si>
  <si>
    <t>2003:Q1</t>
  </si>
  <si>
    <t>2003:Q2</t>
  </si>
  <si>
    <t>2003:Q3</t>
  </si>
  <si>
    <t>2003:Q4</t>
  </si>
  <si>
    <t>2004:Q1</t>
  </si>
  <si>
    <t>2004:Q2</t>
  </si>
  <si>
    <t>2004:Q3</t>
  </si>
  <si>
    <t>2004:Q4</t>
  </si>
  <si>
    <t>2005:Q1</t>
  </si>
  <si>
    <t>2005:Q2</t>
  </si>
  <si>
    <t>2005:Q3</t>
  </si>
  <si>
    <t>2005:Q4</t>
  </si>
  <si>
    <t>2006:Q1</t>
  </si>
  <si>
    <t>2006:Q2</t>
  </si>
  <si>
    <t>2006:Q3</t>
  </si>
  <si>
    <t>2006:Q4</t>
  </si>
  <si>
    <t>2007:Q1</t>
  </si>
  <si>
    <t>2007:Q2</t>
  </si>
  <si>
    <t>2007:Q3</t>
  </si>
  <si>
    <t>2007:Q4</t>
  </si>
  <si>
    <t>2008:Q1</t>
  </si>
  <si>
    <t>2008:Q2</t>
  </si>
  <si>
    <t>2008:Q3</t>
  </si>
  <si>
    <t>2008:Q4</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</si>
  <si>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</si>
  <si>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</si>
  <si>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</si>
  <si>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</si>
  <si>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</si>
  <si>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</si>
  <si>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</si>
  <si>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</si>
  <si>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</si>
  <si>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</si>
  <si>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</si>
  <si>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</si>
  <si>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</si>
  <si>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</si>
  <si>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</si>
  <si>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</si>
  <si>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</si>
  <si>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</si>
  <si>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</si>
  <si>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Full sample mean</t>
  </si>
  <si>
    <t>Since 1995:4</t>
  </si>
  <si>
    <t>Since 2001:1</t>
  </si>
  <si>
    <t>Past 8 qtrs</t>
  </si>
  <si>
    <t>Past 4 qtrs</t>
  </si>
  <si>
    <t>dtfp</t>
  </si>
  <si>
    <t>dtfp_util</t>
  </si>
  <si>
    <t>Nonfarm Business Sector: Implicit Price Deflator</t>
  </si>
  <si>
    <t>IPDNBS</t>
  </si>
  <si>
    <t>2014-03-06 8:11 AM CST</t>
  </si>
  <si>
    <t/>
  </si>
  <si>
    <t>stockprice</t>
  </si>
  <si>
    <t>.</t>
  </si>
  <si>
    <t>Civilian Noninstitutional Population</t>
  </si>
  <si>
    <t>CNP16OV</t>
  </si>
  <si>
    <t>Employment Situation</t>
  </si>
  <si>
    <t>Not Seasonally Adjusted</t>
  </si>
  <si>
    <t>Aggregation Method:</t>
  </si>
  <si>
    <t>Average</t>
  </si>
  <si>
    <t>Thousands of Persons</t>
  </si>
  <si>
    <t>1948-01-01 to 2014-02-01</t>
  </si>
  <si>
    <t>2014-03-07 7:56 AM CST</t>
  </si>
  <si>
    <t>Civilian noninstitutional population is defined as persons 16 years of</t>
  </si>
  <si>
    <t>age and older residing in the 50 states and the District of Columbia,</t>
  </si>
  <si>
    <t>who are not inmates of institutions (e.g., penal and mental</t>
  </si>
  <si>
    <t>facilities, homes for the aged), and who are not on active duty in the</t>
  </si>
  <si>
    <t>Armed Forces.</t>
  </si>
  <si>
    <t>lsp</t>
  </si>
  <si>
    <t>Updated data for duplicating Beaudry-Portier with new data</t>
  </si>
  <si>
    <t>Data set constructed by V. Ramey</t>
  </si>
  <si>
    <t>quarter</t>
  </si>
  <si>
    <t>ltfp</t>
  </si>
  <si>
    <t>Utilization-adjusted quarterly-TFP series for the U.S. Business Sector, produced by John Fernald</t>
  </si>
  <si>
    <t>Produced on December 16, 2013  1:50 PM by John Fernald/Kuni Natsuki</t>
  </si>
  <si>
    <t>DATA AND ESTIMATES ARE SUBJECT TO REVISION</t>
  </si>
  <si>
    <t>Once annualized, the utilization adjustment roughly matches Basu-Fernald-Kimball (for the overlap period), though there are some differences in source data.</t>
  </si>
  <si>
    <t>Note: Annualizing is not the same as a four-quarter average (Q4/Q4).  Quarterly growth rates are cumulated to a quarterly index, averaged for the calendar year, then log-differenced.</t>
  </si>
  <si>
    <t>Identities ( e.g., dtfp = dY-alpha*dk-(1-alpha)*(dhours+dLQ) ) hold for quarterly data but may only be approximate for annual data.</t>
  </si>
  <si>
    <t>These estimates do not include all the corrections in BFK, which require annual data.</t>
  </si>
  <si>
    <t xml:space="preserve">AUG 2013 -- SEE BELOW FOR CHANGES FOLLOWING THE BENCHMARK NIPA REVISIONS </t>
  </si>
  <si>
    <t>VARIABLE</t>
  </si>
  <si>
    <t>DESCRIPTION</t>
  </si>
  <si>
    <t>SOURCE/NOTES</t>
  </si>
  <si>
    <t>dY_prod</t>
  </si>
  <si>
    <t>Business output, expenditure (product) side</t>
  </si>
  <si>
    <t xml:space="preserve">From NIPA tables, Gross Value Added: Total Business: Quantity Index </t>
  </si>
  <si>
    <t>dY_inc</t>
  </si>
  <si>
    <t>Business output, measured from income side</t>
  </si>
  <si>
    <t xml:space="preserve">Nominal business output is GDI less nominal non-business output.  Real business income uses expenditure-side deflator. </t>
  </si>
  <si>
    <t>dY</t>
  </si>
  <si>
    <t>Output</t>
  </si>
  <si>
    <t xml:space="preserve">Average of dY_prod and dy_inc (weighted equally) </t>
  </si>
  <si>
    <t>dhours</t>
  </si>
  <si>
    <t>Hours, bus sector</t>
  </si>
  <si>
    <t>From BLS productivity and cost release</t>
  </si>
  <si>
    <t>dLP</t>
  </si>
  <si>
    <t>Business- sector labor productivity</t>
  </si>
  <si>
    <t>defined as dY - dhours (Note:  Labor productivity in the BLS productivity-and-cost release equals dY_prod - dhours)</t>
  </si>
  <si>
    <t>dk</t>
  </si>
  <si>
    <t>Capital input</t>
  </si>
  <si>
    <t>Perpetual inventory stocks calculated from disaggregated quarterly NIPA investment data, then growth rates are weighted using estimated user costs of capital</t>
  </si>
  <si>
    <t>dLQ_BLS_interpolated</t>
  </si>
  <si>
    <t>Labor composition/quality from BLS</t>
  </si>
  <si>
    <t xml:space="preserve">Pre-1979 is interpolated annual BLS MFP estimate of labor composition (interpolated using Denton (1971) relative to a constant quarterly "indicator" series, which generates a smooth interpolation).  </t>
  </si>
  <si>
    <t>dLQ_Aaronson-Sullivan</t>
  </si>
  <si>
    <t>Labor composition/quality following Aaronson-Sullivan</t>
  </si>
  <si>
    <t>1979:Q1 - present follows Aaronson and Sullivan (2001), as extended by Bart Hobijn and Joyce Kwok (FRBSF).</t>
  </si>
  <si>
    <t>dLQ</t>
  </si>
  <si>
    <t>Labor composition/quality actually used</t>
  </si>
  <si>
    <t xml:space="preserve">Pre-1979 is dlQ_BLS_interpolated, 1979:1 uses dLQ_Aaronson-Sullivan </t>
  </si>
  <si>
    <t>alpha</t>
  </si>
  <si>
    <t>Capital's  share of income</t>
  </si>
  <si>
    <t>NEW:  No longer interpolated from the BLS Multifactor productivity (MFP) release.  Now based on NIPA data, assuming private noncorporate factor shares match corporate.  Interpolated to quarterly with a cubic spline and extrapolated as needed.</t>
  </si>
  <si>
    <t>Business sector TFP</t>
  </si>
  <si>
    <t>=  dY - alpha *dk - (1-alpha)*(dhours+dLQ), i.e., output growth less the contribution of capital and labor</t>
  </si>
  <si>
    <t>dutil</t>
  </si>
  <si>
    <t>Utilization of capital and labor</t>
  </si>
  <si>
    <t>Uses Basu, Fernald, and Kimball (2006) estimates applied to quarterly data</t>
  </si>
  <si>
    <t>Utilization-adjusted TFP</t>
  </si>
  <si>
    <t>= dtfp - dutil</t>
  </si>
  <si>
    <t>relativePrice</t>
  </si>
  <si>
    <t>Equipment-investment share of business output</t>
  </si>
  <si>
    <t>Equipment plus consumer durables price, relative to price of other business output</t>
  </si>
  <si>
    <t>invShare</t>
  </si>
  <si>
    <t xml:space="preserve">Equipment and consumer durables share of output </t>
  </si>
  <si>
    <t>Equipment and consumer durables as a share of business output</t>
  </si>
  <si>
    <t>dtfp_I</t>
  </si>
  <si>
    <t>TFP in equip and consumer durables</t>
  </si>
  <si>
    <t>Calculated from dtfp (above) assuming that relative price growth reflects relative TFP growth</t>
  </si>
  <si>
    <t>dtfp_C</t>
  </si>
  <si>
    <t>TFP in non-equipment business output  ("consumption")</t>
  </si>
  <si>
    <t>du_invest</t>
  </si>
  <si>
    <t>Utilization in producing investment</t>
  </si>
  <si>
    <t>Uses estimates from Basu, Fernald, Fisher, and Kimball to calculate utilizaton for producing equipment and consumer durables goods</t>
  </si>
  <si>
    <t>du_consumption</t>
  </si>
  <si>
    <t>Utilization in producing non-investment business output ("consumption")</t>
  </si>
  <si>
    <t>Uses estimates from Basu, Fernald, Fisher, and Kimball to calculate utilizaton for producing non-investment goods</t>
  </si>
  <si>
    <t>dtfp_I_util</t>
  </si>
  <si>
    <t>Utilization-adjusted TFP in producing equipment and consumer durables</t>
  </si>
  <si>
    <t>=dtfp_I - du_invest</t>
  </si>
  <si>
    <t>dtfp_C_util</t>
  </si>
  <si>
    <t>Utilization-adjusted TFP in producing non-equipment output</t>
  </si>
  <si>
    <t>=dtfp_C - du_consumption</t>
  </si>
  <si>
    <t>dLQ_Aaronson_Sullivan</t>
  </si>
  <si>
    <t>Stock Market Data Used in "Irrational Exuberance" Princeton University Press, 2000, 2005, updated</t>
  </si>
  <si>
    <t>Cyclically</t>
  </si>
  <si>
    <t>Robert J. Shiller</t>
  </si>
  <si>
    <t>Adjusted</t>
  </si>
  <si>
    <t>Price</t>
  </si>
  <si>
    <t xml:space="preserve">  Consumer</t>
  </si>
  <si>
    <t>Earnings</t>
  </si>
  <si>
    <t>S&amp;P</t>
  </si>
  <si>
    <t>Long</t>
  </si>
  <si>
    <t>Ratio</t>
  </si>
  <si>
    <t>Comp.</t>
  </si>
  <si>
    <t>Dividend</t>
  </si>
  <si>
    <t>Index</t>
  </si>
  <si>
    <t xml:space="preserve">Date  </t>
  </si>
  <si>
    <t>Interest</t>
  </si>
  <si>
    <t>Real</t>
  </si>
  <si>
    <t>P/E10 or</t>
  </si>
  <si>
    <t>P</t>
  </si>
  <si>
    <t>D</t>
  </si>
  <si>
    <t>E</t>
  </si>
  <si>
    <t>CPI</t>
  </si>
  <si>
    <t>Fraction</t>
  </si>
  <si>
    <t>Rate GS10</t>
  </si>
  <si>
    <t>CAPE</t>
  </si>
  <si>
    <t>NA</t>
  </si>
  <si>
    <t>March 2014 is Mach 3 close</t>
  </si>
  <si>
    <t>Feb, Mar 2014 CPI estimated</t>
  </si>
  <si>
    <t>Ln real per capita stock prices</t>
  </si>
  <si>
    <t>Ln of TFP, not adjusted for utilization</t>
  </si>
  <si>
    <t>Ln of TFP, adjusted for utilization</t>
  </si>
  <si>
    <t>ltfp_util</t>
  </si>
  <si>
    <t>From Fred St. Louis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</si>
</sst>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0"/>
    <numFmt numFmtId="166" formatCode="0.00000"/>
  </numFmts>
  <fonts count="5">
    <font>
      <sz val="11"/>
      <color theme="1"/>
      <name val="Calibri"/>
      <family val="2"/>
      <scheme val="minor"/>
    </font>
    <font>
      <sz val="10"/>
      <name val="Arial"/>
    </font>
    <font>
      <sz val="10"/>
      <name val="Times New Roman"/>
      <family val="1"/>
    </font>
    <font>
      <b/>
      <sz val="11"/>
      <color theme="1"/>
      <name val="Calibri"/>
      <family val="2"/>
      <scheme val="minor"/>
    </font>
    <font>
      <sz val="14"/>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
    <border>
      <left/>
      <right/>
      <top/>
      <bottom/>
      <diagonal/>
    </border>
  </borders>
  <cellStyleXfs count="2">
    <xf numFmtId="0" fontId="0" fillId="0" borderId="0"/>
    <xf numFmtId="0" fontId="1" fillId="0" borderId="0"/>
  </cellStyleXfs>
  <cellXfs count="25">
    <xf numFmtId="0" fontId="0" fillId="0" borderId="0" xfId="0"/>
    <xf numFmtId="0" fontId="2" fillId="0" borderId="0" xfId="0" applyFont="1"/>
    <xf numFmtId="0" fontId="2" fillId="0" borderId="0" xfId="0" applyFont="1" applyAlignment="1">
      <alignment horizontal="right"/>
    </xf>
    <xf numFmtId="2" fontId="2" fillId="0" borderId="0" xfId="0" applyNumberFormat="1" applyFont="1"/>
    <xf numFmtId="2" fontId="2" fillId="0" borderId="0" xfId="0" applyNumberFormat="1" applyFont="1" applyAlignment="1">
      <alignment wrapText="1"/>
    </xf>
    <xf numFmtId="0" fontId="2" fillId="2" borderId="0" xfId="0" applyFont="1" applyFill="1"/>
    <xf numFmtId="2" fontId="0" fillId="0" borderId="0" xfId="0" applyNumberFormat="1"/>
    <xf numFmtId="0" fontId="0" fillId="0" borderId="0" xfId="0" applyNumberFormat="1" applyFont="1" applyFill="1" applyBorder="1" applyAlignment="1" applyProtection="1">
      <alignment horizontal="left"/>
    </xf>
    <xf numFmtId="164" fontId="0" fillId="0" borderId="0" xfId="0" applyNumberFormat="1" applyFont="1" applyFill="1" applyBorder="1" applyAlignment="1" applyProtection="1"/>
    <xf numFmtId="165" fontId="0" fillId="0" borderId="0" xfId="0" applyNumberFormat="1" applyFont="1" applyFill="1" applyBorder="1" applyAlignment="1" applyProtection="1"/>
    <xf numFmtId="17" fontId="2" fillId="0" borderId="0" xfId="0" applyNumberFormat="1" applyFont="1"/>
    <xf numFmtId="166" fontId="0" fillId="0" borderId="0" xfId="0" applyNumberFormat="1"/>
    <xf numFmtId="1" fontId="0" fillId="0" borderId="0" xfId="0" applyNumberFormat="1" applyFont="1" applyFill="1" applyBorder="1" applyAlignment="1" applyProtection="1"/>
    <xf numFmtId="0" fontId="0" fillId="0" borderId="0" xfId="0" applyNumberFormat="1" applyFont="1" applyFill="1" applyBorder="1" applyAlignment="1" applyProtection="1">
      <alignment horizontal="right"/>
    </xf>
    <xf numFmtId="0" fontId="0" fillId="0" borderId="0" xfId="0" applyAlignment="1">
      <alignment wrapText="1"/>
    </xf>
    <xf numFmtId="166" fontId="0" fillId="0" borderId="0" xfId="0" applyNumberFormat="1" applyAlignment="1">
      <alignment wrapText="1"/>
    </xf>
    <xf numFmtId="0" fontId="3" fillId="0" borderId="0" xfId="0" applyFont="1"/>
    <xf numFmtId="0" fontId="4" fillId="0" borderId="0" xfId="0" applyFont="1"/>
    <xf numFmtId="0" fontId="0" fillId="0" borderId="0" xfId="0" quotePrefix="1"/>
    <xf numFmtId="0" fontId="2" fillId="0" borderId="0" xfId="0" applyFont="1" applyAlignment="1">
      <alignment horizontal="left"/>
    </xf>
    <xf numFmtId="0" fontId="0" fillId="0" borderId="0" xfId="0" applyAlignment="1">
      <alignment horizontal="right"/>
    </xf>
    <xf numFmtId="2" fontId="2" fillId="0" borderId="0" xfId="0" applyNumberFormat="1" applyFont="1" applyAlignment="1">
      <alignment horizontal="right"/>
    </xf>
    <xf numFmtId="2" fontId="2" fillId="0" borderId="0" xfId="0" applyNumberFormat="1" applyFont="1" applyProtection="1">
      <protection locked="0"/>
    </xf>
    <xf numFmtId="0" fontId="2" fillId="3" borderId="0" xfId="0" applyFont="1" applyFill="1"/>
    <xf numFmtId="2" fontId="2" fillId="2" borderId="0" xfId="0" applyNumberFormat="1" applyFont="1" applyFill="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219075</xdr:colOff>
      <xdr:row>36</xdr:row>
      <xdr:rowOff>180975</xdr:rowOff>
    </xdr:from>
    <xdr:to>
      <xdr:col>14</xdr:col>
      <xdr:colOff>104775</xdr:colOff>
      <xdr:row>56</xdr:row>
      <xdr:rowOff>47625</xdr:rowOff>
    </xdr:to>
    <xdr:sp macro="" textlink="">
      <xdr:nvSpPr>
        <xdr:cNvPr id="2" name="TextBox 1"/>
        <xdr:cNvSpPr txBox="1"/>
      </xdr:nvSpPr>
      <xdr:spPr>
        <a:xfrm>
          <a:off x="219075" y="7086600"/>
          <a:ext cx="13096875" cy="3676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Notes following</a:t>
          </a:r>
          <a:r>
            <a:rPr lang="en-US" sz="1100" b="1" baseline="0"/>
            <a:t> the benchmark NIPA revisions in July 2013.</a:t>
          </a:r>
        </a:p>
        <a:p>
          <a:endParaRPr lang="en-US" sz="1100" baseline="0"/>
        </a:p>
        <a:p>
          <a:r>
            <a:rPr lang="en-US" sz="1100" baseline="0"/>
            <a:t>The July 2013 NIPA release made a number of changes, the most important of which is that R&amp;D and various  entertainment and artistic works are now considered  final investment rather than intermediate goods.  The extra income primarily flows to capital.  In addition, changes were made to labor compensation (mainly a change in treatment of pension accruals)., which also affects labor's share.   </a:t>
          </a:r>
        </a:p>
        <a:p>
          <a:endParaRPr lang="en-US" sz="1100" baseline="0"/>
        </a:p>
        <a:p>
          <a:r>
            <a:rPr lang="en-US" sz="1100" baseline="0"/>
            <a:t>Capital input in this version of the quarterly code now includes R&amp;D capital (with a depreciation rate of 15 percent per year) and artistic capital (with a depreciation rate of 10 percent).  In addition, the BLS MFP calculation of  factor shares  is based on the old definitions and data, and are no longer conceptually correct, since (as of this writing) it uses the pre-revision definitions of output and labor compensation.  I have now changed how I calculate factor shares to use publicly available NIPA data, where I assume that private non-corporate producers have the same factor shares as the corporate sector.  (The problem with private non-corps is proprietors' income, which includes both labor and capital compensation.)  </a:t>
          </a:r>
        </a:p>
        <a:p>
          <a:endParaRPr lang="en-US" sz="1100" baseline="0"/>
        </a:p>
        <a:p>
          <a:r>
            <a:rPr lang="en-US" sz="1100" baseline="0"/>
            <a:t>Because of the new definitions of capital, I have now added an additional background worksheet that shows some of the pieces of the capital input aggregate, with their estimated weights.   These include a capital input measure calculated with the pre-revision categories of investment (i.e., without artistic and R&amp;D capital).  In all cases, I assume that investment in quarter </a:t>
          </a:r>
          <a:r>
            <a:rPr lang="en-US" sz="1100" i="1" baseline="0"/>
            <a:t>t-1  </a:t>
          </a:r>
          <a:r>
            <a:rPr lang="en-US" sz="1100" i="0" baseline="0"/>
            <a:t>becomes productive in quarter </a:t>
          </a:r>
          <a:r>
            <a:rPr lang="en-US" sz="1100" i="1" baseline="0"/>
            <a:t>t .  </a:t>
          </a:r>
          <a:r>
            <a:rPr lang="en-US" sz="1100" i="0" baseline="0"/>
            <a:t>That is, the disaggregated measures shown follow the accumulation equation that  capital input in period t is given by K_t = (1-delta)*K_t-1 + I_t-1 .  That is the stock of capital at the end of the preceding period.   The weights for different types of capital are derived from user costs.  Tornquist indices typically use average shares in period t and t-1, and those average shares are what are shown in the worksheet.</a:t>
          </a:r>
        </a:p>
        <a:p>
          <a:endParaRPr lang="en-US" sz="1100" i="0" baseline="0"/>
        </a:p>
        <a:p>
          <a:r>
            <a:rPr lang="en-US" sz="1100" i="0" baseline="0"/>
            <a:t>As I further digest the implications of the revisions, I may make additional modifications to the code.   Also, I will  eventually update the documentation  for the paper </a:t>
          </a:r>
        </a:p>
        <a:p>
          <a:r>
            <a:rPr lang="en-US" sz="1100" i="0" baseline="0">
              <a:solidFill>
                <a:schemeClr val="dk1"/>
              </a:solidFill>
              <a:latin typeface="+mn-lt"/>
              <a:ea typeface="+mn-ea"/>
              <a:cs typeface="+mn-cs"/>
              <a:hlinkClick xmlns:r="http://schemas.openxmlformats.org/officeDocument/2006/relationships" r:id=""/>
            </a:rPr>
            <a:t>("A Quarterly, Utilization-Adjusted Series on Total Factor Productivity</a:t>
          </a:r>
          <a:r>
            <a:rPr lang="en-US" sz="1100" i="0" baseline="0">
              <a:solidFill>
                <a:schemeClr val="dk1"/>
              </a:solidFill>
              <a:latin typeface="+mn-lt"/>
              <a:ea typeface="+mn-ea"/>
              <a:cs typeface="+mn-cs"/>
            </a:rPr>
            <a:t>") at </a:t>
          </a:r>
          <a:r>
            <a:rPr lang="en-US"/>
            <a:t>http://www.frbsf.org/economic-research/publications/working-papers/2012/wp12-19bk.pdf, </a:t>
          </a:r>
        </a:p>
        <a:p>
          <a:r>
            <a:rPr lang="en-US"/>
            <a:t>FRBSF Working</a:t>
          </a:r>
          <a:r>
            <a:rPr lang="en-US" baseline="0"/>
            <a:t> Paper </a:t>
          </a:r>
          <a:r>
            <a:rPr lang="en-US"/>
            <a:t>2012-19 | September 2012</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3"/>
  <sheetViews>
    <sheetView tabSelected="1" workbookViewId="0">
      <selection activeCell="B10" sqref="B10"/>
    </sheetView>
  </sheetViews>
  <sheetFormatPr defaultRowHeight="15"/>
  <cols>
    <col min="1" max="1" width="10.5703125" customWidth="1"/>
    <col min="2" max="2" width="12.140625" style="11" customWidth="1"/>
    <col min="3" max="4" width="16.140625" style="11" customWidth="1"/>
  </cols>
  <sheetData>
    <row r="1" spans="1:4">
      <c r="A1" t="s">
        <v>317</v>
      </c>
    </row>
    <row r="2" spans="1:4">
      <c r="A2" t="s">
        <v>316</v>
      </c>
    </row>
    <row r="6" spans="1:4" s="14" customFormat="1" ht="45">
      <c r="B6" s="15" t="s">
        <v>419</v>
      </c>
      <c r="C6" s="15" t="s">
        <v>420</v>
      </c>
      <c r="D6" s="15" t="s">
        <v>421</v>
      </c>
    </row>
    <row r="8" spans="1:4">
      <c r="A8" t="s">
        <v>318</v>
      </c>
      <c r="B8" s="11" t="s">
        <v>315</v>
      </c>
      <c r="C8" s="11" t="s">
        <v>319</v>
      </c>
      <c r="D8" s="11" t="s">
        <v>422</v>
      </c>
    </row>
    <row r="9" spans="1:4">
      <c r="A9">
        <v>1947.75</v>
      </c>
      <c r="B9" s="11" t="s">
        <v>300</v>
      </c>
      <c r="C9" s="11">
        <v>1</v>
      </c>
      <c r="D9" s="11">
        <v>1</v>
      </c>
    </row>
    <row r="10" spans="1:4">
      <c r="A10">
        <f xml:space="preserve"> SP_quarterly!A6</f>
        <v>1948</v>
      </c>
      <c r="B10" s="11">
        <f ca="1">LN(1000000*SP_quarterly!B6/(pgdp_nfbus!B17*population!B18))</f>
        <v>2.213359044247126</v>
      </c>
      <c r="C10" s="11">
        <f xml:space="preserve"> C9 + Fernald_dat!L7/400</f>
        <v>1.0239642717701061</v>
      </c>
      <c r="D10" s="11">
        <f xml:space="preserve"> D9 + Fernald_dat!N7/400</f>
        <v>1.0310215226133403</v>
      </c>
    </row>
    <row r="11" spans="1:4">
      <c r="A11">
        <f xml:space="preserve"> SP_quarterly!A7</f>
        <v>1948.25</v>
      </c>
      <c r="B11" s="11">
        <f ca="1">LN(1000000*SP_quarterly!B7/(pgdp_nfbus!B18*population!B19))</f>
        <v>2.3071690222781887</v>
      </c>
      <c r="C11" s="11">
        <f xml:space="preserve"> C10 + Fernald_dat!L8/400</f>
        <v>1.0437045300093479</v>
      </c>
      <c r="D11" s="11">
        <f xml:space="preserve"> D10 + Fernald_dat!N8/400</f>
        <v>1.0630235159284946</v>
      </c>
    </row>
    <row r="12" spans="1:4">
      <c r="A12">
        <f xml:space="preserve"> SP_quarterly!A8</f>
        <v>1948.5</v>
      </c>
      <c r="B12" s="11">
        <f ca="1">LN(1000000*SP_quarterly!B8/(pgdp_nfbus!B19*population!B20))</f>
        <v>2.2798185741416073</v>
      </c>
      <c r="C12" s="11">
        <f xml:space="preserve"> C11 + Fernald_dat!L9/400</f>
        <v>1.0347064467978679</v>
      </c>
      <c r="D12" s="11">
        <f xml:space="preserve"> D11 + Fernald_dat!N9/400</f>
        <v>1.0705362780811216</v>
      </c>
    </row>
    <row r="13" spans="1:4">
      <c r="A13">
        <f xml:space="preserve"> SP_quarterly!A9</f>
        <v>1948.75</v>
      </c>
      <c r="B13" s="11">
        <f ca="1">LN(1000000*SP_quarterly!B9/(pgdp_nfbus!B20*population!B21))</f>
        <v>2.2335909065733111</v>
      </c>
      <c r="C13" s="11">
        <f xml:space="preserve"> C12 + Fernald_dat!L10/400</f>
        <v>1.0359658390815816</v>
      </c>
      <c r="D13" s="11">
        <f xml:space="preserve"> D12 + Fernald_dat!N10/400</f>
        <v>1.089452493465751</v>
      </c>
    </row>
    <row r="14" spans="1:4">
      <c r="A14">
        <f xml:space="preserve"> SP_quarterly!A10</f>
        <v>1949</v>
      </c>
      <c r="B14" s="11">
        <f ca="1">LN(1000000*SP_quarterly!B10/(pgdp_nfbus!B21*population!B22))</f>
        <v>2.2029102040612885</v>
      </c>
      <c r="C14" s="11">
        <f xml:space="preserve"> C13 + Fernald_dat!L11/400</f>
        <v>1.0207735356620722</v>
      </c>
      <c r="D14" s="11">
        <f xml:space="preserve"> D13 + Fernald_dat!N11/400</f>
        <v>1.0885378729089776</v>
      </c>
    </row>
    <row r="15" spans="1:4">
      <c r="A15">
        <f xml:space="preserve"> SP_quarterly!A11</f>
        <v>1949.25</v>
      </c>
      <c r="B15" s="11">
        <f ca="1">LN(1000000*SP_quarterly!B11/(pgdp_nfbus!B22*population!B23))</f>
        <v>2.1789894835810291</v>
      </c>
      <c r="C15" s="11">
        <f xml:space="preserve"> C14 + Fernald_dat!L12/400</f>
        <v>1.0194804353492828</v>
      </c>
      <c r="D15" s="11">
        <f xml:space="preserve"> D14 + Fernald_dat!N12/400</f>
        <v>1.0937353240362027</v>
      </c>
    </row>
    <row r="16" spans="1:4">
      <c r="A16">
        <f xml:space="preserve"> SP_quarterly!A12</f>
        <v>1949.5</v>
      </c>
      <c r="B16" s="11">
        <f ca="1">LN(1000000*SP_quarterly!B12/(pgdp_nfbus!B23*population!B24))</f>
        <v>2.2213535975295673</v>
      </c>
      <c r="C16" s="11">
        <f xml:space="preserve"> C15 + Fernald_dat!L13/400</f>
        <v>1.0366259903903559</v>
      </c>
      <c r="D16" s="11">
        <f xml:space="preserve"> D15 + Fernald_dat!N13/400</f>
        <v>1.1070795657775843</v>
      </c>
    </row>
    <row r="17" spans="1:4">
      <c r="A17">
        <f xml:space="preserve"> SP_quarterly!A13</f>
        <v>1949.75</v>
      </c>
      <c r="B17" s="11">
        <f ca="1">LN(1000000*SP_quarterly!B13/(pgdp_nfbus!B24*population!B25))</f>
        <v>2.2858121067805537</v>
      </c>
      <c r="C17" s="11">
        <f xml:space="preserve"> C16 + Fernald_dat!L14/400</f>
        <v>1.0297473541520341</v>
      </c>
      <c r="D17" s="11">
        <f xml:space="preserve"> D16 + Fernald_dat!N14/400</f>
        <v>1.0867648781468533</v>
      </c>
    </row>
    <row r="18" spans="1:4">
      <c r="A18">
        <f xml:space="preserve"> SP_quarterly!A14</f>
        <v>1950</v>
      </c>
      <c r="B18" s="11">
        <f ca="1">LN(1000000*SP_quarterly!B14/(pgdp_nfbus!B25*population!B26))</f>
        <v>2.3378817432320878</v>
      </c>
      <c r="C18" s="11">
        <f xml:space="preserve"> C17 + Fernald_dat!L15/400</f>
        <v>1.0720588338984671</v>
      </c>
      <c r="D18" s="11">
        <f xml:space="preserve"> D17 + Fernald_dat!N15/400</f>
        <v>1.1099161421952279</v>
      </c>
    </row>
    <row r="19" spans="1:4">
      <c r="A19">
        <f xml:space="preserve"> SP_quarterly!A15</f>
        <v>1950.25</v>
      </c>
      <c r="B19" s="11">
        <f ca="1">LN(1000000*SP_quarterly!B15/(pgdp_nfbus!B26*population!B27))</f>
        <v>2.3980063869320589</v>
      </c>
      <c r="C19" s="11">
        <f xml:space="preserve"> C18 + Fernald_dat!L16/400</f>
        <v>1.0922270364444435</v>
      </c>
      <c r="D19" s="11">
        <f xml:space="preserve"> D18 + Fernald_dat!N16/400</f>
        <v>1.110103418680219</v>
      </c>
    </row>
    <row r="20" spans="1:4">
      <c r="A20">
        <f xml:space="preserve"> SP_quarterly!A16</f>
        <v>1950.5</v>
      </c>
      <c r="B20" s="11">
        <f ca="1">LN(1000000*SP_quarterly!B16/(pgdp_nfbus!B27*population!B28))</f>
        <v>2.3824458532931541</v>
      </c>
      <c r="C20" s="11">
        <f xml:space="preserve"> C19 + Fernald_dat!L17/400</f>
        <v>1.112396650603515</v>
      </c>
      <c r="D20" s="11">
        <f xml:space="preserve"> D19 + Fernald_dat!N17/400</f>
        <v>1.1162306433803471</v>
      </c>
    </row>
    <row r="21" spans="1:4">
      <c r="A21">
        <f xml:space="preserve"> SP_quarterly!A17</f>
        <v>1950.75</v>
      </c>
      <c r="B21" s="11">
        <f ca="1">LN(1000000*SP_quarterly!B17/(pgdp_nfbus!B28*population!B29))</f>
        <v>2.4441234244095025</v>
      </c>
      <c r="C21" s="11">
        <f xml:space="preserve"> C20 + Fernald_dat!L18/400</f>
        <v>1.1137441844594225</v>
      </c>
      <c r="D21" s="11">
        <f xml:space="preserve"> D20 + Fernald_dat!N18/400</f>
        <v>1.1130041200443093</v>
      </c>
    </row>
    <row r="22" spans="1:4">
      <c r="A22">
        <f xml:space="preserve"> SP_quarterly!A18</f>
        <v>1951</v>
      </c>
      <c r="B22" s="11">
        <f ca="1">LN(1000000*SP_quarterly!B18/(pgdp_nfbus!B29*population!B30))</f>
        <v>2.5069988152830476</v>
      </c>
      <c r="C22" s="11">
        <f xml:space="preserve"> C21 + Fernald_dat!L19/400</f>
        <v>1.1080295167635386</v>
      </c>
      <c r="D22" s="11">
        <f xml:space="preserve"> D21 + Fernald_dat!N19/400</f>
        <v>1.1118154769478488</v>
      </c>
    </row>
    <row r="23" spans="1:4">
      <c r="A23">
        <f xml:space="preserve"> SP_quarterly!A19</f>
        <v>1951.25</v>
      </c>
      <c r="B23" s="11">
        <f ca="1">LN(1000000*SP_quarterly!B19/(pgdp_nfbus!B30*population!B31))</f>
        <v>2.5035574254833168</v>
      </c>
      <c r="C23" s="11">
        <f xml:space="preserve"> C22 + Fernald_dat!L20/400</f>
        <v>1.109682569364469</v>
      </c>
      <c r="D23" s="11">
        <f xml:space="preserve"> D22 + Fernald_dat!N20/400</f>
        <v>1.1234625970981396</v>
      </c>
    </row>
    <row r="24" spans="1:4">
      <c r="A24">
        <f xml:space="preserve"> SP_quarterly!A20</f>
        <v>1951.5</v>
      </c>
      <c r="B24" s="11">
        <f ca="1">LN(1000000*SP_quarterly!B20/(pgdp_nfbus!B31*population!B32))</f>
        <v>2.5404653505795425</v>
      </c>
      <c r="C24" s="11">
        <f xml:space="preserve"> C23 + Fernald_dat!L21/400</f>
        <v>1.1283409797291746</v>
      </c>
      <c r="D24" s="11">
        <f xml:space="preserve"> D23 + Fernald_dat!N21/400</f>
        <v>1.1513312348165747</v>
      </c>
    </row>
    <row r="25" spans="1:4">
      <c r="A25">
        <f xml:space="preserve"> SP_quarterly!A21</f>
        <v>1951.75</v>
      </c>
      <c r="B25" s="11">
        <f ca="1">LN(1000000*SP_quarterly!B21/(pgdp_nfbus!B32*population!B33))</f>
        <v>2.5487370875824982</v>
      </c>
      <c r="C25" s="11">
        <f xml:space="preserve"> C24 + Fernald_dat!L22/400</f>
        <v>1.1269128128108561</v>
      </c>
      <c r="D25" s="11">
        <f xml:space="preserve"> D24 + Fernald_dat!N22/400</f>
        <v>1.1528155831255424</v>
      </c>
    </row>
    <row r="26" spans="1:4">
      <c r="A26">
        <f xml:space="preserve"> SP_quarterly!A22</f>
        <v>1952</v>
      </c>
      <c r="B26" s="11">
        <f ca="1">LN(1000000*SP_quarterly!B22/(pgdp_nfbus!B33*population!B34))</f>
        <v>2.5782184442470073</v>
      </c>
      <c r="C26" s="11">
        <f xml:space="preserve"> C25 + Fernald_dat!L23/400</f>
        <v>1.1269445239519589</v>
      </c>
      <c r="D26" s="11">
        <f xml:space="preserve"> D25 + Fernald_dat!N23/400</f>
        <v>1.1472455886576973</v>
      </c>
    </row>
    <row r="27" spans="1:4">
      <c r="A27">
        <f xml:space="preserve"> SP_quarterly!A23</f>
        <v>1952.25</v>
      </c>
      <c r="B27" s="11">
        <f ca="1">LN(1000000*SP_quarterly!B23/(pgdp_nfbus!B34*population!B35))</f>
        <v>2.5781234103826094</v>
      </c>
      <c r="C27" s="11">
        <f xml:space="preserve"> C26 + Fernald_dat!L24/400</f>
        <v>1.132627710388741</v>
      </c>
      <c r="D27" s="11">
        <f xml:space="preserve"> D26 + Fernald_dat!N24/400</f>
        <v>1.1407748439093335</v>
      </c>
    </row>
    <row r="28" spans="1:4">
      <c r="A28">
        <f xml:space="preserve"> SP_quarterly!A24</f>
        <v>1952.5</v>
      </c>
      <c r="B28" s="11">
        <f ca="1">LN(1000000*SP_quarterly!B24/(pgdp_nfbus!B35*population!B36))</f>
        <v>2.6080274763324502</v>
      </c>
      <c r="C28" s="11">
        <f xml:space="preserve"> C27 + Fernald_dat!L25/400</f>
        <v>1.1343661236701152</v>
      </c>
      <c r="D28" s="11">
        <f xml:space="preserve"> D27 + Fernald_dat!N25/400</f>
        <v>1.1296827745101383</v>
      </c>
    </row>
    <row r="29" spans="1:4">
      <c r="A29">
        <f xml:space="preserve"> SP_quarterly!A25</f>
        <v>1952.75</v>
      </c>
      <c r="B29" s="11">
        <f ca="1">LN(1000000*SP_quarterly!B25/(pgdp_nfbus!B36*population!B37))</f>
        <v>2.6007294611657708</v>
      </c>
      <c r="C29" s="11">
        <f xml:space="preserve"> C28 + Fernald_dat!L26/400</f>
        <v>1.1524027045327283</v>
      </c>
      <c r="D29" s="11">
        <f xml:space="preserve"> D28 + Fernald_dat!N26/400</f>
        <v>1.1409010728924789</v>
      </c>
    </row>
    <row r="30" spans="1:4">
      <c r="A30">
        <f xml:space="preserve"> SP_quarterly!A26</f>
        <v>1953</v>
      </c>
      <c r="B30" s="11">
        <f ca="1">LN(1000000*SP_quarterly!B26/(pgdp_nfbus!B37*population!B38))</f>
        <v>2.6250622135203825</v>
      </c>
      <c r="C30" s="11">
        <f xml:space="preserve"> C29 + Fernald_dat!L27/400</f>
        <v>1.1649083285154704</v>
      </c>
      <c r="D30" s="11">
        <f xml:space="preserve"> D29 + Fernald_dat!N27/400</f>
        <v>1.1571235598642251</v>
      </c>
    </row>
    <row r="31" spans="1:4">
      <c r="A31">
        <f xml:space="preserve"> SP_quarterly!A27</f>
        <v>1953.25</v>
      </c>
      <c r="B31" s="11">
        <f ca="1">LN(1000000*SP_quarterly!B27/(pgdp_nfbus!B38*population!B39))</f>
        <v>2.5571450028571054</v>
      </c>
      <c r="C31" s="11">
        <f xml:space="preserve"> C30 + Fernald_dat!L28/400</f>
        <v>1.1684876126165984</v>
      </c>
      <c r="D31" s="11">
        <f xml:space="preserve"> D30 + Fernald_dat!N28/400</f>
        <v>1.1751007969301441</v>
      </c>
    </row>
    <row r="32" spans="1:4">
      <c r="A32">
        <f xml:space="preserve"> SP_quarterly!A28</f>
        <v>1953.5</v>
      </c>
      <c r="B32" s="11">
        <f ca="1">LN(1000000*SP_quarterly!B28/(pgdp_nfbus!B39*population!B40))</f>
        <v>2.5305443840040622</v>
      </c>
      <c r="C32" s="11">
        <f xml:space="preserve"> C31 + Fernald_dat!L29/400</f>
        <v>1.1614945052644519</v>
      </c>
      <c r="D32" s="11">
        <f xml:space="preserve"> D31 + Fernald_dat!N29/400</f>
        <v>1.1887368950219153</v>
      </c>
    </row>
    <row r="33" spans="1:4">
      <c r="A33">
        <f xml:space="preserve"> SP_quarterly!A29</f>
        <v>1953.75</v>
      </c>
      <c r="B33" s="11">
        <f ca="1">LN(1000000*SP_quarterly!B29/(pgdp_nfbus!B40*population!B41))</f>
        <v>2.544237360804193</v>
      </c>
      <c r="C33" s="11">
        <f xml:space="preserve"> C32 + Fernald_dat!L30/400</f>
        <v>1.1468777781380095</v>
      </c>
      <c r="D33" s="11">
        <f xml:space="preserve"> D32 + Fernald_dat!N30/400</f>
        <v>1.1936602728560082</v>
      </c>
    </row>
    <row r="34" spans="1:4">
      <c r="A34">
        <f xml:space="preserve"> SP_quarterly!A30</f>
        <v>1954</v>
      </c>
      <c r="B34" s="11">
        <f ca="1">LN(1000000*SP_quarterly!B30/(pgdp_nfbus!B41*population!B42))</f>
        <v>2.5999742418339493</v>
      </c>
      <c r="C34" s="11">
        <f xml:space="preserve"> C33 + Fernald_dat!L31/400</f>
        <v>1.145278555881079</v>
      </c>
      <c r="D34" s="11">
        <f xml:space="preserve"> D33 + Fernald_dat!N31/400</f>
        <v>1.2034603769536178</v>
      </c>
    </row>
    <row r="35" spans="1:4">
      <c r="A35">
        <f xml:space="preserve"> SP_quarterly!A31</f>
        <v>1954.25</v>
      </c>
      <c r="B35" s="11">
        <f ca="1">LN(1000000*SP_quarterly!B31/(pgdp_nfbus!B42*population!B43))</f>
        <v>2.6849174908500593</v>
      </c>
      <c r="C35" s="11">
        <f xml:space="preserve"> C34 + Fernald_dat!L32/400</f>
        <v>1.152451849551843</v>
      </c>
      <c r="D35" s="11">
        <f xml:space="preserve"> D34 + Fernald_dat!N32/400</f>
        <v>1.2099840320002648</v>
      </c>
    </row>
    <row r="36" spans="1:4">
      <c r="A36">
        <f xml:space="preserve"> SP_quarterly!A32</f>
        <v>1954.5</v>
      </c>
      <c r="B36" s="11">
        <f ca="1">LN(1000000*SP_quarterly!B32/(pgdp_nfbus!B43*population!B44))</f>
        <v>2.762544072767088</v>
      </c>
      <c r="C36" s="11">
        <f xml:space="preserve"> C35 + Fernald_dat!L33/400</f>
        <v>1.1633006274456701</v>
      </c>
      <c r="D36" s="11">
        <f xml:space="preserve"> D35 + Fernald_dat!N33/400</f>
        <v>1.2092589558002476</v>
      </c>
    </row>
    <row r="37" spans="1:4">
      <c r="A37">
        <f xml:space="preserve"> SP_quarterly!A33</f>
        <v>1954.75</v>
      </c>
      <c r="B37" s="11">
        <f ca="1">LN(1000000*SP_quarterly!B33/(pgdp_nfbus!B44*population!B45))</f>
        <v>2.8413863226054876</v>
      </c>
      <c r="C37" s="11">
        <f xml:space="preserve"> C36 + Fernald_dat!L34/400</f>
        <v>1.1788517700719325</v>
      </c>
      <c r="D37" s="11">
        <f xml:space="preserve"> D36 + Fernald_dat!N34/400</f>
        <v>1.2071848113619184</v>
      </c>
    </row>
    <row r="38" spans="1:4">
      <c r="A38">
        <f xml:space="preserve"> SP_quarterly!A34</f>
        <v>1955</v>
      </c>
      <c r="B38" s="11">
        <f ca="1">LN(1000000*SP_quarterly!B34/(pgdp_nfbus!B45*population!B46))</f>
        <v>2.9125222446934966</v>
      </c>
      <c r="C38" s="11">
        <f xml:space="preserve"> C37 + Fernald_dat!L35/400</f>
        <v>1.1963298616353242</v>
      </c>
      <c r="D38" s="11">
        <f xml:space="preserve"> D37 + Fernald_dat!N35/400</f>
        <v>1.2075452709043633</v>
      </c>
    </row>
    <row r="39" spans="1:4">
      <c r="A39">
        <f xml:space="preserve"> SP_quarterly!A35</f>
        <v>1955.25</v>
      </c>
      <c r="B39" s="11">
        <f ca="1">LN(1000000*SP_quarterly!B35/(pgdp_nfbus!B46*population!B47))</f>
        <v>2.9609373215308974</v>
      </c>
      <c r="C39" s="11">
        <f xml:space="preserve"> C38 + Fernald_dat!L36/400</f>
        <v>1.2082103034014253</v>
      </c>
      <c r="D39" s="11">
        <f xml:space="preserve"> D38 + Fernald_dat!N36/400</f>
        <v>1.2083928155636012</v>
      </c>
    </row>
    <row r="40" spans="1:4">
      <c r="A40">
        <f xml:space="preserve"> SP_quarterly!A36</f>
        <v>1955.5</v>
      </c>
      <c r="B40" s="11">
        <f ca="1">LN(1000000*SP_quarterly!B36/(pgdp_nfbus!B47*population!B48))</f>
        <v>3.0651509069144742</v>
      </c>
      <c r="C40" s="11">
        <f xml:space="preserve"> C39 + Fernald_dat!L37/400</f>
        <v>1.2088537921433742</v>
      </c>
      <c r="D40" s="11">
        <f xml:space="preserve"> D39 + Fernald_dat!N37/400</f>
        <v>1.2058419700473451</v>
      </c>
    </row>
    <row r="41" spans="1:4">
      <c r="A41">
        <f xml:space="preserve"> SP_quarterly!A37</f>
        <v>1955.75</v>
      </c>
      <c r="B41" s="11">
        <f ca="1">LN(1000000*SP_quarterly!B37/(pgdp_nfbus!B48*population!B49))</f>
        <v>3.0759595649765505</v>
      </c>
      <c r="C41" s="11">
        <f xml:space="preserve"> C40 + Fernald_dat!L38/400</f>
        <v>1.203760773716763</v>
      </c>
      <c r="D41" s="11">
        <f xml:space="preserve"> D40 + Fernald_dat!N38/400</f>
        <v>1.2039698964837213</v>
      </c>
    </row>
    <row r="42" spans="1:4">
      <c r="A42">
        <f xml:space="preserve"> SP_quarterly!A38</f>
        <v>1956</v>
      </c>
      <c r="B42" s="11">
        <f ca="1">LN(1000000*SP_quarterly!B38/(pgdp_nfbus!B49*population!B50))</f>
        <v>3.0908006741818195</v>
      </c>
      <c r="C42" s="11">
        <f xml:space="preserve"> C41 + Fernald_dat!L39/400</f>
        <v>1.198698198891256</v>
      </c>
      <c r="D42" s="11">
        <f xml:space="preserve"> D41 + Fernald_dat!N39/400</f>
        <v>1.2049825013549977</v>
      </c>
    </row>
    <row r="43" spans="1:4">
      <c r="A43">
        <f xml:space="preserve"> SP_quarterly!A39</f>
        <v>1956.25</v>
      </c>
      <c r="B43" s="11">
        <f ca="1">LN(1000000*SP_quarterly!B39/(pgdp_nfbus!B50*population!B51))</f>
        <v>3.1162323354064938</v>
      </c>
      <c r="C43" s="11">
        <f xml:space="preserve"> C42 + Fernald_dat!L40/400</f>
        <v>1.2028705249769094</v>
      </c>
      <c r="D43" s="11">
        <f xml:space="preserve"> D42 + Fernald_dat!N40/400</f>
        <v>1.2147637469912957</v>
      </c>
    </row>
    <row r="44" spans="1:4">
      <c r="A44">
        <f xml:space="preserve"> SP_quarterly!A40</f>
        <v>1956.5</v>
      </c>
      <c r="B44" s="11">
        <f ca="1">LN(1000000*SP_quarterly!B40/(pgdp_nfbus!B51*population!B52))</f>
        <v>3.1236811285456341</v>
      </c>
      <c r="C44" s="11">
        <f xml:space="preserve"> C43 + Fernald_dat!L41/400</f>
        <v>1.1993117611133683</v>
      </c>
      <c r="D44" s="11">
        <f xml:space="preserve"> D43 + Fernald_dat!N41/400</f>
        <v>1.2147991904634732</v>
      </c>
    </row>
    <row r="45" spans="1:4">
      <c r="A45">
        <f xml:space="preserve"> SP_quarterly!A41</f>
        <v>1956.75</v>
      </c>
      <c r="B45" s="11">
        <f ca="1">LN(1000000*SP_quarterly!B41/(pgdp_nfbus!B52*population!B53))</f>
        <v>3.0745508098906287</v>
      </c>
      <c r="C45" s="11">
        <f xml:space="preserve"> C44 + Fernald_dat!L42/400</f>
        <v>1.2159014050494461</v>
      </c>
      <c r="D45" s="11">
        <f xml:space="preserve"> D44 + Fernald_dat!N42/400</f>
        <v>1.2341477760011419</v>
      </c>
    </row>
    <row r="46" spans="1:4">
      <c r="A46">
        <f xml:space="preserve"> SP_quarterly!A42</f>
        <v>1957</v>
      </c>
      <c r="B46" s="11">
        <f ca="1">LN(1000000*SP_quarterly!B42/(pgdp_nfbus!B53*population!B54))</f>
        <v>3.019812495494747</v>
      </c>
      <c r="C46" s="11">
        <f xml:space="preserve"> C45 + Fernald_dat!L43/400</f>
        <v>1.2161853267847142</v>
      </c>
      <c r="D46" s="11">
        <f xml:space="preserve"> D45 + Fernald_dat!N43/400</f>
        <v>1.2390804905543866</v>
      </c>
    </row>
    <row r="47" spans="1:4">
      <c r="A47">
        <f xml:space="preserve"> SP_quarterly!A43</f>
        <v>1957.25</v>
      </c>
      <c r="B47" s="11">
        <f ca="1">LN(1000000*SP_quarterly!B43/(pgdp_nfbus!B54*population!B55))</f>
        <v>3.0583661874527217</v>
      </c>
      <c r="C47" s="11">
        <f xml:space="preserve"> C46 + Fernald_dat!L44/400</f>
        <v>1.2122810312599421</v>
      </c>
      <c r="D47" s="11">
        <f xml:space="preserve"> D46 + Fernald_dat!N44/400</f>
        <v>1.2437613280402642</v>
      </c>
    </row>
    <row r="48" spans="1:4">
      <c r="A48">
        <f xml:space="preserve"> SP_quarterly!A44</f>
        <v>1957.5</v>
      </c>
      <c r="B48" s="11">
        <f ca="1">LN(1000000*SP_quarterly!B44/(pgdp_nfbus!B55*population!B56))</f>
        <v>3.042396546332609</v>
      </c>
      <c r="C48" s="11">
        <f xml:space="preserve"> C47 + Fernald_dat!L45/400</f>
        <v>1.2154720817779403</v>
      </c>
      <c r="D48" s="11">
        <f xml:space="preserve"> D47 + Fernald_dat!N45/400</f>
        <v>1.2593704632296907</v>
      </c>
    </row>
    <row r="49" spans="1:4">
      <c r="A49">
        <f xml:space="preserve"> SP_quarterly!A45</f>
        <v>1957.75</v>
      </c>
      <c r="B49" s="11">
        <f ca="1">LN(1000000*SP_quarterly!B45/(pgdp_nfbus!B56*population!B57))</f>
        <v>2.9096554221722259</v>
      </c>
      <c r="C49" s="11">
        <f xml:space="preserve"> C48 + Fernald_dat!L46/400</f>
        <v>1.2147803789074632</v>
      </c>
      <c r="D49" s="11">
        <f xml:space="preserve"> D48 + Fernald_dat!N46/400</f>
        <v>1.2716894167157597</v>
      </c>
    </row>
    <row r="50" spans="1:4">
      <c r="A50">
        <f xml:space="preserve"> SP_quarterly!A46</f>
        <v>1958</v>
      </c>
      <c r="B50" s="11">
        <f ca="1">LN(1000000*SP_quarterly!B46/(pgdp_nfbus!B57*population!B58))</f>
        <v>2.9232756095513066</v>
      </c>
      <c r="C50" s="11">
        <f xml:space="preserve"> C49 + Fernald_dat!L47/400</f>
        <v>1.1986393109951763</v>
      </c>
      <c r="D50" s="11">
        <f xml:space="preserve"> D49 + Fernald_dat!N47/400</f>
        <v>1.264027000041311</v>
      </c>
    </row>
    <row r="51" spans="1:4">
      <c r="A51">
        <f xml:space="preserve"> SP_quarterly!A47</f>
        <v>1958.25</v>
      </c>
      <c r="B51" s="11">
        <f ca="1">LN(1000000*SP_quarterly!B47/(pgdp_nfbus!B58*population!B59))</f>
        <v>2.9694236509536718</v>
      </c>
      <c r="C51" s="11">
        <f xml:space="preserve"> C50 + Fernald_dat!L48/400</f>
        <v>1.2057037417461514</v>
      </c>
      <c r="D51" s="11">
        <f xml:space="preserve"> D50 + Fernald_dat!N48/400</f>
        <v>1.2702937245789498</v>
      </c>
    </row>
    <row r="52" spans="1:4">
      <c r="A52">
        <f xml:space="preserve"> SP_quarterly!A48</f>
        <v>1958.5</v>
      </c>
      <c r="B52" s="11">
        <f ca="1">LN(1000000*SP_quarterly!B48/(pgdp_nfbus!B59*population!B60))</f>
        <v>3.0481306137374946</v>
      </c>
      <c r="C52" s="11">
        <f xml:space="preserve"> C51 + Fernald_dat!L49/400</f>
        <v>1.2235086903145058</v>
      </c>
      <c r="D52" s="11">
        <f xml:space="preserve"> D51 + Fernald_dat!N49/400</f>
        <v>1.2769801368079923</v>
      </c>
    </row>
    <row r="53" spans="1:4">
      <c r="A53">
        <f xml:space="preserve"> SP_quarterly!A49</f>
        <v>1958.75</v>
      </c>
      <c r="B53" s="11">
        <f ca="1">LN(1000000*SP_quarterly!B49/(pgdp_nfbus!B60*population!B61))</f>
        <v>3.1353075348589043</v>
      </c>
      <c r="C53" s="11">
        <f xml:space="preserve"> C52 + Fernald_dat!L50/400</f>
        <v>1.2368018666900344</v>
      </c>
      <c r="D53" s="11">
        <f xml:space="preserve"> D52 + Fernald_dat!N50/400</f>
        <v>1.271421990155247</v>
      </c>
    </row>
    <row r="54" spans="1:4">
      <c r="A54">
        <f xml:space="preserve"> SP_quarterly!A50</f>
        <v>1959</v>
      </c>
      <c r="B54" s="11">
        <f ca="1">LN(1000000*SP_quarterly!B50/(pgdp_nfbus!B61*population!B62))</f>
        <v>3.1860642271687372</v>
      </c>
      <c r="C54" s="11">
        <f xml:space="preserve"> C53 + Fernald_dat!L51/400</f>
        <v>1.2501907577962763</v>
      </c>
      <c r="D54" s="11">
        <f xml:space="preserve"> D53 + Fernald_dat!N51/400</f>
        <v>1.2642586822856841</v>
      </c>
    </row>
    <row r="55" spans="1:4">
      <c r="A55">
        <f xml:space="preserve"> SP_quarterly!A51</f>
        <v>1959.25</v>
      </c>
      <c r="B55" s="11">
        <f ca="1">LN(1000000*SP_quarterly!B51/(pgdp_nfbus!B62*population!B63))</f>
        <v>3.2155363218682855</v>
      </c>
      <c r="C55" s="11">
        <f xml:space="preserve"> C54 + Fernald_dat!L52/400</f>
        <v>1.2616849806333661</v>
      </c>
      <c r="D55" s="11">
        <f xml:space="preserve"> D54 + Fernald_dat!N52/400</f>
        <v>1.2609579348154072</v>
      </c>
    </row>
    <row r="56" spans="1:4">
      <c r="A56">
        <f xml:space="preserve"> SP_quarterly!A52</f>
        <v>1959.5</v>
      </c>
      <c r="B56" s="11">
        <f ca="1">LN(1000000*SP_quarterly!B52/(pgdp_nfbus!B63*population!B64))</f>
        <v>3.2291305180871679</v>
      </c>
      <c r="C56" s="11">
        <f xml:space="preserve"> C55 + Fernald_dat!L53/400</f>
        <v>1.256084368246738</v>
      </c>
      <c r="D56" s="11">
        <f xml:space="preserve"> D55 + Fernald_dat!N53/400</f>
        <v>1.2510603180929882</v>
      </c>
    </row>
    <row r="57" spans="1:4">
      <c r="A57">
        <f xml:space="preserve"> SP_quarterly!A53</f>
        <v>1959.75</v>
      </c>
      <c r="B57" s="11">
        <f ca="1">LN(1000000*SP_quarterly!B53/(pgdp_nfbus!B64*population!B65))</f>
        <v>3.2043564194162699</v>
      </c>
      <c r="C57" s="11">
        <f xml:space="preserve"> C56 + Fernald_dat!L54/400</f>
        <v>1.2568479555468564</v>
      </c>
      <c r="D57" s="11">
        <f xml:space="preserve"> D56 + Fernald_dat!N54/400</f>
        <v>1.2590714827229754</v>
      </c>
    </row>
    <row r="58" spans="1:4">
      <c r="A58">
        <f xml:space="preserve"> SP_quarterly!A54</f>
        <v>1960</v>
      </c>
      <c r="B58" s="11">
        <f ca="1">LN(1000000*SP_quarterly!B54/(pgdp_nfbus!B65*population!B66))</f>
        <v>3.1703535585884794</v>
      </c>
      <c r="C58" s="11">
        <f xml:space="preserve"> C57 + Fernald_dat!L55/400</f>
        <v>1.2790013152910114</v>
      </c>
      <c r="D58" s="11">
        <f xml:space="preserve"> D57 + Fernald_dat!N55/400</f>
        <v>1.2965301351234013</v>
      </c>
    </row>
    <row r="59" spans="1:4">
      <c r="A59">
        <f xml:space="preserve"> SP_quarterly!A55</f>
        <v>1960.25</v>
      </c>
      <c r="B59" s="11">
        <f ca="1">LN(1000000*SP_quarterly!B55/(pgdp_nfbus!B66*population!B67))</f>
        <v>3.1616886270113485</v>
      </c>
      <c r="C59" s="11">
        <f xml:space="preserve"> C58 + Fernald_dat!L56/400</f>
        <v>1.2615650401696903</v>
      </c>
      <c r="D59" s="11">
        <f xml:space="preserve"> D58 + Fernald_dat!N56/400</f>
        <v>1.2959350004138694</v>
      </c>
    </row>
    <row r="60" spans="1:4">
      <c r="A60">
        <f xml:space="preserve"> SP_quarterly!A56</f>
        <v>1960.5</v>
      </c>
      <c r="B60" s="11">
        <f ca="1">LN(1000000*SP_quarterly!B56/(pgdp_nfbus!B67*population!B68))</f>
        <v>3.1483015072903906</v>
      </c>
      <c r="C60" s="11">
        <f xml:space="preserve"> C59 + Fernald_dat!L57/400</f>
        <v>1.2584566984144303</v>
      </c>
      <c r="D60" s="11">
        <f xml:space="preserve"> D59 + Fernald_dat!N57/400</f>
        <v>1.3045058293220342</v>
      </c>
    </row>
    <row r="61" spans="1:4">
      <c r="A61">
        <f xml:space="preserve"> SP_quarterly!A57</f>
        <v>1960.75</v>
      </c>
      <c r="B61" s="11">
        <f ca="1">LN(1000000*SP_quarterly!B57/(pgdp_nfbus!B68*population!B69))</f>
        <v>3.1345428798699406</v>
      </c>
      <c r="C61" s="11">
        <f xml:space="preserve"> C60 + Fernald_dat!L58/400</f>
        <v>1.2499018406672004</v>
      </c>
      <c r="D61" s="11">
        <f xml:space="preserve"> D60 + Fernald_dat!N58/400</f>
        <v>1.2981970152144584</v>
      </c>
    </row>
    <row r="62" spans="1:4">
      <c r="A62">
        <f xml:space="preserve"> SP_quarterly!A58</f>
        <v>1961</v>
      </c>
      <c r="B62" s="11">
        <f ca="1">LN(1000000*SP_quarterly!B58/(pgdp_nfbus!B69*population!B70))</f>
        <v>3.2438323345955888</v>
      </c>
      <c r="C62" s="11">
        <f xml:space="preserve"> C61 + Fernald_dat!L59/400</f>
        <v>1.2544339315854851</v>
      </c>
      <c r="D62" s="11">
        <f xml:space="preserve"> D61 + Fernald_dat!N59/400</f>
        <v>1.2952989121555947</v>
      </c>
    </row>
    <row r="63" spans="1:4">
      <c r="A63">
        <f xml:space="preserve"> SP_quarterly!A59</f>
        <v>1961.25</v>
      </c>
      <c r="B63" s="11">
        <f ca="1">LN(1000000*SP_quarterly!B59/(pgdp_nfbus!B70*population!B71))</f>
        <v>3.3008677368921626</v>
      </c>
      <c r="C63" s="11">
        <f xml:space="preserve"> C62 + Fernald_dat!L60/400</f>
        <v>1.2807437458079656</v>
      </c>
      <c r="D63" s="11">
        <f xml:space="preserve"> D62 + Fernald_dat!N60/400</f>
        <v>1.3082211624787801</v>
      </c>
    </row>
    <row r="64" spans="1:4">
      <c r="A64">
        <f xml:space="preserve"> SP_quarterly!A60</f>
        <v>1961.5</v>
      </c>
      <c r="B64" s="11">
        <f ca="1">LN(1000000*SP_quarterly!B60/(pgdp_nfbus!B71*population!B72))</f>
        <v>3.3097653833292902</v>
      </c>
      <c r="C64" s="11">
        <f xml:space="preserve"> C63 + Fernald_dat!L61/400</f>
        <v>1.289728071707742</v>
      </c>
      <c r="D64" s="11">
        <f xml:space="preserve"> D63 + Fernald_dat!N61/400</f>
        <v>1.3030124116734367</v>
      </c>
    </row>
    <row r="65" spans="1:4">
      <c r="A65">
        <f xml:space="preserve"> SP_quarterly!A61</f>
        <v>1961.75</v>
      </c>
      <c r="B65" s="11">
        <f ca="1">LN(1000000*SP_quarterly!B61/(pgdp_nfbus!B72*population!B73))</f>
        <v>3.3579800685878256</v>
      </c>
      <c r="C65" s="11">
        <f xml:space="preserve"> C64 + Fernald_dat!L62/400</f>
        <v>1.3014789717516142</v>
      </c>
      <c r="D65" s="11">
        <f xml:space="preserve"> D64 + Fernald_dat!N62/400</f>
        <v>1.3044050096709854</v>
      </c>
    </row>
    <row r="66" spans="1:4">
      <c r="A66">
        <f xml:space="preserve"> SP_quarterly!A62</f>
        <v>1962</v>
      </c>
      <c r="B66" s="11">
        <f ca="1">LN(1000000*SP_quarterly!B62/(pgdp_nfbus!B73*population!B74))</f>
        <v>3.3459262461090375</v>
      </c>
      <c r="C66" s="11">
        <f xml:space="preserve"> C65 + Fernald_dat!L63/400</f>
        <v>1.305588857527223</v>
      </c>
      <c r="D66" s="11">
        <f xml:space="preserve"> D65 + Fernald_dat!N63/400</f>
        <v>1.3041667010667846</v>
      </c>
    </row>
    <row r="67" spans="1:4">
      <c r="A67">
        <f xml:space="preserve"> SP_quarterly!A63</f>
        <v>1962.25</v>
      </c>
      <c r="B67" s="11">
        <f ca="1">LN(1000000*SP_quarterly!B63/(pgdp_nfbus!B74*population!B75))</f>
        <v>3.2228525798322405</v>
      </c>
      <c r="C67" s="11">
        <f xml:space="preserve"> C66 + Fernald_dat!L64/400</f>
        <v>1.3090343326421967</v>
      </c>
      <c r="D67" s="11">
        <f xml:space="preserve"> D66 + Fernald_dat!N64/400</f>
        <v>1.3084336009097683</v>
      </c>
    </row>
    <row r="68" spans="1:4">
      <c r="A68">
        <f xml:space="preserve"> SP_quarterly!A64</f>
        <v>1962.5</v>
      </c>
      <c r="B68" s="11">
        <f ca="1">LN(1000000*SP_quarterly!B64/(pgdp_nfbus!B75*population!B76))</f>
        <v>3.1439477118610126</v>
      </c>
      <c r="C68" s="11">
        <f xml:space="preserve"> C67 + Fernald_dat!L65/400</f>
        <v>1.3183875680090651</v>
      </c>
      <c r="D68" s="11">
        <f xml:space="preserve"> D67 + Fernald_dat!N65/400</f>
        <v>1.3209018459383415</v>
      </c>
    </row>
    <row r="69" spans="1:4">
      <c r="A69">
        <f xml:space="preserve"> SP_quarterly!A65</f>
        <v>1962.75</v>
      </c>
      <c r="B69" s="11">
        <f ca="1">LN(1000000*SP_quarterly!B65/(pgdp_nfbus!B76*population!B77))</f>
        <v>3.1696276921768756</v>
      </c>
      <c r="C69" s="11">
        <f xml:space="preserve"> C68 + Fernald_dat!L66/400</f>
        <v>1.3278731626824167</v>
      </c>
      <c r="D69" s="11">
        <f xml:space="preserve"> D68 + Fernald_dat!N66/400</f>
        <v>1.3325778858342319</v>
      </c>
    </row>
    <row r="70" spans="1:4">
      <c r="A70">
        <f xml:space="preserve"> SP_quarterly!A66</f>
        <v>1963</v>
      </c>
      <c r="B70" s="11">
        <f ca="1">LN(1000000*SP_quarterly!B66/(pgdp_nfbus!B77*population!B78))</f>
        <v>3.2543092839477774</v>
      </c>
      <c r="C70" s="11">
        <f xml:space="preserve"> C69 + Fernald_dat!L67/400</f>
        <v>1.3301677225519011</v>
      </c>
      <c r="D70" s="11">
        <f xml:space="preserve"> D69 + Fernald_dat!N67/400</f>
        <v>1.3341309247416948</v>
      </c>
    </row>
    <row r="71" spans="1:4">
      <c r="A71">
        <f xml:space="preserve"> SP_quarterly!A67</f>
        <v>1963.25</v>
      </c>
      <c r="B71" s="11">
        <f ca="1">LN(1000000*SP_quarterly!B67/(pgdp_nfbus!B78*population!B79))</f>
        <v>3.3106063834282731</v>
      </c>
      <c r="C71" s="11">
        <f xml:space="preserve"> C70 + Fernald_dat!L68/400</f>
        <v>1.3382307516094216</v>
      </c>
      <c r="D71" s="11">
        <f xml:space="preserve"> D70 + Fernald_dat!N68/400</f>
        <v>1.3384766481780359</v>
      </c>
    </row>
    <row r="72" spans="1:4">
      <c r="A72">
        <f xml:space="preserve"> SP_quarterly!A68</f>
        <v>1963.5</v>
      </c>
      <c r="B72" s="11">
        <f ca="1">LN(1000000*SP_quarterly!B68/(pgdp_nfbus!B79*population!B80))</f>
        <v>3.3253224632579745</v>
      </c>
      <c r="C72" s="11">
        <f xml:space="preserve"> C71 + Fernald_dat!L69/400</f>
        <v>1.3532036895877368</v>
      </c>
      <c r="D72" s="11">
        <f xml:space="preserve"> D71 + Fernald_dat!N69/400</f>
        <v>1.3482014832451286</v>
      </c>
    </row>
    <row r="73" spans="1:4">
      <c r="A73">
        <f xml:space="preserve"> SP_quarterly!A69</f>
        <v>1963.75</v>
      </c>
      <c r="B73" s="11">
        <f ca="1">LN(1000000*SP_quarterly!B69/(pgdp_nfbus!B80*population!B81))</f>
        <v>3.3469053974434715</v>
      </c>
      <c r="C73" s="11">
        <f xml:space="preserve"> C72 + Fernald_dat!L70/400</f>
        <v>1.3548177002103208</v>
      </c>
      <c r="D73" s="11">
        <f xml:space="preserve"> D72 + Fernald_dat!N70/400</f>
        <v>1.3449354976489716</v>
      </c>
    </row>
    <row r="74" spans="1:4">
      <c r="A74">
        <f xml:space="preserve"> SP_quarterly!A70</f>
        <v>1964</v>
      </c>
      <c r="B74" s="11">
        <f ca="1">LN(1000000*SP_quarterly!B70/(pgdp_nfbus!B81*population!B82))</f>
        <v>3.3966651009243924</v>
      </c>
      <c r="C74" s="11">
        <f xml:space="preserve"> C73 + Fernald_dat!L71/400</f>
        <v>1.3653427936179066</v>
      </c>
      <c r="D74" s="11">
        <f xml:space="preserve"> D73 + Fernald_dat!N71/400</f>
        <v>1.3521081905012631</v>
      </c>
    </row>
    <row r="75" spans="1:4">
      <c r="A75">
        <f xml:space="preserve"> SP_quarterly!A71</f>
        <v>1964.25</v>
      </c>
      <c r="B75" s="11">
        <f ca="1">LN(1000000*SP_quarterly!B71/(pgdp_nfbus!B82*population!B83))</f>
        <v>3.424517010308687</v>
      </c>
      <c r="C75" s="11">
        <f xml:space="preserve"> C74 + Fernald_dat!L72/400</f>
        <v>1.3697143604370114</v>
      </c>
      <c r="D75" s="11">
        <f xml:space="preserve"> D74 + Fernald_dat!N72/400</f>
        <v>1.3544635894184256</v>
      </c>
    </row>
    <row r="76" spans="1:4">
      <c r="A76">
        <f xml:space="preserve"> SP_quarterly!A72</f>
        <v>1964.5</v>
      </c>
      <c r="B76" s="11">
        <f ca="1">LN(1000000*SP_quarterly!B72/(pgdp_nfbus!B83*population!B84))</f>
        <v>3.446772676513036</v>
      </c>
      <c r="C76" s="11">
        <f xml:space="preserve"> C75 + Fernald_dat!L73/400</f>
        <v>1.377795657561562</v>
      </c>
      <c r="D76" s="11">
        <f xml:space="preserve"> D75 + Fernald_dat!N73/400</f>
        <v>1.3606324241907126</v>
      </c>
    </row>
    <row r="77" spans="1:4">
      <c r="A77">
        <f xml:space="preserve"> SP_quarterly!A73</f>
        <v>1964.75</v>
      </c>
      <c r="B77" s="11">
        <f ca="1">LN(1000000*SP_quarterly!B73/(pgdp_nfbus!B84*population!B85))</f>
        <v>3.4614226807848825</v>
      </c>
      <c r="C77" s="11">
        <f xml:space="preserve"> C76 + Fernald_dat!L74/400</f>
        <v>1.3760720524865491</v>
      </c>
      <c r="D77" s="11">
        <f xml:space="preserve"> D76 + Fernald_dat!N74/400</f>
        <v>1.3556779536110688</v>
      </c>
    </row>
    <row r="78" spans="1:4">
      <c r="A78">
        <f xml:space="preserve"> SP_quarterly!A74</f>
        <v>1965</v>
      </c>
      <c r="B78" s="11">
        <f ca="1">LN(1000000*SP_quarterly!B74/(pgdp_nfbus!B85*population!B86))</f>
        <v>3.4752053598936032</v>
      </c>
      <c r="C78" s="11">
        <f xml:space="preserve"> C77 + Fernald_dat!L75/400</f>
        <v>1.3925668792105004</v>
      </c>
      <c r="D78" s="11">
        <f xml:space="preserve"> D77 + Fernald_dat!N75/400</f>
        <v>1.3669757355771173</v>
      </c>
    </row>
    <row r="79" spans="1:4">
      <c r="A79">
        <f xml:space="preserve"> SP_quarterly!A75</f>
        <v>1965.25</v>
      </c>
      <c r="B79" s="11">
        <f ca="1">LN(1000000*SP_quarterly!B75/(pgdp_nfbus!B86*population!B87))</f>
        <v>3.4797150375606112</v>
      </c>
      <c r="C79" s="11">
        <f xml:space="preserve"> C78 + Fernald_dat!L76/400</f>
        <v>1.3936442273362848</v>
      </c>
      <c r="D79" s="11">
        <f xml:space="preserve"> D78 + Fernald_dat!N76/400</f>
        <v>1.3615033643905643</v>
      </c>
    </row>
    <row r="80" spans="1:4">
      <c r="A80">
        <f xml:space="preserve"> SP_quarterly!A76</f>
        <v>1965.5</v>
      </c>
      <c r="B80" s="11">
        <f ca="1">LN(1000000*SP_quarterly!B76/(pgdp_nfbus!B87*population!B88))</f>
        <v>3.4664579371594653</v>
      </c>
      <c r="C80" s="11">
        <f xml:space="preserve"> C79 + Fernald_dat!L77/400</f>
        <v>1.4082428135581144</v>
      </c>
      <c r="D80" s="11">
        <f xml:space="preserve"> D79 + Fernald_dat!N77/400</f>
        <v>1.3699222702661966</v>
      </c>
    </row>
    <row r="81" spans="1:4">
      <c r="A81">
        <f xml:space="preserve"> SP_quarterly!A77</f>
        <v>1965.75</v>
      </c>
      <c r="B81" s="11">
        <f ca="1">LN(1000000*SP_quarterly!B77/(pgdp_nfbus!B88*population!B89))</f>
        <v>3.513651213257134</v>
      </c>
      <c r="C81" s="11">
        <f xml:space="preserve"> C80 + Fernald_dat!L78/400</f>
        <v>1.4219595766564421</v>
      </c>
      <c r="D81" s="11">
        <f xml:space="preserve"> D80 + Fernald_dat!N78/400</f>
        <v>1.3798110014591367</v>
      </c>
    </row>
    <row r="82" spans="1:4">
      <c r="A82">
        <f xml:space="preserve"> SP_quarterly!A78</f>
        <v>1966</v>
      </c>
      <c r="B82" s="11">
        <f ca="1">LN(1000000*SP_quarterly!B78/(pgdp_nfbus!B89*population!B90))</f>
        <v>3.5066571725011553</v>
      </c>
      <c r="C82" s="11">
        <f xml:space="preserve"> C81 + Fernald_dat!L79/400</f>
        <v>1.4369241801177168</v>
      </c>
      <c r="D82" s="11">
        <f xml:space="preserve"> D81 + Fernald_dat!N79/400</f>
        <v>1.3946696704629336</v>
      </c>
    </row>
    <row r="83" spans="1:4">
      <c r="A83">
        <f xml:space="preserve"> SP_quarterly!A79</f>
        <v>1966.25</v>
      </c>
      <c r="B83" s="11">
        <f ca="1">LN(1000000*SP_quarterly!B79/(pgdp_nfbus!B90*population!B91))</f>
        <v>3.4546671297760501</v>
      </c>
      <c r="C83" s="11">
        <f xml:space="preserve"> C82 + Fernald_dat!L80/400</f>
        <v>1.4304992854055429</v>
      </c>
      <c r="D83" s="11">
        <f xml:space="preserve"> D82 + Fernald_dat!N80/400</f>
        <v>1.3920679217295739</v>
      </c>
    </row>
    <row r="84" spans="1:4">
      <c r="A84">
        <f xml:space="preserve"> SP_quarterly!A80</f>
        <v>1966.5</v>
      </c>
      <c r="B84" s="11">
        <f ca="1">LN(1000000*SP_quarterly!B80/(pgdp_nfbus!B91*population!B92))</f>
        <v>3.3650983580762377</v>
      </c>
      <c r="C84" s="11">
        <f xml:space="preserve"> C83 + Fernald_dat!L81/400</f>
        <v>1.4274606043591644</v>
      </c>
      <c r="D84" s="11">
        <f xml:space="preserve"> D83 + Fernald_dat!N81/400</f>
        <v>1.3957843087089645</v>
      </c>
    </row>
    <row r="85" spans="1:4">
      <c r="A85">
        <f xml:space="preserve"> SP_quarterly!A81</f>
        <v>1966.75</v>
      </c>
      <c r="B85" s="11">
        <f ca="1">LN(1000000*SP_quarterly!B81/(pgdp_nfbus!B92*population!B93))</f>
        <v>3.3305112882810155</v>
      </c>
      <c r="C85" s="11">
        <f xml:space="preserve"> C84 + Fernald_dat!L82/400</f>
        <v>1.4297558762829554</v>
      </c>
      <c r="D85" s="11">
        <f xml:space="preserve"> D84 + Fernald_dat!N82/400</f>
        <v>1.4061002938175735</v>
      </c>
    </row>
    <row r="86" spans="1:4">
      <c r="A86">
        <f xml:space="preserve"> SP_quarterly!A82</f>
        <v>1967</v>
      </c>
      <c r="B86" s="11">
        <f ca="1">LN(1000000*SP_quarterly!B82/(pgdp_nfbus!B93*population!B94))</f>
        <v>3.4094454456346992</v>
      </c>
      <c r="C86" s="11">
        <f xml:space="preserve"> C85 + Fernald_dat!L83/400</f>
        <v>1.4307842585512132</v>
      </c>
      <c r="D86" s="11">
        <f xml:space="preserve"> D85 + Fernald_dat!N83/400</f>
        <v>1.4147482713918138</v>
      </c>
    </row>
    <row r="87" spans="1:4">
      <c r="A87">
        <f xml:space="preserve"> SP_quarterly!A83</f>
        <v>1967.25</v>
      </c>
      <c r="B87" s="11">
        <f ca="1">LN(1000000*SP_quarterly!B83/(pgdp_nfbus!B94*population!B95))</f>
        <v>3.4515080737610373</v>
      </c>
      <c r="C87" s="11">
        <f xml:space="preserve"> C86 + Fernald_dat!L84/400</f>
        <v>1.4349140578034092</v>
      </c>
      <c r="D87" s="11">
        <f xml:space="preserve"> D86 + Fernald_dat!N84/400</f>
        <v>1.4248873536069286</v>
      </c>
    </row>
    <row r="88" spans="1:4">
      <c r="A88">
        <f xml:space="preserve"> SP_quarterly!A84</f>
        <v>1967.5</v>
      </c>
      <c r="B88" s="11">
        <f ca="1">LN(1000000*SP_quarterly!B84/(pgdp_nfbus!B95*population!B96))</f>
        <v>3.4678628461241607</v>
      </c>
      <c r="C88" s="11">
        <f xml:space="preserve"> C87 + Fernald_dat!L85/400</f>
        <v>1.4352003987862973</v>
      </c>
      <c r="D88" s="11">
        <f xml:space="preserve"> D87 + Fernald_dat!N85/400</f>
        <v>1.4291267417921956</v>
      </c>
    </row>
    <row r="89" spans="1:4">
      <c r="A89">
        <f xml:space="preserve"> SP_quarterly!A85</f>
        <v>1967.75</v>
      </c>
      <c r="B89" s="11">
        <f ca="1">LN(1000000*SP_quarterly!B85/(pgdp_nfbus!B96*population!B97))</f>
        <v>3.4549680645581846</v>
      </c>
      <c r="C89" s="11">
        <f xml:space="preserve"> C88 + Fernald_dat!L86/400</f>
        <v>1.4376727276718722</v>
      </c>
      <c r="D89" s="11">
        <f xml:space="preserve"> D88 + Fernald_dat!N86/400</f>
        <v>1.433536777540392</v>
      </c>
    </row>
    <row r="90" spans="1:4">
      <c r="A90">
        <f xml:space="preserve"> SP_quarterly!A86</f>
        <v>1968</v>
      </c>
      <c r="B90" s="11">
        <f ca="1">LN(1000000*SP_quarterly!B86/(pgdp_nfbus!B97*population!B98))</f>
        <v>3.4094510958215025</v>
      </c>
      <c r="C90" s="11">
        <f xml:space="preserve"> C89 + Fernald_dat!L87/400</f>
        <v>1.4532329189001054</v>
      </c>
      <c r="D90" s="11">
        <f xml:space="preserve"> D89 + Fernald_dat!N87/400</f>
        <v>1.4493344516430526</v>
      </c>
    </row>
    <row r="91" spans="1:4">
      <c r="A91">
        <f xml:space="preserve"> SP_quarterly!A87</f>
        <v>1968.25</v>
      </c>
      <c r="B91" s="11">
        <f ca="1">LN(1000000*SP_quarterly!B87/(pgdp_nfbus!B98*population!B99))</f>
        <v>3.462586726222137</v>
      </c>
      <c r="C91" s="11">
        <f xml:space="preserve"> C90 + Fernald_dat!L88/400</f>
        <v>1.4614180016321814</v>
      </c>
      <c r="D91" s="11">
        <f xml:space="preserve"> D90 + Fernald_dat!N88/400</f>
        <v>1.4564783282655323</v>
      </c>
    </row>
    <row r="92" spans="1:4">
      <c r="A92">
        <f xml:space="preserve"> SP_quarterly!A88</f>
        <v>1968.5</v>
      </c>
      <c r="B92" s="11">
        <f ca="1">LN(1000000*SP_quarterly!B88/(pgdp_nfbus!B99*population!B100))</f>
        <v>3.4712004475852831</v>
      </c>
      <c r="C92" s="11">
        <f xml:space="preserve"> C91 + Fernald_dat!L89/400</f>
        <v>1.4643088734668488</v>
      </c>
      <c r="D92" s="11">
        <f xml:space="preserve"> D91 + Fernald_dat!N89/400</f>
        <v>1.4577335735142936</v>
      </c>
    </row>
    <row r="93" spans="1:4">
      <c r="A93">
        <f xml:space="preserve"> SP_quarterly!A89</f>
        <v>1968.75</v>
      </c>
      <c r="B93" s="11">
        <f ca="1">LN(1000000*SP_quarterly!B89/(pgdp_nfbus!B100*population!B101))</f>
        <v>3.5046352867903283</v>
      </c>
      <c r="C93" s="11">
        <f xml:space="preserve"> C92 + Fernald_dat!L90/400</f>
        <v>1.4620161457434597</v>
      </c>
      <c r="D93" s="11">
        <f xml:space="preserve"> D92 + Fernald_dat!N90/400</f>
        <v>1.4541162712341416</v>
      </c>
    </row>
    <row r="94" spans="1:4">
      <c r="A94">
        <f xml:space="preserve"> SP_quarterly!A90</f>
        <v>1969</v>
      </c>
      <c r="B94" s="11">
        <f ca="1">LN(1000000*SP_quarterly!B90/(pgdp_nfbus!B101*population!B102))</f>
        <v>3.4464970088526488</v>
      </c>
      <c r="C94" s="11">
        <f xml:space="preserve"> C93 + Fernald_dat!L91/400</f>
        <v>1.4608719307433877</v>
      </c>
      <c r="D94" s="11">
        <f xml:space="preserve"> D93 + Fernald_dat!N91/400</f>
        <v>1.4531126399800722</v>
      </c>
    </row>
    <row r="95" spans="1:4">
      <c r="A95">
        <f xml:space="preserve"> SP_quarterly!A91</f>
        <v>1969.25</v>
      </c>
      <c r="B95" s="11">
        <f ca="1">LN(1000000*SP_quarterly!B91/(pgdp_nfbus!B102*population!B103))</f>
        <v>3.4385312753499275</v>
      </c>
      <c r="C95" s="11">
        <f xml:space="preserve"> C94 + Fernald_dat!L92/400</f>
        <v>1.4584156281304697</v>
      </c>
      <c r="D95" s="11">
        <f xml:space="preserve"> D94 + Fernald_dat!N92/400</f>
        <v>1.4533251577515658</v>
      </c>
    </row>
    <row r="96" spans="1:4">
      <c r="A96">
        <f xml:space="preserve"> SP_quarterly!A92</f>
        <v>1969.5</v>
      </c>
      <c r="B96" s="11">
        <f ca="1">LN(1000000*SP_quarterly!B92/(pgdp_nfbus!B103*population!B104))</f>
        <v>3.3508636614300928</v>
      </c>
      <c r="C96" s="11">
        <f xml:space="preserve"> C95 + Fernald_dat!L93/400</f>
        <v>1.4580013384724642</v>
      </c>
      <c r="D96" s="11">
        <f xml:space="preserve"> D95 + Fernald_dat!N93/400</f>
        <v>1.4587640894982099</v>
      </c>
    </row>
    <row r="97" spans="1:4">
      <c r="A97">
        <f xml:space="preserve"> SP_quarterly!A93</f>
        <v>1969.75</v>
      </c>
      <c r="B97" s="11">
        <f ca="1">LN(1000000*SP_quarterly!B93/(pgdp_nfbus!B104*population!B105))</f>
        <v>3.3339029153317048</v>
      </c>
      <c r="C97" s="11">
        <f xml:space="preserve"> C96 + Fernald_dat!L94/400</f>
        <v>1.4511668866774796</v>
      </c>
      <c r="D97" s="11">
        <f xml:space="preserve"> D96 + Fernald_dat!N94/400</f>
        <v>1.4605847502721434</v>
      </c>
    </row>
    <row r="98" spans="1:4">
      <c r="A98">
        <f xml:space="preserve"> SP_quarterly!A94</f>
        <v>1970</v>
      </c>
      <c r="B98" s="11">
        <f ca="1">LN(1000000*SP_quarterly!B94/(pgdp_nfbus!B105*population!B106))</f>
        <v>3.2572184335132994</v>
      </c>
      <c r="C98" s="11">
        <f xml:space="preserve"> C97 + Fernald_dat!L95/400</f>
        <v>1.4457220334184384</v>
      </c>
      <c r="D98" s="11">
        <f xml:space="preserve"> D97 + Fernald_dat!N95/400</f>
        <v>1.4651046283225533</v>
      </c>
    </row>
    <row r="99" spans="1:4">
      <c r="A99">
        <f xml:space="preserve"> SP_quarterly!A95</f>
        <v>1970.25</v>
      </c>
      <c r="B99" s="11">
        <f ca="1">LN(1000000*SP_quarterly!B95/(pgdp_nfbus!B106*population!B107))</f>
        <v>3.1238248814864251</v>
      </c>
      <c r="C99" s="11">
        <f xml:space="preserve"> C98 + Fernald_dat!L96/400</f>
        <v>1.449626228684227</v>
      </c>
      <c r="D99" s="11">
        <f xml:space="preserve"> D98 + Fernald_dat!N96/400</f>
        <v>1.477792829024299</v>
      </c>
    </row>
    <row r="100" spans="1:4">
      <c r="A100">
        <f xml:space="preserve"> SP_quarterly!A96</f>
        <v>1970.5</v>
      </c>
      <c r="B100" s="11">
        <f ca="1">LN(1000000*SP_quarterly!B96/(pgdp_nfbus!B107*population!B108))</f>
        <v>3.1072294021334397</v>
      </c>
      <c r="C100" s="11">
        <f xml:space="preserve"> C99 + Fernald_dat!L97/400</f>
        <v>1.4609175624805077</v>
      </c>
      <c r="D100" s="11">
        <f xml:space="preserve"> D99 + Fernald_dat!N97/400</f>
        <v>1.4948701777734672</v>
      </c>
    </row>
    <row r="101" spans="1:4">
      <c r="A101">
        <f xml:space="preserve"> SP_quarterly!A97</f>
        <v>1970.75</v>
      </c>
      <c r="B101" s="11">
        <f ca="1">LN(1000000*SP_quarterly!B97/(pgdp_nfbus!B108*population!B109))</f>
        <v>3.1780027374127791</v>
      </c>
      <c r="C101" s="11">
        <f xml:space="preserve"> C100 + Fernald_dat!L98/400</f>
        <v>1.4505700433321482</v>
      </c>
      <c r="D101" s="11">
        <f xml:space="preserve"> D100 + Fernald_dat!N98/400</f>
        <v>1.4860785914669303</v>
      </c>
    </row>
    <row r="102" spans="1:4">
      <c r="A102">
        <f xml:space="preserve"> SP_quarterly!A98</f>
        <v>1971</v>
      </c>
      <c r="B102" s="11">
        <f ca="1">LN(1000000*SP_quarterly!B98/(pgdp_nfbus!B109*population!B110))</f>
        <v>3.2768717957908211</v>
      </c>
      <c r="C102" s="11">
        <f xml:space="preserve"> C101 + Fernald_dat!L99/400</f>
        <v>1.4736379828562036</v>
      </c>
      <c r="D102" s="11">
        <f xml:space="preserve"> D101 + Fernald_dat!N99/400</f>
        <v>1.5066087025756278</v>
      </c>
    </row>
    <row r="103" spans="1:4">
      <c r="A103">
        <f xml:space="preserve"> SP_quarterly!A99</f>
        <v>1971.25</v>
      </c>
      <c r="B103" s="11">
        <f ca="1">LN(1000000*SP_quarterly!B99/(pgdp_nfbus!B110*population!B111))</f>
        <v>3.3066577721868193</v>
      </c>
      <c r="C103" s="11">
        <f xml:space="preserve"> C102 + Fernald_dat!L100/400</f>
        <v>1.4746569611508178</v>
      </c>
      <c r="D103" s="11">
        <f xml:space="preserve"> D102 + Fernald_dat!N100/400</f>
        <v>1.5025347195064469</v>
      </c>
    </row>
    <row r="104" spans="1:4">
      <c r="A104">
        <f xml:space="preserve"> SP_quarterly!A100</f>
        <v>1971.5</v>
      </c>
      <c r="B104" s="11">
        <f ca="1">LN(1000000*SP_quarterly!B100/(pgdp_nfbus!B111*population!B112))</f>
        <v>3.2629363289017412</v>
      </c>
      <c r="C104" s="11">
        <f xml:space="preserve"> C103 + Fernald_dat!L101/400</f>
        <v>1.4832138455299664</v>
      </c>
      <c r="D104" s="11">
        <f xml:space="preserve"> D103 + Fernald_dat!N101/400</f>
        <v>1.5052112317981334</v>
      </c>
    </row>
    <row r="105" spans="1:4">
      <c r="A105">
        <f xml:space="preserve"> SP_quarterly!A101</f>
        <v>1971.75</v>
      </c>
      <c r="B105" s="11">
        <f ca="1">LN(1000000*SP_quarterly!B101/(pgdp_nfbus!B112*population!B113))</f>
        <v>3.2316262485383151</v>
      </c>
      <c r="C105" s="11">
        <f xml:space="preserve"> C104 + Fernald_dat!L102/400</f>
        <v>1.4826253394778162</v>
      </c>
      <c r="D105" s="11">
        <f xml:space="preserve"> D104 + Fernald_dat!N102/400</f>
        <v>1.4994456519543677</v>
      </c>
    </row>
    <row r="106" spans="1:4">
      <c r="A106">
        <f xml:space="preserve"> SP_quarterly!A102</f>
        <v>1972</v>
      </c>
      <c r="B106" s="11">
        <f ca="1">LN(1000000*SP_quarterly!B102/(pgdp_nfbus!B113*population!B114))</f>
        <v>3.2971078488353087</v>
      </c>
      <c r="C106" s="11">
        <f xml:space="preserve"> C105 + Fernald_dat!L103/400</f>
        <v>1.4910594079480333</v>
      </c>
      <c r="D106" s="11">
        <f xml:space="preserve"> D105 + Fernald_dat!N103/400</f>
        <v>1.5038705211565719</v>
      </c>
    </row>
    <row r="107" spans="1:4">
      <c r="A107">
        <f xml:space="preserve"> SP_quarterly!A103</f>
        <v>1972.25</v>
      </c>
      <c r="B107" s="11">
        <f ca="1">LN(1000000*SP_quarterly!B103/(pgdp_nfbus!B114*population!B115))</f>
        <v>3.3137331139379334</v>
      </c>
      <c r="C107" s="11">
        <f xml:space="preserve"> C106 + Fernald_dat!L104/400</f>
        <v>1.5068046309462273</v>
      </c>
      <c r="D107" s="11">
        <f xml:space="preserve"> D106 + Fernald_dat!N104/400</f>
        <v>1.5162357489580589</v>
      </c>
    </row>
    <row r="108" spans="1:4">
      <c r="A108">
        <f xml:space="preserve"> SP_quarterly!A104</f>
        <v>1972.5</v>
      </c>
      <c r="B108" s="11">
        <f ca="1">LN(1000000*SP_quarterly!B104/(pgdp_nfbus!B115*population!B116))</f>
        <v>3.311712951820188</v>
      </c>
      <c r="C108" s="11">
        <f xml:space="preserve"> C107 + Fernald_dat!L105/400</f>
        <v>1.5130947349513062</v>
      </c>
      <c r="D108" s="11">
        <f xml:space="preserve"> D107 + Fernald_dat!N105/400</f>
        <v>1.5187291987135974</v>
      </c>
    </row>
    <row r="109" spans="1:4">
      <c r="A109">
        <f xml:space="preserve"> SP_quarterly!A105</f>
        <v>1972.75</v>
      </c>
      <c r="B109" s="11">
        <f ca="1">LN(1000000*SP_quarterly!B105/(pgdp_nfbus!B116*population!B117))</f>
        <v>3.3443130851668412</v>
      </c>
      <c r="C109" s="11">
        <f xml:space="preserve"> C108 + Fernald_dat!L106/400</f>
        <v>1.5294154047402011</v>
      </c>
      <c r="D109" s="11">
        <f xml:space="preserve"> D108 + Fernald_dat!N106/400</f>
        <v>1.5302488739063258</v>
      </c>
    </row>
    <row r="110" spans="1:4">
      <c r="A110">
        <f xml:space="preserve"> SP_quarterly!A106</f>
        <v>1973</v>
      </c>
      <c r="B110" s="11">
        <f ca="1">LN(1000000*SP_quarterly!B106/(pgdp_nfbus!B117*population!B118))</f>
        <v>3.3414536741409022</v>
      </c>
      <c r="C110" s="11">
        <f xml:space="preserve"> C109 + Fernald_dat!L107/400</f>
        <v>1.5444143446939695</v>
      </c>
      <c r="D110" s="11">
        <f xml:space="preserve"> D109 + Fernald_dat!N107/400</f>
        <v>1.5400426266000078</v>
      </c>
    </row>
    <row r="111" spans="1:4">
      <c r="A111">
        <f xml:space="preserve"> SP_quarterly!A107</f>
        <v>1973.25</v>
      </c>
      <c r="B111" s="11">
        <f ca="1">LN(1000000*SP_quarterly!B107/(pgdp_nfbus!B118*population!B119))</f>
        <v>3.2572388918808963</v>
      </c>
      <c r="C111" s="11">
        <f xml:space="preserve"> C110 + Fernald_dat!L108/400</f>
        <v>1.5428899680216084</v>
      </c>
      <c r="D111" s="11">
        <f xml:space="preserve"> D110 + Fernald_dat!N108/400</f>
        <v>1.5345919358047988</v>
      </c>
    </row>
    <row r="112" spans="1:4">
      <c r="A112">
        <f xml:space="preserve"> SP_quarterly!A108</f>
        <v>1973.5</v>
      </c>
      <c r="B112" s="11">
        <f ca="1">LN(1000000*SP_quarterly!B108/(pgdp_nfbus!B119*population!B120))</f>
        <v>3.2169793744262805</v>
      </c>
      <c r="C112" s="11">
        <f xml:space="preserve"> C111 + Fernald_dat!L109/400</f>
        <v>1.5314991230038213</v>
      </c>
      <c r="D112" s="11">
        <f xml:space="preserve"> D111 + Fernald_dat!N109/400</f>
        <v>1.5232179808568869</v>
      </c>
    </row>
    <row r="113" spans="1:4">
      <c r="A113">
        <f xml:space="preserve"> SP_quarterly!A109</f>
        <v>1973.75</v>
      </c>
      <c r="B113" s="11">
        <f ca="1">LN(1000000*SP_quarterly!B109/(pgdp_nfbus!B120*population!B121))</f>
        <v>3.160722219869748</v>
      </c>
      <c r="C113" s="11">
        <f xml:space="preserve"> C112 + Fernald_dat!L110/400</f>
        <v>1.5324139243928607</v>
      </c>
      <c r="D113" s="11">
        <f xml:space="preserve"> D112 + Fernald_dat!N110/400</f>
        <v>1.5299111481528325</v>
      </c>
    </row>
    <row r="114" spans="1:4">
      <c r="A114">
        <f xml:space="preserve"> SP_quarterly!A110</f>
        <v>1974</v>
      </c>
      <c r="B114" s="11">
        <f ca="1">LN(1000000*SP_quarterly!B110/(pgdp_nfbus!B121*population!B122))</f>
        <v>3.0674763954255551</v>
      </c>
      <c r="C114" s="11">
        <f xml:space="preserve"> C113 + Fernald_dat!L111/400</f>
        <v>1.5129920510409101</v>
      </c>
      <c r="D114" s="11">
        <f xml:space="preserve"> D113 + Fernald_dat!N111/400</f>
        <v>1.5220815222498241</v>
      </c>
    </row>
    <row r="115" spans="1:4">
      <c r="A115">
        <f xml:space="preserve"> SP_quarterly!A111</f>
        <v>1974.25</v>
      </c>
      <c r="B115" s="11">
        <f ca="1">LN(1000000*SP_quarterly!B111/(pgdp_nfbus!B122*population!B123))</f>
        <v>2.9723941367178401</v>
      </c>
      <c r="C115" s="11">
        <f xml:space="preserve"> C114 + Fernald_dat!L112/400</f>
        <v>1.5067773246465981</v>
      </c>
      <c r="D115" s="11">
        <f xml:space="preserve"> D114 + Fernald_dat!N112/400</f>
        <v>1.5318802774524285</v>
      </c>
    </row>
    <row r="116" spans="1:4">
      <c r="A116">
        <f xml:space="preserve"> SP_quarterly!A112</f>
        <v>1974.5</v>
      </c>
      <c r="B116" s="11">
        <f ca="1">LN(1000000*SP_quarterly!B112/(pgdp_nfbus!B123*population!B124))</f>
        <v>2.7406604101050598</v>
      </c>
      <c r="C116" s="11">
        <f xml:space="preserve"> C115 + Fernald_dat!L113/400</f>
        <v>1.4952856911159818</v>
      </c>
      <c r="D116" s="11">
        <f xml:space="preserve"> D115 + Fernald_dat!N113/400</f>
        <v>1.5364248597176913</v>
      </c>
    </row>
    <row r="117" spans="1:4">
      <c r="A117">
        <f xml:space="preserve"> SP_quarterly!A113</f>
        <v>1974.75</v>
      </c>
      <c r="B117" s="11">
        <f ca="1">LN(1000000*SP_quarterly!B113/(pgdp_nfbus!B124*population!B125))</f>
        <v>2.6351517769807415</v>
      </c>
      <c r="C117" s="11">
        <f xml:space="preserve"> C116 + Fernald_dat!L114/400</f>
        <v>1.4895009215323152</v>
      </c>
      <c r="D117" s="11">
        <f xml:space="preserve"> D116 + Fernald_dat!N114/400</f>
        <v>1.5425189592678097</v>
      </c>
    </row>
    <row r="118" spans="1:4">
      <c r="A118">
        <f xml:space="preserve"> SP_quarterly!A114</f>
        <v>1975</v>
      </c>
      <c r="B118" s="11">
        <f ca="1">LN(1000000*SP_quarterly!B114/(pgdp_nfbus!B125*population!B126))</f>
        <v>2.7251526497778191</v>
      </c>
      <c r="C118" s="11">
        <f xml:space="preserve"> C117 + Fernald_dat!L115/400</f>
        <v>1.4912318075435782</v>
      </c>
      <c r="D118" s="11">
        <f xml:space="preserve"> D117 + Fernald_dat!N115/400</f>
        <v>1.5491321963398179</v>
      </c>
    </row>
    <row r="119" spans="1:4">
      <c r="A119">
        <f xml:space="preserve"> SP_quarterly!A115</f>
        <v>1975.25</v>
      </c>
      <c r="B119" s="11">
        <f ca="1">LN(1000000*SP_quarterly!B115/(pgdp_nfbus!B126*population!B127))</f>
        <v>2.8278153145800826</v>
      </c>
      <c r="C119" s="11">
        <f xml:space="preserve"> C118 + Fernald_dat!L116/400</f>
        <v>1.5042977675783631</v>
      </c>
      <c r="D119" s="11">
        <f xml:space="preserve"> D118 + Fernald_dat!N116/400</f>
        <v>1.559769882846618</v>
      </c>
    </row>
    <row r="120" spans="1:4">
      <c r="A120">
        <f xml:space="preserve"> SP_quarterly!A116</f>
        <v>1975.5</v>
      </c>
      <c r="B120" s="11">
        <f ca="1">LN(1000000*SP_quarterly!B116/(pgdp_nfbus!B127*population!B128))</f>
        <v>2.79018286512777</v>
      </c>
      <c r="C120" s="11">
        <f xml:space="preserve"> C119 + Fernald_dat!L117/400</f>
        <v>1.5183983380394541</v>
      </c>
      <c r="D120" s="11">
        <f xml:space="preserve"> D119 + Fernald_dat!N117/400</f>
        <v>1.5661068098048763</v>
      </c>
    </row>
    <row r="121" spans="1:4">
      <c r="A121">
        <f xml:space="preserve"> SP_quarterly!A117</f>
        <v>1975.75</v>
      </c>
      <c r="B121" s="11">
        <f ca="1">LN(1000000*SP_quarterly!B117/(pgdp_nfbus!B128*population!B129))</f>
        <v>2.7879015179502225</v>
      </c>
      <c r="C121" s="11">
        <f xml:space="preserve"> C120 + Fernald_dat!L118/400</f>
        <v>1.5220350497284745</v>
      </c>
      <c r="D121" s="11">
        <f xml:space="preserve"> D120 + Fernald_dat!N118/400</f>
        <v>1.5601689444107576</v>
      </c>
    </row>
    <row r="122" spans="1:4">
      <c r="A122">
        <f xml:space="preserve"> SP_quarterly!A118</f>
        <v>1976</v>
      </c>
      <c r="B122" s="11">
        <f ca="1">LN(1000000*SP_quarterly!B118/(pgdp_nfbus!B129*population!B130))</f>
        <v>2.8821594056638991</v>
      </c>
      <c r="C122" s="11">
        <f xml:space="preserve"> C121 + Fernald_dat!L119/400</f>
        <v>1.5379931695189715</v>
      </c>
      <c r="D122" s="11">
        <f xml:space="preserve"> D121 + Fernald_dat!N119/400</f>
        <v>1.5682490245271263</v>
      </c>
    </row>
    <row r="123" spans="1:4">
      <c r="A123">
        <f xml:space="preserve"> SP_quarterly!A119</f>
        <v>1976.25</v>
      </c>
      <c r="B123" s="11">
        <f ca="1">LN(1000000*SP_quarterly!B119/(pgdp_nfbus!B130*population!B131))</f>
        <v>2.887581423580782</v>
      </c>
      <c r="C123" s="11">
        <f xml:space="preserve"> C122 + Fernald_dat!L120/400</f>
        <v>1.5424083698713853</v>
      </c>
      <c r="D123" s="11">
        <f xml:space="preserve"> D122 + Fernald_dat!N120/400</f>
        <v>1.5686267902438868</v>
      </c>
    </row>
    <row r="124" spans="1:4">
      <c r="A124">
        <f xml:space="preserve"> SP_quarterly!A120</f>
        <v>1976.5</v>
      </c>
      <c r="B124" s="11">
        <f ca="1">LN(1000000*SP_quarterly!B120/(pgdp_nfbus!B131*population!B132))</f>
        <v>2.8949907095511813</v>
      </c>
      <c r="C124" s="11">
        <f xml:space="preserve"> C123 + Fernald_dat!L121/400</f>
        <v>1.5436448670167668</v>
      </c>
      <c r="D124" s="11">
        <f xml:space="preserve"> D123 + Fernald_dat!N121/400</f>
        <v>1.569595730002302</v>
      </c>
    </row>
    <row r="125" spans="1:4">
      <c r="A125">
        <f xml:space="preserve"> SP_quarterly!A121</f>
        <v>1976.75</v>
      </c>
      <c r="B125" s="11">
        <f ca="1">LN(1000000*SP_quarterly!B121/(pgdp_nfbus!B132*population!B133))</f>
        <v>2.8556872035371677</v>
      </c>
      <c r="C125" s="11">
        <f xml:space="preserve"> C124 + Fernald_dat!L122/400</f>
        <v>1.5456287897352832</v>
      </c>
      <c r="D125" s="11">
        <f xml:space="preserve"> D124 + Fernald_dat!N122/400</f>
        <v>1.5734997464534175</v>
      </c>
    </row>
    <row r="126" spans="1:4">
      <c r="A126">
        <f xml:space="preserve"> SP_quarterly!A122</f>
        <v>1977</v>
      </c>
      <c r="B126" s="11">
        <f ca="1">LN(1000000*SP_quarterly!B122/(pgdp_nfbus!B133*population!B134))</f>
        <v>2.8291759011376634</v>
      </c>
      <c r="C126" s="11">
        <f xml:space="preserve"> C125 + Fernald_dat!L123/400</f>
        <v>1.5499479485563119</v>
      </c>
      <c r="D126" s="11">
        <f xml:space="preserve"> D125 + Fernald_dat!N123/400</f>
        <v>1.5795853488381622</v>
      </c>
    </row>
    <row r="127" spans="1:4">
      <c r="A127">
        <f xml:space="preserve"> SP_quarterly!A123</f>
        <v>1977.25</v>
      </c>
      <c r="B127" s="11">
        <f ca="1">LN(1000000*SP_quarterly!B123/(pgdp_nfbus!B134*population!B135))</f>
        <v>2.7809433265601902</v>
      </c>
      <c r="C127" s="11">
        <f xml:space="preserve"> C126 + Fernald_dat!L124/400</f>
        <v>1.5594970521838027</v>
      </c>
      <c r="D127" s="11">
        <f xml:space="preserve"> D126 + Fernald_dat!N124/400</f>
        <v>1.5889501452602772</v>
      </c>
    </row>
    <row r="128" spans="1:4">
      <c r="A128">
        <f xml:space="preserve"> SP_quarterly!A124</f>
        <v>1977.5</v>
      </c>
      <c r="B128" s="11">
        <f ca="1">LN(1000000*SP_quarterly!B124/(pgdp_nfbus!B135*population!B136))</f>
        <v>2.753104135699282</v>
      </c>
      <c r="C128" s="11">
        <f xml:space="preserve"> C127 + Fernald_dat!L125/400</f>
        <v>1.5720152651575561</v>
      </c>
      <c r="D128" s="11">
        <f xml:space="preserve"> D127 + Fernald_dat!N125/400</f>
        <v>1.5984905263915601</v>
      </c>
    </row>
    <row r="129" spans="1:4">
      <c r="A129">
        <f xml:space="preserve"> SP_quarterly!A125</f>
        <v>1977.75</v>
      </c>
      <c r="B129" s="11">
        <f ca="1">LN(1000000*SP_quarterly!B125/(pgdp_nfbus!B136*population!B137))</f>
        <v>2.6882833571598432</v>
      </c>
      <c r="C129" s="11">
        <f xml:space="preserve"> C128 + Fernald_dat!L126/400</f>
        <v>1.5642256852329846</v>
      </c>
      <c r="D129" s="11">
        <f xml:space="preserve"> D128 + Fernald_dat!N126/400</f>
        <v>1.5855302702029668</v>
      </c>
    </row>
    <row r="130" spans="1:4">
      <c r="A130">
        <f xml:space="preserve"> SP_quarterly!A126</f>
        <v>1978</v>
      </c>
      <c r="B130" s="11">
        <f ca="1">LN(1000000*SP_quarterly!B126/(pgdp_nfbus!B137*population!B138))</f>
        <v>2.6185000331611543</v>
      </c>
      <c r="C130" s="11">
        <f xml:space="preserve"> C129 + Fernald_dat!L127/400</f>
        <v>1.5602221093864359</v>
      </c>
      <c r="D130" s="11">
        <f xml:space="preserve"> D129 + Fernald_dat!N127/400</f>
        <v>1.575852471568121</v>
      </c>
    </row>
    <row r="131" spans="1:4">
      <c r="A131">
        <f xml:space="preserve"> SP_quarterly!A127</f>
        <v>1978.25</v>
      </c>
      <c r="B131" s="11">
        <f ca="1">LN(1000000*SP_quarterly!B127/(pgdp_nfbus!B138*population!B139))</f>
        <v>2.6702576989181095</v>
      </c>
      <c r="C131" s="11">
        <f xml:space="preserve"> C130 + Fernald_dat!L128/400</f>
        <v>1.5794469401205837</v>
      </c>
      <c r="D131" s="11">
        <f xml:space="preserve"> D130 + Fernald_dat!N128/400</f>
        <v>1.5909260117815365</v>
      </c>
    </row>
    <row r="132" spans="1:4">
      <c r="A132">
        <f xml:space="preserve"> SP_quarterly!A128</f>
        <v>1978.5</v>
      </c>
      <c r="B132" s="11">
        <f ca="1">LN(1000000*SP_quarterly!B128/(pgdp_nfbus!B139*population!B140))</f>
        <v>2.7064100627996295</v>
      </c>
      <c r="C132" s="11">
        <f xml:space="preserve"> C131 + Fernald_dat!L129/400</f>
        <v>1.5784611181560055</v>
      </c>
      <c r="D132" s="11">
        <f xml:space="preserve"> D131 + Fernald_dat!N129/400</f>
        <v>1.5890129617198023</v>
      </c>
    </row>
    <row r="133" spans="1:4">
      <c r="A133">
        <f xml:space="preserve"> SP_quarterly!A129</f>
        <v>1978.75</v>
      </c>
      <c r="B133" s="11">
        <f ca="1">LN(1000000*SP_quarterly!B129/(pgdp_nfbus!B140*population!B141))</f>
        <v>2.6365618619045699</v>
      </c>
      <c r="C133" s="11">
        <f xml:space="preserve"> C132 + Fernald_dat!L130/400</f>
        <v>1.5792371852258822</v>
      </c>
      <c r="D133" s="11">
        <f xml:space="preserve"> D132 + Fernald_dat!N130/400</f>
        <v>1.5929527823998701</v>
      </c>
    </row>
    <row r="134" spans="1:4">
      <c r="A134">
        <f xml:space="preserve"> SP_quarterly!A130</f>
        <v>1979</v>
      </c>
      <c r="B134" s="11">
        <f ca="1">LN(1000000*SP_quarterly!B130/(pgdp_nfbus!B141*population!B142))</f>
        <v>2.6373955005352978</v>
      </c>
      <c r="C134" s="11">
        <f xml:space="preserve"> C133 + Fernald_dat!L131/400</f>
        <v>1.577321655251203</v>
      </c>
      <c r="D134" s="11">
        <f xml:space="preserve"> D133 + Fernald_dat!N131/400</f>
        <v>1.5980371398271438</v>
      </c>
    </row>
    <row r="135" spans="1:4">
      <c r="A135">
        <f xml:space="preserve"> SP_quarterly!A131</f>
        <v>1979.25</v>
      </c>
      <c r="B135" s="11">
        <f ca="1">LN(1000000*SP_quarterly!B131/(pgdp_nfbus!B142*population!B143))</f>
        <v>2.6230688297384592</v>
      </c>
      <c r="C135" s="11">
        <f xml:space="preserve"> C134 + Fernald_dat!L132/400</f>
        <v>1.5658232688196805</v>
      </c>
      <c r="D135" s="11">
        <f xml:space="preserve"> D134 + Fernald_dat!N132/400</f>
        <v>1.5961916422952127</v>
      </c>
    </row>
    <row r="136" spans="1:4">
      <c r="A136">
        <f xml:space="preserve"> SP_quarterly!A132</f>
        <v>1979.5</v>
      </c>
      <c r="B136" s="11">
        <f ca="1">LN(1000000*SP_quarterly!B132/(pgdp_nfbus!B143*population!B144))</f>
        <v>2.6458682138240088</v>
      </c>
      <c r="C136" s="11">
        <f xml:space="preserve"> C135 + Fernald_dat!L133/400</f>
        <v>1.5619618551460426</v>
      </c>
      <c r="D136" s="11">
        <f xml:space="preserve"> D135 + Fernald_dat!N133/400</f>
        <v>1.6025374965386878</v>
      </c>
    </row>
    <row r="137" spans="1:4">
      <c r="A137">
        <f xml:space="preserve"> SP_quarterly!A133</f>
        <v>1979.75</v>
      </c>
      <c r="B137" s="11">
        <f ca="1">LN(1000000*SP_quarterly!B133/(pgdp_nfbus!B144*population!B145))</f>
        <v>2.6127053138305758</v>
      </c>
      <c r="C137" s="11">
        <f xml:space="preserve"> C136 + Fernald_dat!L134/400</f>
        <v>1.558250082269945</v>
      </c>
      <c r="D137" s="11">
        <f xml:space="preserve"> D136 + Fernald_dat!N134/400</f>
        <v>1.6072747500887914</v>
      </c>
    </row>
    <row r="138" spans="1:4">
      <c r="A138">
        <f xml:space="preserve"> SP_quarterly!A134</f>
        <v>1980</v>
      </c>
      <c r="B138" s="11">
        <f ca="1">LN(1000000*SP_quarterly!B134/(pgdp_nfbus!B145*population!B146))</f>
        <v>2.6295440220814399</v>
      </c>
      <c r="C138" s="11">
        <f xml:space="preserve"> C137 + Fernald_dat!L135/400</f>
        <v>1.5573804225552974</v>
      </c>
      <c r="D138" s="11">
        <f xml:space="preserve"> D137 + Fernald_dat!N135/400</f>
        <v>1.6111845389084041</v>
      </c>
    </row>
    <row r="139" spans="1:4">
      <c r="A139">
        <f xml:space="preserve"> SP_quarterly!A135</f>
        <v>1980.25</v>
      </c>
      <c r="B139" s="11">
        <f ca="1">LN(1000000*SP_quarterly!B135/(pgdp_nfbus!B146*population!B147))</f>
        <v>2.5808543686222167</v>
      </c>
      <c r="C139" s="11">
        <f xml:space="preserve"> C138 + Fernald_dat!L136/400</f>
        <v>1.5362323137103515</v>
      </c>
      <c r="D139" s="11">
        <f xml:space="preserve"> D138 + Fernald_dat!N136/400</f>
        <v>1.5903182572704644</v>
      </c>
    </row>
    <row r="140" spans="1:4">
      <c r="A140">
        <f xml:space="preserve"> SP_quarterly!A136</f>
        <v>1980.5</v>
      </c>
      <c r="B140" s="11">
        <f ca="1">LN(1000000*SP_quarterly!B136/(pgdp_nfbus!B147*population!B148))</f>
        <v>2.6892048396124553</v>
      </c>
      <c r="C140" s="11">
        <f xml:space="preserve"> C139 + Fernald_dat!L137/400</f>
        <v>1.5370091859056549</v>
      </c>
      <c r="D140" s="11">
        <f xml:space="preserve"> D139 + Fernald_dat!N137/400</f>
        <v>1.5873573164216546</v>
      </c>
    </row>
    <row r="141" spans="1:4">
      <c r="A141">
        <f xml:space="preserve"> SP_quarterly!A137</f>
        <v>1980.75</v>
      </c>
      <c r="B141" s="11">
        <f ca="1">LN(1000000*SP_quarterly!B137/(pgdp_nfbus!B148*population!B149))</f>
        <v>2.7413338978363098</v>
      </c>
      <c r="C141" s="11">
        <f xml:space="preserve"> C140 + Fernald_dat!L138/400</f>
        <v>1.5522717466803255</v>
      </c>
      <c r="D141" s="11">
        <f xml:space="preserve"> D140 + Fernald_dat!N138/400</f>
        <v>1.5969981323810454</v>
      </c>
    </row>
    <row r="142" spans="1:4">
      <c r="A142">
        <f xml:space="preserve"> SP_quarterly!A138</f>
        <v>1981</v>
      </c>
      <c r="B142" s="11">
        <f ca="1">LN(1000000*SP_quarterly!B138/(pgdp_nfbus!B149*population!B150))</f>
        <v>2.6958358232795856</v>
      </c>
      <c r="C142" s="11">
        <f xml:space="preserve"> C141 + Fernald_dat!L139/400</f>
        <v>1.5627548884657667</v>
      </c>
      <c r="D142" s="11">
        <f xml:space="preserve"> D141 + Fernald_dat!N139/400</f>
        <v>1.6030630552996803</v>
      </c>
    </row>
    <row r="143" spans="1:4">
      <c r="A143">
        <f xml:space="preserve"> SP_quarterly!A139</f>
        <v>1981.25</v>
      </c>
      <c r="B143" s="11">
        <f ca="1">LN(1000000*SP_quarterly!B139/(pgdp_nfbus!B150*population!B151))</f>
        <v>2.6818918101457281</v>
      </c>
      <c r="C143" s="11">
        <f xml:space="preserve"> C142 + Fernald_dat!L140/400</f>
        <v>1.5547558088174331</v>
      </c>
      <c r="D143" s="11">
        <f xml:space="preserve"> D142 + Fernald_dat!N140/400</f>
        <v>1.5947125565878033</v>
      </c>
    </row>
    <row r="144" spans="1:4">
      <c r="A144">
        <f xml:space="preserve"> SP_quarterly!A140</f>
        <v>1981.5</v>
      </c>
      <c r="B144" s="11">
        <f ca="1">LN(1000000*SP_quarterly!B140/(pgdp_nfbus!B151*population!B152))</f>
        <v>2.6025251794152346</v>
      </c>
      <c r="C144" s="11">
        <f xml:space="preserve"> C143 + Fernald_dat!L141/400</f>
        <v>1.5650578321326336</v>
      </c>
      <c r="D144" s="11">
        <f xml:space="preserve"> D143 + Fernald_dat!N141/400</f>
        <v>1.6104509693199411</v>
      </c>
    </row>
    <row r="145" spans="1:4">
      <c r="A145">
        <f xml:space="preserve"> SP_quarterly!A141</f>
        <v>1981.75</v>
      </c>
      <c r="B145" s="11">
        <f ca="1">LN(1000000*SP_quarterly!B141/(pgdp_nfbus!B152*population!B153))</f>
        <v>2.5523285804055722</v>
      </c>
      <c r="C145" s="11">
        <f xml:space="preserve"> C144 + Fernald_dat!L142/400</f>
        <v>1.5456064665561975</v>
      </c>
      <c r="D145" s="11">
        <f xml:space="preserve"> D144 + Fernald_dat!N142/400</f>
        <v>1.6015465797769453</v>
      </c>
    </row>
    <row r="146" spans="1:4">
      <c r="A146">
        <f xml:space="preserve"> SP_quarterly!A142</f>
        <v>1982</v>
      </c>
      <c r="B146" s="11">
        <f ca="1">LN(1000000*SP_quarterly!B142/(pgdp_nfbus!B153*population!B154))</f>
        <v>2.4679449577042232</v>
      </c>
      <c r="C146" s="11">
        <f xml:space="preserve"> C145 + Fernald_dat!L143/400</f>
        <v>1.5331374603744834</v>
      </c>
      <c r="D146" s="11">
        <f xml:space="preserve"> D145 + Fernald_dat!N143/400</f>
        <v>1.6016728378887621</v>
      </c>
    </row>
    <row r="147" spans="1:4">
      <c r="A147">
        <f xml:space="preserve"> SP_quarterly!A143</f>
        <v>1982.25</v>
      </c>
      <c r="B147" s="11">
        <f ca="1">LN(1000000*SP_quarterly!B143/(pgdp_nfbus!B154*population!B155))</f>
        <v>2.4521650089367157</v>
      </c>
      <c r="C147" s="11">
        <f xml:space="preserve"> C146 + Fernald_dat!L144/400</f>
        <v>1.5315589737389779</v>
      </c>
      <c r="D147" s="11">
        <f xml:space="preserve"> D146 + Fernald_dat!N144/400</f>
        <v>1.6100116296236566</v>
      </c>
    </row>
    <row r="148" spans="1:4">
      <c r="A148">
        <f xml:space="preserve"> SP_quarterly!A144</f>
        <v>1982.5</v>
      </c>
      <c r="B148" s="11">
        <f ca="1">LN(1000000*SP_quarterly!B144/(pgdp_nfbus!B155*population!B156))</f>
        <v>2.434406357740194</v>
      </c>
      <c r="C148" s="11">
        <f xml:space="preserve"> C147 + Fernald_dat!L145/400</f>
        <v>1.5256722197693418</v>
      </c>
      <c r="D148" s="11">
        <f xml:space="preserve"> D147 + Fernald_dat!N145/400</f>
        <v>1.6074114223497227</v>
      </c>
    </row>
    <row r="149" spans="1:4">
      <c r="A149">
        <f xml:space="preserve"> SP_quarterly!A145</f>
        <v>1982.75</v>
      </c>
      <c r="B149" s="11">
        <f ca="1">LN(1000000*SP_quarterly!B145/(pgdp_nfbus!B156*population!B157))</f>
        <v>2.6043495821085871</v>
      </c>
      <c r="C149" s="11">
        <f xml:space="preserve"> C148 + Fernald_dat!L146/400</f>
        <v>1.527397504493718</v>
      </c>
      <c r="D149" s="11">
        <f xml:space="preserve"> D148 + Fernald_dat!N146/400</f>
        <v>1.6033740478217002</v>
      </c>
    </row>
    <row r="150" spans="1:4">
      <c r="A150">
        <f xml:space="preserve"> SP_quarterly!A146</f>
        <v>1983</v>
      </c>
      <c r="B150" s="11">
        <f ca="1">LN(1000000*SP_quarterly!B146/(pgdp_nfbus!B157*population!B158))</f>
        <v>2.6741858736464295</v>
      </c>
      <c r="C150" s="11">
        <f xml:space="preserve"> C149 + Fernald_dat!L147/400</f>
        <v>1.5338080231342268</v>
      </c>
      <c r="D150" s="11">
        <f xml:space="preserve"> D149 + Fernald_dat!N147/400</f>
        <v>1.5955232680929421</v>
      </c>
    </row>
    <row r="151" spans="1:4">
      <c r="A151">
        <f xml:space="preserve"> SP_quarterly!A147</f>
        <v>1983.25</v>
      </c>
      <c r="B151" s="11">
        <f ca="1">LN(1000000*SP_quarterly!B147/(pgdp_nfbus!B158*population!B159))</f>
        <v>2.7648115280832175</v>
      </c>
      <c r="C151" s="11">
        <f xml:space="preserve"> C150 + Fernald_dat!L148/400</f>
        <v>1.5490321906577496</v>
      </c>
      <c r="D151" s="11">
        <f xml:space="preserve"> D150 + Fernald_dat!N148/400</f>
        <v>1.5926478423317472</v>
      </c>
    </row>
    <row r="152" spans="1:4">
      <c r="A152">
        <f xml:space="preserve"> SP_quarterly!A148</f>
        <v>1983.5</v>
      </c>
      <c r="B152" s="11">
        <f ca="1">LN(1000000*SP_quarterly!B148/(pgdp_nfbus!B159*population!B160))</f>
        <v>2.7673211128590021</v>
      </c>
      <c r="C152" s="11">
        <f xml:space="preserve"> C151 + Fernald_dat!L149/400</f>
        <v>1.5527785519425374</v>
      </c>
      <c r="D152" s="11">
        <f xml:space="preserve"> D151 + Fernald_dat!N149/400</f>
        <v>1.5784275482153678</v>
      </c>
    </row>
    <row r="153" spans="1:4">
      <c r="A153">
        <f xml:space="preserve"> SP_quarterly!A149</f>
        <v>1983.75</v>
      </c>
      <c r="B153" s="11">
        <f ca="1">LN(1000000*SP_quarterly!B149/(pgdp_nfbus!B160*population!B161))</f>
        <v>2.760191920113316</v>
      </c>
      <c r="C153" s="11">
        <f xml:space="preserve"> C152 + Fernald_dat!L150/400</f>
        <v>1.564434126458695</v>
      </c>
      <c r="D153" s="11">
        <f xml:space="preserve"> D152 + Fernald_dat!N150/400</f>
        <v>1.5769112132494807</v>
      </c>
    </row>
    <row r="154" spans="1:4">
      <c r="A154">
        <f xml:space="preserve"> SP_quarterly!A150</f>
        <v>1984</v>
      </c>
      <c r="B154" s="11">
        <f ca="1">LN(1000000*SP_quarterly!B150/(pgdp_nfbus!B161*population!B162))</f>
        <v>2.7179077340736439</v>
      </c>
      <c r="C154" s="11">
        <f xml:space="preserve"> C153 + Fernald_dat!L151/400</f>
        <v>1.5771705687958699</v>
      </c>
      <c r="D154" s="11">
        <f xml:space="preserve"> D153 + Fernald_dat!N151/400</f>
        <v>1.5840178916409802</v>
      </c>
    </row>
    <row r="155" spans="1:4">
      <c r="A155">
        <f xml:space="preserve"> SP_quarterly!A151</f>
        <v>1984.25</v>
      </c>
      <c r="B155" s="11">
        <f ca="1">LN(1000000*SP_quarterly!B151/(pgdp_nfbus!B162*population!B163))</f>
        <v>2.6773800241520669</v>
      </c>
      <c r="C155" s="11">
        <f xml:space="preserve"> C154 + Fernald_dat!L152/400</f>
        <v>1.5855226920071654</v>
      </c>
      <c r="D155" s="11">
        <f xml:space="preserve"> D154 + Fernald_dat!N152/400</f>
        <v>1.5942734540450452</v>
      </c>
    </row>
    <row r="156" spans="1:4">
      <c r="A156">
        <f xml:space="preserve"> SP_quarterly!A152</f>
        <v>1984.5</v>
      </c>
      <c r="B156" s="11">
        <f ca="1">LN(1000000*SP_quarterly!B152/(pgdp_nfbus!B163*population!B164))</f>
        <v>2.6965365034260187</v>
      </c>
      <c r="C156" s="11">
        <f xml:space="preserve"> C155 + Fernald_dat!L153/400</f>
        <v>1.5864948995390369</v>
      </c>
      <c r="D156" s="11">
        <f xml:space="preserve"> D155 + Fernald_dat!N153/400</f>
        <v>1.6018430702385835</v>
      </c>
    </row>
    <row r="157" spans="1:4">
      <c r="A157">
        <f xml:space="preserve"> SP_quarterly!A153</f>
        <v>1984.75</v>
      </c>
      <c r="B157" s="11">
        <f ca="1">LN(1000000*SP_quarterly!B153/(pgdp_nfbus!B164*population!B165))</f>
        <v>2.7168681577520033</v>
      </c>
      <c r="C157" s="11">
        <f xml:space="preserve"> C156 + Fernald_dat!L154/400</f>
        <v>1.5856909343528289</v>
      </c>
      <c r="D157" s="11">
        <f xml:space="preserve"> D156 + Fernald_dat!N154/400</f>
        <v>1.6087274992000711</v>
      </c>
    </row>
    <row r="158" spans="1:4">
      <c r="A158">
        <f xml:space="preserve"> SP_quarterly!A154</f>
        <v>1985</v>
      </c>
      <c r="B158" s="11">
        <f ca="1">LN(1000000*SP_quarterly!B154/(pgdp_nfbus!B165*population!B166))</f>
        <v>2.7723458987965377</v>
      </c>
      <c r="C158" s="11">
        <f xml:space="preserve"> C157 + Fernald_dat!L155/400</f>
        <v>1.5898535084359739</v>
      </c>
      <c r="D158" s="11">
        <f xml:space="preserve"> D157 + Fernald_dat!N155/400</f>
        <v>1.6185411408860988</v>
      </c>
    </row>
    <row r="159" spans="1:4">
      <c r="A159">
        <f xml:space="preserve"> SP_quarterly!A155</f>
        <v>1985.25</v>
      </c>
      <c r="B159" s="11">
        <f ca="1">LN(1000000*SP_quarterly!B155/(pgdp_nfbus!B166*population!B167))</f>
        <v>2.8047347281034263</v>
      </c>
      <c r="C159" s="11">
        <f xml:space="preserve"> C158 + Fernald_dat!L156/400</f>
        <v>1.5875823118490164</v>
      </c>
      <c r="D159" s="11">
        <f xml:space="preserve"> D158 + Fernald_dat!N156/400</f>
        <v>1.6181756018080993</v>
      </c>
    </row>
    <row r="160" spans="1:4">
      <c r="A160">
        <f xml:space="preserve"> SP_quarterly!A156</f>
        <v>1985.5</v>
      </c>
      <c r="B160" s="11">
        <f ca="1">LN(1000000*SP_quarterly!B156/(pgdp_nfbus!B167*population!B168))</f>
        <v>2.8134420149131216</v>
      </c>
      <c r="C160" s="11">
        <f xml:space="preserve"> C159 + Fernald_dat!L157/400</f>
        <v>1.5981004000812185</v>
      </c>
      <c r="D160" s="11">
        <f xml:space="preserve"> D159 + Fernald_dat!N157/400</f>
        <v>1.6275864090273346</v>
      </c>
    </row>
    <row r="161" spans="1:4">
      <c r="A161">
        <f xml:space="preserve"> SP_quarterly!A157</f>
        <v>1985.75</v>
      </c>
      <c r="B161" s="11">
        <f ca="1">LN(1000000*SP_quarterly!B157/(pgdp_nfbus!B168*population!B169))</f>
        <v>2.853587631212366</v>
      </c>
      <c r="C161" s="11">
        <f xml:space="preserve"> C160 + Fernald_dat!L158/400</f>
        <v>1.5980507787793914</v>
      </c>
      <c r="D161" s="11">
        <f xml:space="preserve"> D160 + Fernald_dat!N158/400</f>
        <v>1.625003744585156</v>
      </c>
    </row>
    <row r="162" spans="1:4">
      <c r="A162">
        <f xml:space="preserve"> SP_quarterly!A158</f>
        <v>1986</v>
      </c>
      <c r="B162" s="11">
        <f ca="1">LN(1000000*SP_quarterly!B158/(pgdp_nfbus!B169*population!B170))</f>
        <v>2.9538858789221085</v>
      </c>
      <c r="C162" s="11">
        <f xml:space="preserve"> C161 + Fernald_dat!L159/400</f>
        <v>1.6048558397805808</v>
      </c>
      <c r="D162" s="11">
        <f xml:space="preserve"> D161 + Fernald_dat!N159/400</f>
        <v>1.6294672569721178</v>
      </c>
    </row>
    <row r="163" spans="1:4">
      <c r="A163">
        <f xml:space="preserve"> SP_quarterly!A159</f>
        <v>1986.25</v>
      </c>
      <c r="B163" s="11">
        <f ca="1">LN(1000000*SP_quarterly!B159/(pgdp_nfbus!B170*population!B171))</f>
        <v>3.0399291872821212</v>
      </c>
      <c r="C163" s="11">
        <f xml:space="preserve"> C162 + Fernald_dat!L160/400</f>
        <v>1.605205387557219</v>
      </c>
      <c r="D163" s="11">
        <f xml:space="preserve"> D162 + Fernald_dat!N160/400</f>
        <v>1.6284457313160372</v>
      </c>
    </row>
    <row r="164" spans="1:4">
      <c r="A164">
        <f xml:space="preserve"> SP_quarterly!A160</f>
        <v>1986.5</v>
      </c>
      <c r="B164" s="11">
        <f ca="1">LN(1000000*SP_quarterly!B160/(pgdp_nfbus!B171*population!B172))</f>
        <v>3.0382397395149279</v>
      </c>
      <c r="C164" s="11">
        <f xml:space="preserve"> C163 + Fernald_dat!L161/400</f>
        <v>1.6072147843749516</v>
      </c>
      <c r="D164" s="11">
        <f xml:space="preserve"> D163 + Fernald_dat!N161/400</f>
        <v>1.629506620540925</v>
      </c>
    </row>
    <row r="165" spans="1:4">
      <c r="A165">
        <f xml:space="preserve"> SP_quarterly!A161</f>
        <v>1986.75</v>
      </c>
      <c r="B165" s="11">
        <f ca="1">LN(1000000*SP_quarterly!B161/(pgdp_nfbus!B172*population!B173))</f>
        <v>3.0418017007607192</v>
      </c>
      <c r="C165" s="11">
        <f xml:space="preserve"> C164 + Fernald_dat!L162/400</f>
        <v>1.6043710078156819</v>
      </c>
      <c r="D165" s="11">
        <f xml:space="preserve"> D164 + Fernald_dat!N162/400</f>
        <v>1.6250204417458727</v>
      </c>
    </row>
    <row r="166" spans="1:4">
      <c r="A166">
        <f xml:space="preserve"> SP_quarterly!A162</f>
        <v>1987</v>
      </c>
      <c r="B166" s="11">
        <f ca="1">LN(1000000*SP_quarterly!B162/(pgdp_nfbus!B173*population!B174))</f>
        <v>3.1680164182187713</v>
      </c>
      <c r="C166" s="11">
        <f xml:space="preserve"> C165 + Fernald_dat!L163/400</f>
        <v>1.6011201002872788</v>
      </c>
      <c r="D166" s="11">
        <f xml:space="preserve"> D165 + Fernald_dat!N163/400</f>
        <v>1.6185333297916604</v>
      </c>
    </row>
    <row r="167" spans="1:4">
      <c r="A167">
        <f xml:space="preserve"> SP_quarterly!A163</f>
        <v>1987.25</v>
      </c>
      <c r="B167" s="11">
        <f ca="1">LN(1000000*SP_quarterly!B163/(pgdp_nfbus!B174*population!B175))</f>
        <v>3.2084757252687339</v>
      </c>
      <c r="C167" s="11">
        <f xml:space="preserve"> C166 + Fernald_dat!L164/400</f>
        <v>1.6126976474607402</v>
      </c>
      <c r="D167" s="11">
        <f xml:space="preserve"> D166 + Fernald_dat!N164/400</f>
        <v>1.6254671942981007</v>
      </c>
    </row>
    <row r="168" spans="1:4">
      <c r="A168">
        <f xml:space="preserve"> SP_quarterly!A164</f>
        <v>1987.5</v>
      </c>
      <c r="B168" s="11">
        <f ca="1">LN(1000000*SP_quarterly!B164/(pgdp_nfbus!B175*population!B176))</f>
        <v>3.2831408365124659</v>
      </c>
      <c r="C168" s="11">
        <f xml:space="preserve"> C167 + Fernald_dat!L165/400</f>
        <v>1.6165856211466267</v>
      </c>
      <c r="D168" s="11">
        <f xml:space="preserve"> D167 + Fernald_dat!N165/400</f>
        <v>1.6243518995453285</v>
      </c>
    </row>
    <row r="169" spans="1:4">
      <c r="A169">
        <f xml:space="preserve"> SP_quarterly!A165</f>
        <v>1987.75</v>
      </c>
      <c r="B169" s="11">
        <f ca="1">LN(1000000*SP_quarterly!B165/(pgdp_nfbus!B176*population!B177))</f>
        <v>3.0529959654952523</v>
      </c>
      <c r="C169" s="11">
        <f xml:space="preserve"> C168 + Fernald_dat!L166/400</f>
        <v>1.6203565913797349</v>
      </c>
      <c r="D169" s="11">
        <f xml:space="preserve"> D168 + Fernald_dat!N166/400</f>
        <v>1.6244998458583746</v>
      </c>
    </row>
    <row r="170" spans="1:4">
      <c r="A170">
        <f xml:space="preserve"> SP_quarterly!A166</f>
        <v>1988</v>
      </c>
      <c r="B170" s="11">
        <f ca="1">LN(1000000*SP_quarterly!B166/(pgdp_nfbus!B177*population!B178))</f>
        <v>3.0538619229719659</v>
      </c>
      <c r="C170" s="11">
        <f xml:space="preserve"> C169 + Fernald_dat!L167/400</f>
        <v>1.6250248417308313</v>
      </c>
      <c r="D170" s="11">
        <f xml:space="preserve"> D169 + Fernald_dat!N167/400</f>
        <v>1.6283482744368891</v>
      </c>
    </row>
    <row r="171" spans="1:4">
      <c r="A171">
        <f xml:space="preserve"> SP_quarterly!A167</f>
        <v>1988.25</v>
      </c>
      <c r="B171" s="11">
        <f ca="1">LN(1000000*SP_quarterly!B167/(pgdp_nfbus!B178*population!B179))</f>
        <v>3.0621745281966581</v>
      </c>
      <c r="C171" s="11">
        <f xml:space="preserve"> C170 + Fernald_dat!L168/400</f>
        <v>1.6255324797109794</v>
      </c>
      <c r="D171" s="11">
        <f xml:space="preserve"> D170 + Fernald_dat!N168/400</f>
        <v>1.6311257304049993</v>
      </c>
    </row>
    <row r="172" spans="1:4">
      <c r="A172">
        <f xml:space="preserve"> SP_quarterly!A168</f>
        <v>1988.5</v>
      </c>
      <c r="B172" s="11">
        <f ca="1">LN(1000000*SP_quarterly!B168/(pgdp_nfbus!B179*population!B180))</f>
        <v>3.0630767769309895</v>
      </c>
      <c r="C172" s="11">
        <f xml:space="preserve"> C171 + Fernald_dat!L169/400</f>
        <v>1.6280832337393047</v>
      </c>
      <c r="D172" s="11">
        <f xml:space="preserve"> D171 + Fernald_dat!N169/400</f>
        <v>1.6380655183479182</v>
      </c>
    </row>
    <row r="173" spans="1:4">
      <c r="A173">
        <f xml:space="preserve"> SP_quarterly!A169</f>
        <v>1988.75</v>
      </c>
      <c r="B173" s="11">
        <f ca="1">LN(1000000*SP_quarterly!B169/(pgdp_nfbus!B180*population!B181))</f>
        <v>3.0807808031666841</v>
      </c>
      <c r="C173" s="11">
        <f xml:space="preserve"> C172 + Fernald_dat!L170/400</f>
        <v>1.629948768057444</v>
      </c>
      <c r="D173" s="11">
        <f xml:space="preserve"> D172 + Fernald_dat!N170/400</f>
        <v>1.6445317675783284</v>
      </c>
    </row>
    <row r="174" spans="1:4">
      <c r="A174">
        <f xml:space="preserve"> SP_quarterly!A170</f>
        <v>1989</v>
      </c>
      <c r="B174" s="11">
        <f ca="1">LN(1000000*SP_quarterly!B170/(pgdp_nfbus!B181*population!B182))</f>
        <v>3.1264858895223182</v>
      </c>
      <c r="C174" s="11">
        <f xml:space="preserve"> C173 + Fernald_dat!L171/400</f>
        <v>1.6276542400106855</v>
      </c>
      <c r="D174" s="11">
        <f xml:space="preserve"> D173 + Fernald_dat!N171/400</f>
        <v>1.6452277124474517</v>
      </c>
    </row>
    <row r="175" spans="1:4">
      <c r="A175">
        <f xml:space="preserve"> SP_quarterly!A171</f>
        <v>1989.25</v>
      </c>
      <c r="B175" s="11">
        <f ca="1">LN(1000000*SP_quarterly!B171/(pgdp_nfbus!B182*population!B183))</f>
        <v>3.1873470567171753</v>
      </c>
      <c r="C175" s="11">
        <f xml:space="preserve"> C174 + Fernald_dat!L172/400</f>
        <v>1.6199403235536014</v>
      </c>
      <c r="D175" s="11">
        <f xml:space="preserve"> D174 + Fernald_dat!N172/400</f>
        <v>1.6381010550289872</v>
      </c>
    </row>
    <row r="176" spans="1:4">
      <c r="A176">
        <f xml:space="preserve"> SP_quarterly!A172</f>
        <v>1989.5</v>
      </c>
      <c r="B176" s="11">
        <f ca="1">LN(1000000*SP_quarterly!B172/(pgdp_nfbus!B183*population!B184))</f>
        <v>3.2658554179612835</v>
      </c>
      <c r="C176" s="11">
        <f xml:space="preserve"> C175 + Fernald_dat!L173/400</f>
        <v>1.6198280198080826</v>
      </c>
      <c r="D176" s="11">
        <f xml:space="preserve"> D175 + Fernald_dat!N173/400</f>
        <v>1.6367899429732649</v>
      </c>
    </row>
    <row r="177" spans="1:4">
      <c r="A177">
        <f xml:space="preserve"> SP_quarterly!A173</f>
        <v>1989.75</v>
      </c>
      <c r="B177" s="11">
        <f ca="1">LN(1000000*SP_quarterly!B173/(pgdp_nfbus!B184*population!B185))</f>
        <v>3.2688374589954181</v>
      </c>
      <c r="C177" s="11">
        <f xml:space="preserve"> C176 + Fernald_dat!L174/400</f>
        <v>1.6166386238949819</v>
      </c>
      <c r="D177" s="11">
        <f xml:space="preserve"> D176 + Fernald_dat!N174/400</f>
        <v>1.6322124675862235</v>
      </c>
    </row>
    <row r="178" spans="1:4">
      <c r="A178">
        <f xml:space="preserve"> SP_quarterly!A174</f>
        <v>1990</v>
      </c>
      <c r="B178" s="11">
        <f ca="1">LN(1000000*SP_quarterly!B174/(pgdp_nfbus!B185*population!B186))</f>
        <v>3.2237705913930665</v>
      </c>
      <c r="C178" s="11">
        <f xml:space="preserve"> C177 + Fernald_dat!L175/400</f>
        <v>1.6240431755710545</v>
      </c>
      <c r="D178" s="11">
        <f xml:space="preserve"> D177 + Fernald_dat!N175/400</f>
        <v>1.6397476644828075</v>
      </c>
    </row>
    <row r="179" spans="1:4">
      <c r="A179">
        <f xml:space="preserve"> SP_quarterly!A175</f>
        <v>1990.25</v>
      </c>
      <c r="B179" s="11">
        <f ca="1">LN(1000000*SP_quarterly!B175/(pgdp_nfbus!B186*population!B187))</f>
        <v>3.2512590367986896</v>
      </c>
      <c r="C179" s="11">
        <f xml:space="preserve"> C178 + Fernald_dat!L176/400</f>
        <v>1.629586541323863</v>
      </c>
      <c r="D179" s="11">
        <f xml:space="preserve"> D178 + Fernald_dat!N176/400</f>
        <v>1.6476745413603653</v>
      </c>
    </row>
    <row r="180" spans="1:4">
      <c r="A180">
        <f xml:space="preserve"> SP_quarterly!A176</f>
        <v>1990.5</v>
      </c>
      <c r="B180" s="11">
        <f ca="1">LN(1000000*SP_quarterly!B176/(pgdp_nfbus!B187*population!B188))</f>
        <v>3.1992546632915078</v>
      </c>
      <c r="C180" s="11">
        <f xml:space="preserve"> C179 + Fernald_dat!L177/400</f>
        <v>1.6264512801311717</v>
      </c>
      <c r="D180" s="11">
        <f xml:space="preserve"> D179 + Fernald_dat!N177/400</f>
        <v>1.6486984317095466</v>
      </c>
    </row>
    <row r="181" spans="1:4">
      <c r="A181">
        <f xml:space="preserve"> SP_quarterly!A177</f>
        <v>1990.75</v>
      </c>
      <c r="B181" s="11">
        <f ca="1">LN(1000000*SP_quarterly!B177/(pgdp_nfbus!B188*population!B189))</f>
        <v>3.1320218322086695</v>
      </c>
      <c r="C181" s="11">
        <f xml:space="preserve"> C180 + Fernald_dat!L178/400</f>
        <v>1.6163413127713873</v>
      </c>
      <c r="D181" s="11">
        <f xml:space="preserve"> D180 + Fernald_dat!N178/400</f>
        <v>1.6428731460474117</v>
      </c>
    </row>
    <row r="182" spans="1:4">
      <c r="A182">
        <f xml:space="preserve"> SP_quarterly!A178</f>
        <v>1991</v>
      </c>
      <c r="B182" s="11">
        <f ca="1">LN(1000000*SP_quarterly!B178/(pgdp_nfbus!B189*population!B190))</f>
        <v>3.2290473653226783</v>
      </c>
      <c r="C182" s="11">
        <f xml:space="preserve"> C181 + Fernald_dat!L179/400</f>
        <v>1.611840098378595</v>
      </c>
      <c r="D182" s="11">
        <f xml:space="preserve"> D181 + Fernald_dat!N179/400</f>
        <v>1.6408307343272555</v>
      </c>
    </row>
    <row r="183" spans="1:4">
      <c r="A183">
        <f xml:space="preserve"> SP_quarterly!A179</f>
        <v>1991.25</v>
      </c>
      <c r="B183" s="11">
        <f ca="1">LN(1000000*SP_quarterly!B179/(pgdp_nfbus!B190*population!B191))</f>
        <v>3.2910168947370795</v>
      </c>
      <c r="C183" s="11">
        <f xml:space="preserve"> C182 + Fernald_dat!L180/400</f>
        <v>1.6202750417499803</v>
      </c>
      <c r="D183" s="11">
        <f xml:space="preserve"> D182 + Fernald_dat!N180/400</f>
        <v>1.6487280782253999</v>
      </c>
    </row>
    <row r="184" spans="1:4">
      <c r="A184">
        <f xml:space="preserve"> SP_quarterly!A180</f>
        <v>1991.5</v>
      </c>
      <c r="B184" s="11">
        <f ca="1">LN(1000000*SP_quarterly!B180/(pgdp_nfbus!B191*population!B192))</f>
        <v>3.2991578332180986</v>
      </c>
      <c r="C184" s="11">
        <f xml:space="preserve"> C183 + Fernald_dat!L181/400</f>
        <v>1.6232859211008757</v>
      </c>
      <c r="D184" s="11">
        <f xml:space="preserve"> D183 + Fernald_dat!N181/400</f>
        <v>1.6483384619220061</v>
      </c>
    </row>
    <row r="185" spans="1:4">
      <c r="A185">
        <f xml:space="preserve"> SP_quarterly!A181</f>
        <v>1991.75</v>
      </c>
      <c r="B185" s="11">
        <f ca="1">LN(1000000*SP_quarterly!B181/(pgdp_nfbus!B192*population!B193))</f>
        <v>3.2972640723679616</v>
      </c>
      <c r="C185" s="11">
        <f xml:space="preserve"> C184 + Fernald_dat!L182/400</f>
        <v>1.6235458013422239</v>
      </c>
      <c r="D185" s="11">
        <f xml:space="preserve"> D184 + Fernald_dat!N182/400</f>
        <v>1.6436930686793114</v>
      </c>
    </row>
    <row r="186" spans="1:4">
      <c r="A186">
        <f xml:space="preserve"> SP_quarterly!A182</f>
        <v>1992</v>
      </c>
      <c r="B186" s="11">
        <f ca="1">LN(1000000*SP_quarterly!B182/(pgdp_nfbus!B193*population!B194))</f>
        <v>3.3557406538392023</v>
      </c>
      <c r="C186" s="11">
        <f xml:space="preserve"> C185 + Fernald_dat!L183/400</f>
        <v>1.6470364220431561</v>
      </c>
      <c r="D186" s="11">
        <f xml:space="preserve"> D185 + Fernald_dat!N183/400</f>
        <v>1.6627106656509461</v>
      </c>
    </row>
    <row r="187" spans="1:4">
      <c r="A187">
        <f xml:space="preserve"> SP_quarterly!A183</f>
        <v>1992.25</v>
      </c>
      <c r="B187" s="11">
        <f ca="1">LN(1000000*SP_quarterly!B183/(pgdp_nfbus!B194*population!B195))</f>
        <v>3.3443993954369668</v>
      </c>
      <c r="C187" s="11">
        <f xml:space="preserve"> C186 + Fernald_dat!L184/400</f>
        <v>1.6515620138829947</v>
      </c>
      <c r="D187" s="11">
        <f xml:space="preserve"> D186 + Fernald_dat!N184/400</f>
        <v>1.6647680614202871</v>
      </c>
    </row>
    <row r="188" spans="1:4">
      <c r="A188">
        <f xml:space="preserve"> SP_quarterly!A184</f>
        <v>1992.5</v>
      </c>
      <c r="B188" s="11">
        <f ca="1">LN(1000000*SP_quarterly!B184/(pgdp_nfbus!B195*population!B196))</f>
        <v>3.3542487043232887</v>
      </c>
      <c r="C188" s="11">
        <f xml:space="preserve"> C187 + Fernald_dat!L185/400</f>
        <v>1.6528516989907156</v>
      </c>
      <c r="D188" s="11">
        <f xml:space="preserve"> D187 + Fernald_dat!N185/400</f>
        <v>1.6658258270908513</v>
      </c>
    </row>
    <row r="189" spans="1:4">
      <c r="A189">
        <f xml:space="preserve"> SP_quarterly!A185</f>
        <v>1992.75</v>
      </c>
      <c r="B189" s="11">
        <f ca="1">LN(1000000*SP_quarterly!B185/(pgdp_nfbus!B196*population!B197))</f>
        <v>3.3595896457603254</v>
      </c>
      <c r="C189" s="11">
        <f xml:space="preserve"> C188 + Fernald_dat!L186/400</f>
        <v>1.6547357512911502</v>
      </c>
      <c r="D189" s="11">
        <f xml:space="preserve"> D188 + Fernald_dat!N186/400</f>
        <v>1.6687562505276037</v>
      </c>
    </row>
    <row r="190" spans="1:4">
      <c r="A190">
        <f xml:space="preserve"> SP_quarterly!A186</f>
        <v>1993</v>
      </c>
      <c r="B190" s="11">
        <f ca="1">LN(1000000*SP_quarterly!B186/(pgdp_nfbus!B197*population!B198))</f>
        <v>3.3938257559654295</v>
      </c>
      <c r="C190" s="11">
        <f xml:space="preserve"> C189 + Fernald_dat!L187/400</f>
        <v>1.6419003818373978</v>
      </c>
      <c r="D190" s="11">
        <f xml:space="preserve"> D189 + Fernald_dat!N187/400</f>
        <v>1.6564925794024672</v>
      </c>
    </row>
    <row r="191" spans="1:4">
      <c r="A191">
        <f xml:space="preserve"> SP_quarterly!A187</f>
        <v>1993.25</v>
      </c>
      <c r="B191" s="11">
        <f ca="1">LN(1000000*SP_quarterly!B187/(pgdp_nfbus!B198*population!B199))</f>
        <v>3.3930774340093226</v>
      </c>
      <c r="C191" s="11">
        <f xml:space="preserve"> C190 + Fernald_dat!L188/400</f>
        <v>1.6425286232611795</v>
      </c>
      <c r="D191" s="11">
        <f xml:space="preserve"> D190 + Fernald_dat!N188/400</f>
        <v>1.6555849866168064</v>
      </c>
    </row>
    <row r="192" spans="1:4">
      <c r="A192">
        <f xml:space="preserve"> SP_quarterly!A188</f>
        <v>1993.5</v>
      </c>
      <c r="B192" s="11">
        <f ca="1">LN(1000000*SP_quarterly!B188/(pgdp_nfbus!B199*population!B200))</f>
        <v>3.4029208211588098</v>
      </c>
      <c r="C192" s="11">
        <f xml:space="preserve"> C191 + Fernald_dat!L189/400</f>
        <v>1.6375234327747119</v>
      </c>
      <c r="D192" s="11">
        <f xml:space="preserve"> D191 + Fernald_dat!N189/400</f>
        <v>1.6463395164855947</v>
      </c>
    </row>
    <row r="193" spans="1:4">
      <c r="A193">
        <f xml:space="preserve"> SP_quarterly!A189</f>
        <v>1993.75</v>
      </c>
      <c r="B193" s="11">
        <f ca="1">LN(1000000*SP_quarterly!B189/(pgdp_nfbus!B200*population!B201))</f>
        <v>3.419149798070749</v>
      </c>
      <c r="C193" s="11">
        <f xml:space="preserve"> C192 + Fernald_dat!L190/400</f>
        <v>1.6500491313455263</v>
      </c>
      <c r="D193" s="11">
        <f xml:space="preserve"> D192 + Fernald_dat!N190/400</f>
        <v>1.6526233674981916</v>
      </c>
    </row>
    <row r="194" spans="1:4">
      <c r="A194">
        <f xml:space="preserve"> SP_quarterly!A190</f>
        <v>1994</v>
      </c>
      <c r="B194" s="11">
        <f ca="1">LN(1000000*SP_quarterly!B190/(pgdp_nfbus!B201*population!B202))</f>
        <v>3.424953486708493</v>
      </c>
      <c r="C194" s="11">
        <f xml:space="preserve"> C193 + Fernald_dat!L191/400</f>
        <v>1.6459207963767251</v>
      </c>
      <c r="D194" s="11">
        <f xml:space="preserve"> D193 + Fernald_dat!N191/400</f>
        <v>1.6420197209269083</v>
      </c>
    </row>
    <row r="195" spans="1:4">
      <c r="A195">
        <f xml:space="preserve"> SP_quarterly!A191</f>
        <v>1994.25</v>
      </c>
      <c r="B195" s="11">
        <f ca="1">LN(1000000*SP_quarterly!B191/(pgdp_nfbus!B202*population!B203))</f>
        <v>3.3774624657313264</v>
      </c>
      <c r="C195" s="11">
        <f xml:space="preserve"> C194 + Fernald_dat!L192/400</f>
        <v>1.648539430807165</v>
      </c>
      <c r="D195" s="11">
        <f xml:space="preserve"> D194 + Fernald_dat!N192/400</f>
        <v>1.6400527443110491</v>
      </c>
    </row>
    <row r="196" spans="1:4">
      <c r="A196">
        <f xml:space="preserve"> SP_quarterly!A192</f>
        <v>1994.5</v>
      </c>
      <c r="B196" s="11">
        <f ca="1">LN(1000000*SP_quarterly!B192/(pgdp_nfbus!B203*population!B204))</f>
        <v>3.3902397784173215</v>
      </c>
      <c r="C196" s="11">
        <f xml:space="preserve"> C195 + Fernald_dat!L193/400</f>
        <v>1.6441209190545258</v>
      </c>
      <c r="D196" s="11">
        <f xml:space="preserve"> D195 + Fernald_dat!N193/400</f>
        <v>1.6343236699216463</v>
      </c>
    </row>
    <row r="197" spans="1:4">
      <c r="A197">
        <f xml:space="preserve"> SP_quarterly!A193</f>
        <v>1994.75</v>
      </c>
      <c r="B197" s="11">
        <f ca="1">LN(1000000*SP_quarterly!B193/(pgdp_nfbus!B204*population!B205))</f>
        <v>3.3814449206912895</v>
      </c>
      <c r="C197" s="11">
        <f xml:space="preserve"> C196 + Fernald_dat!L194/400</f>
        <v>1.6538186020663095</v>
      </c>
      <c r="D197" s="11">
        <f xml:space="preserve"> D196 + Fernald_dat!N194/400</f>
        <v>1.6462699982372069</v>
      </c>
    </row>
    <row r="198" spans="1:4">
      <c r="A198">
        <f xml:space="preserve"> SP_quarterly!A194</f>
        <v>1995</v>
      </c>
      <c r="B198" s="11">
        <f ca="1">LN(1000000*SP_quarterly!B194/(pgdp_nfbus!B205*population!B206))</f>
        <v>3.418323086776998</v>
      </c>
      <c r="C198" s="11">
        <f xml:space="preserve"> C197 + Fernald_dat!L195/400</f>
        <v>1.648111523002046</v>
      </c>
      <c r="D198" s="11">
        <f xml:space="preserve"> D197 + Fernald_dat!N195/400</f>
        <v>1.6454305482048495</v>
      </c>
    </row>
    <row r="199" spans="1:4">
      <c r="A199">
        <f xml:space="preserve"> SP_quarterly!A195</f>
        <v>1995.25</v>
      </c>
      <c r="B199" s="11">
        <f ca="1">LN(1000000*SP_quarterly!B195/(pgdp_nfbus!B206*population!B207))</f>
        <v>3.4987945418385245</v>
      </c>
      <c r="C199" s="11">
        <f xml:space="preserve"> C198 + Fernald_dat!L196/400</f>
        <v>1.6467320283820615</v>
      </c>
      <c r="D199" s="11">
        <f xml:space="preserve"> D198 + Fernald_dat!N196/400</f>
        <v>1.6498822091754508</v>
      </c>
    </row>
    <row r="200" spans="1:4">
      <c r="A200">
        <f xml:space="preserve"> SP_quarterly!A196</f>
        <v>1995.5</v>
      </c>
      <c r="B200" s="11">
        <f ca="1">LN(1000000*SP_quarterly!B196/(pgdp_nfbus!B207*population!B208))</f>
        <v>3.5691431020342272</v>
      </c>
      <c r="C200" s="11">
        <f xml:space="preserve"> C199 + Fernald_dat!L197/400</f>
        <v>1.6504305859286119</v>
      </c>
      <c r="D200" s="11">
        <f xml:space="preserve"> D199 + Fernald_dat!N197/400</f>
        <v>1.6584918258463832</v>
      </c>
    </row>
    <row r="201" spans="1:4">
      <c r="A201">
        <f xml:space="preserve"> SP_quarterly!A197</f>
        <v>1995.75</v>
      </c>
      <c r="B201" s="11">
        <f ca="1">LN(1000000*SP_quarterly!B197/(pgdp_nfbus!B208*population!B209))</f>
        <v>3.61999525160918</v>
      </c>
      <c r="C201" s="11">
        <f xml:space="preserve"> C200 + Fernald_dat!L198/400</f>
        <v>1.6531553004699908</v>
      </c>
      <c r="D201" s="11">
        <f xml:space="preserve"> D200 + Fernald_dat!N198/400</f>
        <v>1.6639147772748071</v>
      </c>
    </row>
    <row r="202" spans="1:4">
      <c r="A202">
        <f xml:space="preserve"> SP_quarterly!A198</f>
        <v>1996</v>
      </c>
      <c r="B202" s="11">
        <f ca="1">LN(1000000*SP_quarterly!B198/(pgdp_nfbus!B209*population!B210))</f>
        <v>3.6782919945282377</v>
      </c>
      <c r="C202" s="11">
        <f xml:space="preserve"> C201 + Fernald_dat!L199/400</f>
        <v>1.6608165865520763</v>
      </c>
      <c r="D202" s="11">
        <f xml:space="preserve"> D201 + Fernald_dat!N199/400</f>
        <v>1.6716206541013459</v>
      </c>
    </row>
    <row r="203" spans="1:4">
      <c r="A203">
        <f xml:space="preserve"> SP_quarterly!A199</f>
        <v>1996.25</v>
      </c>
      <c r="B203" s="11">
        <f ca="1">LN(1000000*SP_quarterly!B199/(pgdp_nfbus!B210*population!B211))</f>
        <v>3.7058491782246699</v>
      </c>
      <c r="C203" s="11">
        <f xml:space="preserve"> C202 + Fernald_dat!L200/400</f>
        <v>1.6705984656277082</v>
      </c>
      <c r="D203" s="11">
        <f xml:space="preserve"> D202 + Fernald_dat!N200/400</f>
        <v>1.6791802636147504</v>
      </c>
    </row>
    <row r="204" spans="1:4">
      <c r="A204">
        <f xml:space="preserve"> SP_quarterly!A200</f>
        <v>1996.5</v>
      </c>
      <c r="B204" s="11">
        <f ca="1">LN(1000000*SP_quarterly!B200/(pgdp_nfbus!B211*population!B212))</f>
        <v>3.7020466166230084</v>
      </c>
      <c r="C204" s="11">
        <f xml:space="preserve"> C203 + Fernald_dat!L201/400</f>
        <v>1.6745240351154171</v>
      </c>
      <c r="D204" s="11">
        <f xml:space="preserve"> D203 + Fernald_dat!N201/400</f>
        <v>1.6795231821818544</v>
      </c>
    </row>
    <row r="205" spans="1:4">
      <c r="A205">
        <f xml:space="preserve"> SP_quarterly!A201</f>
        <v>1996.75</v>
      </c>
      <c r="B205" s="11">
        <f ca="1">LN(1000000*SP_quarterly!B201/(pgdp_nfbus!B212*population!B213))</f>
        <v>3.7899362947006869</v>
      </c>
      <c r="C205" s="11">
        <f xml:space="preserve"> C204 + Fernald_dat!L202/400</f>
        <v>1.6770402244106506</v>
      </c>
      <c r="D205" s="11">
        <f xml:space="preserve"> D204 + Fernald_dat!N202/400</f>
        <v>1.6782261351509054</v>
      </c>
    </row>
    <row r="206" spans="1:4">
      <c r="A206">
        <f xml:space="preserve"> SP_quarterly!A202</f>
        <v>1997</v>
      </c>
      <c r="B206" s="11">
        <f ca="1">LN(1000000*SP_quarterly!B202/(pgdp_nfbus!B213*population!B214))</f>
        <v>3.8574156314643488</v>
      </c>
      <c r="C206" s="11">
        <f xml:space="preserve"> C205 + Fernald_dat!L203/400</f>
        <v>1.6744105256678883</v>
      </c>
      <c r="D206" s="11">
        <f xml:space="preserve"> D205 + Fernald_dat!N203/400</f>
        <v>1.6726060251602044</v>
      </c>
    </row>
    <row r="207" spans="1:4">
      <c r="A207">
        <f xml:space="preserve"> SP_quarterly!A203</f>
        <v>1997.25</v>
      </c>
      <c r="B207" s="11">
        <f ca="1">LN(1000000*SP_quarterly!B203/(pgdp_nfbus!B214*population!B215))</f>
        <v>3.8992178916455922</v>
      </c>
      <c r="C207" s="11">
        <f xml:space="preserve"> C206 + Fernald_dat!L204/400</f>
        <v>1.6818131745180009</v>
      </c>
      <c r="D207" s="11">
        <f xml:space="preserve"> D206 + Fernald_dat!N204/400</f>
        <v>1.6786355646928266</v>
      </c>
    </row>
    <row r="208" spans="1:4">
      <c r="A208">
        <f xml:space="preserve"> SP_quarterly!A204</f>
        <v>1997.5</v>
      </c>
      <c r="B208" s="11">
        <f ca="1">LN(1000000*SP_quarterly!B204/(pgdp_nfbus!B215*population!B216))</f>
        <v>4.014265256600634</v>
      </c>
      <c r="C208" s="11">
        <f xml:space="preserve"> C207 + Fernald_dat!L205/400</f>
        <v>1.6910241083201387</v>
      </c>
      <c r="D208" s="11">
        <f xml:space="preserve"> D207 + Fernald_dat!N205/400</f>
        <v>1.6885106430326309</v>
      </c>
    </row>
    <row r="209" spans="1:4">
      <c r="A209">
        <f xml:space="preserve"> SP_quarterly!A205</f>
        <v>1997.75</v>
      </c>
      <c r="B209" s="11">
        <f ca="1">LN(1000000*SP_quarterly!B205/(pgdp_nfbus!B216*population!B217))</f>
        <v>4.0312820435549677</v>
      </c>
      <c r="C209" s="11">
        <f xml:space="preserve"> C208 + Fernald_dat!L206/400</f>
        <v>1.6938733945616531</v>
      </c>
      <c r="D209" s="11">
        <f xml:space="preserve"> D208 + Fernald_dat!N206/400</f>
        <v>1.6940200556733209</v>
      </c>
    </row>
    <row r="210" spans="1:4">
      <c r="A210">
        <f xml:space="preserve"> SP_quarterly!A206</f>
        <v>1998</v>
      </c>
      <c r="B210" s="11">
        <f ca="1">LN(1000000*SP_quarterly!B206/(pgdp_nfbus!B217*population!B218))</f>
        <v>4.100307472766092</v>
      </c>
      <c r="C210" s="11">
        <f xml:space="preserve"> C209 + Fernald_dat!L207/400</f>
        <v>1.6984625742889694</v>
      </c>
      <c r="D210" s="11">
        <f xml:space="preserve"> D209 + Fernald_dat!N207/400</f>
        <v>1.7027183383989712</v>
      </c>
    </row>
    <row r="211" spans="1:4">
      <c r="A211">
        <f xml:space="preserve"> SP_quarterly!A207</f>
        <v>1998.25</v>
      </c>
      <c r="B211" s="11">
        <f ca="1">LN(1000000*SP_quarterly!B207/(pgdp_nfbus!B218*population!B219))</f>
        <v>4.1803330481129182</v>
      </c>
      <c r="C211" s="11">
        <f xml:space="preserve"> C210 + Fernald_dat!L208/400</f>
        <v>1.702720006883587</v>
      </c>
      <c r="D211" s="11">
        <f xml:space="preserve"> D210 + Fernald_dat!N208/400</f>
        <v>1.7115448774315425</v>
      </c>
    </row>
    <row r="212" spans="1:4">
      <c r="A212">
        <f xml:space="preserve"> SP_quarterly!A208</f>
        <v>1998.5</v>
      </c>
      <c r="B212" s="11">
        <f ca="1">LN(1000000*SP_quarterly!B208/(pgdp_nfbus!B219*population!B220))</f>
        <v>4.1515178346858441</v>
      </c>
      <c r="C212" s="11">
        <f xml:space="preserve"> C211 + Fernald_dat!L209/400</f>
        <v>1.7119543873240288</v>
      </c>
      <c r="D212" s="11">
        <f xml:space="preserve"> D211 + Fernald_dat!N209/400</f>
        <v>1.7246117862407822</v>
      </c>
    </row>
    <row r="213" spans="1:4">
      <c r="A213">
        <f xml:space="preserve"> SP_quarterly!A209</f>
        <v>1998.75</v>
      </c>
      <c r="B213" s="11">
        <f ca="1">LN(1000000*SP_quarterly!B209/(pgdp_nfbus!B220*population!B221))</f>
        <v>4.1835204152248542</v>
      </c>
      <c r="C213" s="11">
        <f xml:space="preserve"> C212 + Fernald_dat!L210/400</f>
        <v>1.7118517161789857</v>
      </c>
      <c r="D213" s="11">
        <f xml:space="preserve"> D212 + Fernald_dat!N210/400</f>
        <v>1.7265905799953414</v>
      </c>
    </row>
    <row r="214" spans="1:4">
      <c r="A214">
        <f xml:space="preserve"> SP_quarterly!A210</f>
        <v>1999</v>
      </c>
      <c r="B214" s="11">
        <f ca="1">LN(1000000*SP_quarterly!B210/(pgdp_nfbus!B221*population!B222))</f>
        <v>4.2927645587658549</v>
      </c>
      <c r="C214" s="11">
        <f xml:space="preserve"> C213 + Fernald_dat!L211/400</f>
        <v>1.7231045022681777</v>
      </c>
      <c r="D214" s="11">
        <f xml:space="preserve"> D213 + Fernald_dat!N211/400</f>
        <v>1.7377599260518619</v>
      </c>
    </row>
    <row r="215" spans="1:4">
      <c r="A215">
        <f xml:space="preserve"> SP_quarterly!A211</f>
        <v>1999.25</v>
      </c>
      <c r="B215" s="11">
        <f ca="1">LN(1000000*SP_quarterly!B211/(pgdp_nfbus!B222*population!B223))</f>
        <v>4.3419503293824713</v>
      </c>
      <c r="C215" s="11">
        <f xml:space="preserve"> C214 + Fernald_dat!L212/400</f>
        <v>1.7190807939071402</v>
      </c>
      <c r="D215" s="11">
        <f xml:space="preserve"> D214 + Fernald_dat!N212/400</f>
        <v>1.7319257113802691</v>
      </c>
    </row>
    <row r="216" spans="1:4">
      <c r="A216">
        <f xml:space="preserve"> SP_quarterly!A212</f>
        <v>1999.5</v>
      </c>
      <c r="B216" s="11">
        <f ca="1">LN(1000000*SP_quarterly!B212/(pgdp_nfbus!B223*population!B224))</f>
        <v>4.3452148997405455</v>
      </c>
      <c r="C216" s="11">
        <f xml:space="preserve"> C215 + Fernald_dat!L213/400</f>
        <v>1.7219032063748765</v>
      </c>
      <c r="D216" s="11">
        <f xml:space="preserve"> D215 + Fernald_dat!N213/400</f>
        <v>1.7324203504203748</v>
      </c>
    </row>
    <row r="217" spans="1:4">
      <c r="A217">
        <f xml:space="preserve"> SP_quarterly!A213</f>
        <v>1999.75</v>
      </c>
      <c r="B217" s="11">
        <f ca="1">LN(1000000*SP_quarterly!B213/(pgdp_nfbus!B224*population!B225))</f>
        <v>4.3612961225730515</v>
      </c>
      <c r="C217" s="11">
        <f xml:space="preserve"> C216 + Fernald_dat!L214/400</f>
        <v>1.73309103867676</v>
      </c>
      <c r="D217" s="11">
        <f xml:space="preserve"> D216 + Fernald_dat!N214/400</f>
        <v>1.7423110850655814</v>
      </c>
    </row>
    <row r="218" spans="1:4">
      <c r="A218">
        <f xml:space="preserve"> SP_quarterly!A214</f>
        <v>2000</v>
      </c>
      <c r="B218" s="11">
        <f ca="1">LN(1000000*SP_quarterly!B214/(pgdp_nfbus!B225*population!B226))</f>
        <v>4.3734699615427433</v>
      </c>
      <c r="C218" s="11">
        <f xml:space="preserve"> C217 + Fernald_dat!L215/400</f>
        <v>1.7372076329397697</v>
      </c>
      <c r="D218" s="11">
        <f xml:space="preserve"> D217 + Fernald_dat!N215/400</f>
        <v>1.7474180482923165</v>
      </c>
    </row>
    <row r="219" spans="1:4">
      <c r="A219">
        <f xml:space="preserve"> SP_quarterly!A215</f>
        <v>2000.25</v>
      </c>
      <c r="B219" s="11">
        <f ca="1">LN(1000000*SP_quarterly!B215/(pgdp_nfbus!B226*population!B227))</f>
        <v>4.3852795873955843</v>
      </c>
      <c r="C219" s="11">
        <f xml:space="preserve"> C218 + Fernald_dat!L216/400</f>
        <v>1.7465249765241173</v>
      </c>
      <c r="D219" s="11">
        <f xml:space="preserve"> D218 + Fernald_dat!N216/400</f>
        <v>1.7604356100782745</v>
      </c>
    </row>
    <row r="220" spans="1:4">
      <c r="A220">
        <f xml:space="preserve"> SP_quarterly!A216</f>
        <v>2000.5</v>
      </c>
      <c r="B220" s="11">
        <f ca="1">LN(1000000*SP_quarterly!B216/(pgdp_nfbus!B227*population!B228))</f>
        <v>4.3953622860056987</v>
      </c>
      <c r="C220" s="11">
        <f xml:space="preserve"> C219 + Fernald_dat!L217/400</f>
        <v>1.7432145734427262</v>
      </c>
      <c r="D220" s="11">
        <f xml:space="preserve"> D219 + Fernald_dat!N217/400</f>
        <v>1.7629322652579562</v>
      </c>
    </row>
    <row r="221" spans="1:4">
      <c r="A221">
        <f xml:space="preserve"> SP_quarterly!A217</f>
        <v>2000.75</v>
      </c>
      <c r="B221" s="11">
        <f ca="1">LN(1000000*SP_quarterly!B217/(pgdp_nfbus!B228*population!B229))</f>
        <v>4.3113351242441089</v>
      </c>
      <c r="C221" s="11">
        <f xml:space="preserve"> C220 + Fernald_dat!L218/400</f>
        <v>1.746022770137617</v>
      </c>
      <c r="D221" s="11">
        <f xml:space="preserve"> D220 + Fernald_dat!N218/400</f>
        <v>1.7722932603282502</v>
      </c>
    </row>
    <row r="222" spans="1:4">
      <c r="A222">
        <f xml:space="preserve"> SP_quarterly!A218</f>
        <v>2001</v>
      </c>
      <c r="B222" s="11">
        <f ca="1">LN(1000000*SP_quarterly!B218/(pgdp_nfbus!B229*population!B230))</f>
        <v>4.235492387015289</v>
      </c>
      <c r="C222" s="11">
        <f xml:space="preserve"> C221 + Fernald_dat!L219/400</f>
        <v>1.742560876750614</v>
      </c>
      <c r="D222" s="11">
        <f xml:space="preserve"> D221 + Fernald_dat!N219/400</f>
        <v>1.7746137205682051</v>
      </c>
    </row>
    <row r="223" spans="1:4">
      <c r="A223">
        <f xml:space="preserve"> SP_quarterly!A219</f>
        <v>2001.25</v>
      </c>
      <c r="B223" s="11">
        <f ca="1">LN(1000000*SP_quarterly!B219/(pgdp_nfbus!B230*population!B231))</f>
        <v>4.193191250909722</v>
      </c>
      <c r="C223" s="11">
        <f xml:space="preserve"> C222 + Fernald_dat!L220/400</f>
        <v>1.7465148825942336</v>
      </c>
      <c r="D223" s="11">
        <f xml:space="preserve"> D222 + Fernald_dat!N220/400</f>
        <v>1.7825494276002674</v>
      </c>
    </row>
    <row r="224" spans="1:4">
      <c r="A224">
        <f xml:space="preserve"> SP_quarterly!A220</f>
        <v>2001.5</v>
      </c>
      <c r="B224" s="11">
        <f ca="1">LN(1000000*SP_quarterly!B220/(pgdp_nfbus!B231*population!B232))</f>
        <v>4.1135298853403439</v>
      </c>
      <c r="C224" s="11">
        <f xml:space="preserve"> C223 + Fernald_dat!L221/400</f>
        <v>1.7422241110790315</v>
      </c>
      <c r="D224" s="11">
        <f xml:space="preserve"> D223 + Fernald_dat!N221/400</f>
        <v>1.7802551111722538</v>
      </c>
    </row>
    <row r="225" spans="1:4">
      <c r="A225">
        <f xml:space="preserve"> SP_quarterly!A221</f>
        <v>2001.75</v>
      </c>
      <c r="B225" s="11">
        <f ca="1">LN(1000000*SP_quarterly!B221/(pgdp_nfbus!B232*population!B233))</f>
        <v>4.0854088033408749</v>
      </c>
      <c r="C225" s="11">
        <f xml:space="preserve"> C224 + Fernald_dat!L222/400</f>
        <v>1.7445984445797453</v>
      </c>
      <c r="D225" s="11">
        <f xml:space="preserve"> D224 + Fernald_dat!N222/400</f>
        <v>1.7832104513913689</v>
      </c>
    </row>
    <row r="226" spans="1:4">
      <c r="A226">
        <f xml:space="preserve"> SP_quarterly!A222</f>
        <v>2002</v>
      </c>
      <c r="B226" s="11">
        <f ca="1">LN(1000000*SP_quarterly!B222/(pgdp_nfbus!B233*population!B234))</f>
        <v>4.0972656497054425</v>
      </c>
      <c r="C226" s="11">
        <f xml:space="preserve"> C225 + Fernald_dat!L223/400</f>
        <v>1.7613337070292476</v>
      </c>
      <c r="D226" s="11">
        <f xml:space="preserve"> D225 + Fernald_dat!N223/400</f>
        <v>1.7999683067962311</v>
      </c>
    </row>
    <row r="227" spans="1:4">
      <c r="A227">
        <f xml:space="preserve"> SP_quarterly!A223</f>
        <v>2002.25</v>
      </c>
      <c r="B227" s="11">
        <f ca="1">LN(1000000*SP_quarterly!B223/(pgdp_nfbus!B234*population!B235))</f>
        <v>4.0319894294950354</v>
      </c>
      <c r="C227" s="11">
        <f xml:space="preserve"> C226 + Fernald_dat!L224/400</f>
        <v>1.7608865490066252</v>
      </c>
      <c r="D227" s="11">
        <f xml:space="preserve"> D226 + Fernald_dat!N224/400</f>
        <v>1.7995661285428586</v>
      </c>
    </row>
    <row r="228" spans="1:4">
      <c r="A228">
        <f xml:space="preserve"> SP_quarterly!A224</f>
        <v>2002.5</v>
      </c>
      <c r="B228" s="11">
        <f ca="1">LN(1000000*SP_quarterly!B224/(pgdp_nfbus!B235*population!B236))</f>
        <v>3.8485111307535123</v>
      </c>
      <c r="C228" s="11">
        <f xml:space="preserve"> C227 + Fernald_dat!L225/400</f>
        <v>1.763249111708532</v>
      </c>
      <c r="D228" s="11">
        <f xml:space="preserve"> D227 + Fernald_dat!N225/400</f>
        <v>1.8019693144541606</v>
      </c>
    </row>
    <row r="229" spans="1:4">
      <c r="A229">
        <f xml:space="preserve"> SP_quarterly!A225</f>
        <v>2002.75</v>
      </c>
      <c r="B229" s="11">
        <f ca="1">LN(1000000*SP_quarterly!B225/(pgdp_nfbus!B236*population!B237))</f>
        <v>3.834141034740032</v>
      </c>
      <c r="C229" s="11">
        <f xml:space="preserve"> C228 + Fernald_dat!L226/400</f>
        <v>1.7632324077464774</v>
      </c>
      <c r="D229" s="11">
        <f xml:space="preserve"> D228 + Fernald_dat!N226/400</f>
        <v>1.8014458640711264</v>
      </c>
    </row>
    <row r="230" spans="1:4">
      <c r="A230">
        <f xml:space="preserve"> SP_quarterly!A226</f>
        <v>2003</v>
      </c>
      <c r="B230" s="11">
        <f ca="1">LN(1000000*SP_quarterly!B226/(pgdp_nfbus!B237*population!B238))</f>
        <v>3.7907073220496246</v>
      </c>
      <c r="C230" s="11">
        <f xml:space="preserve"> C229 + Fernald_dat!L227/400</f>
        <v>1.7679096547891802</v>
      </c>
      <c r="D230" s="11">
        <f xml:space="preserve"> D229 + Fernald_dat!N227/400</f>
        <v>1.8044639670045308</v>
      </c>
    </row>
    <row r="231" spans="1:4">
      <c r="A231">
        <f xml:space="preserve"> SP_quarterly!A227</f>
        <v>2003.25</v>
      </c>
      <c r="B231" s="11">
        <f ca="1">LN(1000000*SP_quarterly!B227/(pgdp_nfbus!B238*population!B239))</f>
        <v>3.8735993630654968</v>
      </c>
      <c r="C231" s="11">
        <f xml:space="preserve"> C230 + Fernald_dat!L228/400</f>
        <v>1.7793665337649693</v>
      </c>
      <c r="D231" s="11">
        <f xml:space="preserve"> D230 + Fernald_dat!N228/400</f>
        <v>1.8129795701425786</v>
      </c>
    </row>
    <row r="232" spans="1:4">
      <c r="A232">
        <f xml:space="preserve"> SP_quarterly!A228</f>
        <v>2003.5</v>
      </c>
      <c r="B232" s="11">
        <f ca="1">LN(1000000*SP_quarterly!B228/(pgdp_nfbus!B239*population!B240))</f>
        <v>3.9311862045868278</v>
      </c>
      <c r="C232" s="11">
        <f xml:space="preserve"> C231 + Fernald_dat!L229/400</f>
        <v>1.7912111463510221</v>
      </c>
      <c r="D232" s="11">
        <f xml:space="preserve"> D231 + Fernald_dat!N229/400</f>
        <v>1.8212253150304765</v>
      </c>
    </row>
    <row r="233" spans="1:4">
      <c r="A233">
        <f xml:space="preserve"> SP_quarterly!A229</f>
        <v>2003.75</v>
      </c>
      <c r="B233" s="11">
        <f ca="1">LN(1000000*SP_quarterly!B229/(pgdp_nfbus!B240*population!B241))</f>
        <v>3.9806111960632644</v>
      </c>
      <c r="C233" s="11">
        <f xml:space="preserve"> C232 + Fernald_dat!L230/400</f>
        <v>1.7960953119662713</v>
      </c>
      <c r="D233" s="11">
        <f xml:space="preserve"> D232 + Fernald_dat!N230/400</f>
        <v>1.8230501509236752</v>
      </c>
    </row>
    <row r="234" spans="1:4">
      <c r="A234">
        <f xml:space="preserve"> SP_quarterly!A230</f>
        <v>2004</v>
      </c>
      <c r="B234" s="11">
        <f ca="1">LN(1000000*SP_quarterly!B230/(pgdp_nfbus!B241*population!B242))</f>
        <v>4.0430084517175304</v>
      </c>
      <c r="C234" s="11">
        <f xml:space="preserve"> C233 + Fernald_dat!L231/400</f>
        <v>1.80059474613193</v>
      </c>
      <c r="D234" s="11">
        <f xml:space="preserve"> D233 + Fernald_dat!N231/400</f>
        <v>1.8262211680745268</v>
      </c>
    </row>
    <row r="235" spans="1:4">
      <c r="A235">
        <f xml:space="preserve"> SP_quarterly!A231</f>
        <v>2004.25</v>
      </c>
      <c r="B235" s="11">
        <f ca="1">LN(1000000*SP_quarterly!B231/(pgdp_nfbus!B242*population!B243))</f>
        <v>4.0254467530871452</v>
      </c>
      <c r="C235" s="11">
        <f xml:space="preserve"> C234 + Fernald_dat!L232/400</f>
        <v>1.8074951896507581</v>
      </c>
      <c r="D235" s="11">
        <f xml:space="preserve"> D234 + Fernald_dat!N232/400</f>
        <v>1.8340421556620858</v>
      </c>
    </row>
    <row r="236" spans="1:4">
      <c r="A236">
        <f xml:space="preserve"> SP_quarterly!A232</f>
        <v>2004.5</v>
      </c>
      <c r="B236" s="11">
        <f ca="1">LN(1000000*SP_quarterly!B232/(pgdp_nfbus!B243*population!B244))</f>
        <v>3.998257915967228</v>
      </c>
      <c r="C236" s="11">
        <f xml:space="preserve"> C235 + Fernald_dat!L233/400</f>
        <v>1.8143783615487168</v>
      </c>
      <c r="D236" s="11">
        <f xml:space="preserve"> D235 + Fernald_dat!N233/400</f>
        <v>1.8435672924740627</v>
      </c>
    </row>
    <row r="237" spans="1:4">
      <c r="A237">
        <f xml:space="preserve"> SP_quarterly!A233</f>
        <v>2004.75</v>
      </c>
      <c r="B237" s="11">
        <f ca="1">LN(1000000*SP_quarterly!B233/(pgdp_nfbus!B244*population!B245))</f>
        <v>4.0369873056248533</v>
      </c>
      <c r="C237" s="11">
        <f xml:space="preserve"> C236 + Fernald_dat!L234/400</f>
        <v>1.8137218408749887</v>
      </c>
      <c r="D237" s="11">
        <f xml:space="preserve"> D236 + Fernald_dat!N234/400</f>
        <v>1.8458658735149591</v>
      </c>
    </row>
    <row r="238" spans="1:4">
      <c r="A238">
        <f xml:space="preserve"> SP_quarterly!A234</f>
        <v>2005</v>
      </c>
      <c r="B238" s="11">
        <f ca="1">LN(1000000*SP_quarterly!B234/(pgdp_nfbus!B245*population!B246))</f>
        <v>4.0510271008617504</v>
      </c>
      <c r="C238" s="11">
        <f xml:space="preserve"> C237 + Fernald_dat!L235/400</f>
        <v>1.8187395196105793</v>
      </c>
      <c r="D238" s="11">
        <f xml:space="preserve"> D237 + Fernald_dat!N235/400</f>
        <v>1.8525150943304822</v>
      </c>
    </row>
    <row r="239" spans="1:4">
      <c r="A239">
        <f xml:space="preserve"> SP_quarterly!A235</f>
        <v>2005.25</v>
      </c>
      <c r="B239" s="11">
        <f ca="1">LN(1000000*SP_quarterly!B235/(pgdp_nfbus!B246*population!B247))</f>
        <v>4.0322729903236549</v>
      </c>
      <c r="C239" s="11">
        <f xml:space="preserve"> C238 + Fernald_dat!L236/400</f>
        <v>1.819304773386121</v>
      </c>
      <c r="D239" s="11">
        <f xml:space="preserve"> D238 + Fernald_dat!N236/400</f>
        <v>1.8523336360609997</v>
      </c>
    </row>
    <row r="240" spans="1:4">
      <c r="A240">
        <f xml:space="preserve"> SP_quarterly!A236</f>
        <v>2005.5</v>
      </c>
      <c r="B240" s="11">
        <f ca="1">LN(1000000*SP_quarterly!B236/(pgdp_nfbus!B247*population!B248))</f>
        <v>4.0538240591599388</v>
      </c>
      <c r="C240" s="11">
        <f xml:space="preserve"> C239 + Fernald_dat!L237/400</f>
        <v>1.8260985125808524</v>
      </c>
      <c r="D240" s="11">
        <f xml:space="preserve"> D239 + Fernald_dat!N237/400</f>
        <v>1.85606199040691</v>
      </c>
    </row>
    <row r="241" spans="1:4">
      <c r="A241">
        <f xml:space="preserve"> SP_quarterly!A237</f>
        <v>2005.75</v>
      </c>
      <c r="B241" s="11">
        <f ca="1">LN(1000000*SP_quarterly!B237/(pgdp_nfbus!B248*population!B249))</f>
        <v>4.0476449409132762</v>
      </c>
      <c r="C241" s="11">
        <f xml:space="preserve"> C240 + Fernald_dat!L238/400</f>
        <v>1.8297154757206786</v>
      </c>
      <c r="D241" s="11">
        <f xml:space="preserve"> D240 + Fernald_dat!N238/400</f>
        <v>1.8554226927233091</v>
      </c>
    </row>
    <row r="242" spans="1:4">
      <c r="A242">
        <f xml:space="preserve"> SP_quarterly!A238</f>
        <v>2006</v>
      </c>
      <c r="B242" s="11">
        <f ca="1">LN(1000000*SP_quarterly!B238/(pgdp_nfbus!B249*population!B250))</f>
        <v>4.0810307711249898</v>
      </c>
      <c r="C242" s="11">
        <f xml:space="preserve"> C241 + Fernald_dat!L239/400</f>
        <v>1.8406790227550109</v>
      </c>
      <c r="D242" s="11">
        <f xml:space="preserve"> D241 + Fernald_dat!N239/400</f>
        <v>1.8625237058658364</v>
      </c>
    </row>
    <row r="243" spans="1:4">
      <c r="A243">
        <f xml:space="preserve"> SP_quarterly!A239</f>
        <v>2006.25</v>
      </c>
      <c r="B243" s="11">
        <f ca="1">LN(1000000*SP_quarterly!B239/(pgdp_nfbus!B250*population!B251))</f>
        <v>4.0686510347474325</v>
      </c>
      <c r="C243" s="11">
        <f xml:space="preserve"> C242 + Fernald_dat!L240/400</f>
        <v>1.8372033142828408</v>
      </c>
      <c r="D243" s="11">
        <f xml:space="preserve"> D242 + Fernald_dat!N240/400</f>
        <v>1.8567771264478619</v>
      </c>
    </row>
    <row r="244" spans="1:4">
      <c r="A244">
        <f xml:space="preserve"> SP_quarterly!A240</f>
        <v>2006.5</v>
      </c>
      <c r="B244" s="11">
        <f ca="1">LN(1000000*SP_quarterly!B240/(pgdp_nfbus!B251*population!B252))</f>
        <v>4.065266705925068</v>
      </c>
      <c r="C244" s="11">
        <f xml:space="preserve"> C243 + Fernald_dat!L241/400</f>
        <v>1.8321382329743288</v>
      </c>
      <c r="D244" s="11">
        <f xml:space="preserve"> D243 + Fernald_dat!N241/400</f>
        <v>1.8512468787817464</v>
      </c>
    </row>
    <row r="245" spans="1:4">
      <c r="A245">
        <f xml:space="preserve"> SP_quarterly!A241</f>
        <v>2006.75</v>
      </c>
      <c r="B245" s="11">
        <f ca="1">LN(1000000*SP_quarterly!B241/(pgdp_nfbus!B252*population!B253))</f>
        <v>4.1373840894352965</v>
      </c>
      <c r="C245" s="11">
        <f xml:space="preserve"> C244 + Fernald_dat!L242/400</f>
        <v>1.8353855083618382</v>
      </c>
      <c r="D245" s="11">
        <f xml:space="preserve"> D244 + Fernald_dat!N242/400</f>
        <v>1.8550701522527924</v>
      </c>
    </row>
    <row r="246" spans="1:4">
      <c r="A246">
        <f xml:space="preserve"> SP_quarterly!A242</f>
        <v>2007</v>
      </c>
      <c r="B246" s="11">
        <f ca="1">LN(1000000*SP_quarterly!B242/(pgdp_nfbus!B253*population!B254))</f>
        <v>4.1496771021285319</v>
      </c>
      <c r="C246" s="11">
        <f xml:space="preserve"> C245 + Fernald_dat!L243/400</f>
        <v>1.83055031025232</v>
      </c>
      <c r="D246" s="11">
        <f xml:space="preserve"> D245 + Fernald_dat!N243/400</f>
        <v>1.8507392789414363</v>
      </c>
    </row>
    <row r="247" spans="1:4">
      <c r="A247">
        <f xml:space="preserve"> SP_quarterly!A243</f>
        <v>2007.25</v>
      </c>
      <c r="B247" s="11">
        <f ca="1">LN(1000000*SP_quarterly!B243/(pgdp_nfbus!B254*population!B255))</f>
        <v>4.1898992483073396</v>
      </c>
      <c r="C247" s="11">
        <f xml:space="preserve"> C246 + Fernald_dat!L244/400</f>
        <v>1.8304838106696919</v>
      </c>
      <c r="D247" s="11">
        <f xml:space="preserve"> D246 + Fernald_dat!N244/400</f>
        <v>1.8505544063646802</v>
      </c>
    </row>
    <row r="248" spans="1:4">
      <c r="A248">
        <f xml:space="preserve"> SP_quarterly!A244</f>
        <v>2007.5</v>
      </c>
      <c r="B248" s="11">
        <f ca="1">LN(1000000*SP_quarterly!B244/(pgdp_nfbus!B255*population!B256))</f>
        <v>4.1814396071015549</v>
      </c>
      <c r="C248" s="11">
        <f xml:space="preserve"> C247 + Fernald_dat!L245/400</f>
        <v>1.8269062274443095</v>
      </c>
      <c r="D248" s="11">
        <f xml:space="preserve"> D247 + Fernald_dat!N245/400</f>
        <v>1.8468970101642326</v>
      </c>
    </row>
    <row r="249" spans="1:4">
      <c r="A249">
        <f xml:space="preserve"> SP_quarterly!A245</f>
        <v>2007.75</v>
      </c>
      <c r="B249" s="11">
        <f ca="1">LN(1000000*SP_quarterly!B245/(pgdp_nfbus!B256*population!B257))</f>
        <v>4.1776561364061759</v>
      </c>
      <c r="C249" s="11">
        <f xml:space="preserve"> C248 + Fernald_dat!L246/400</f>
        <v>1.8258870944705337</v>
      </c>
      <c r="D249" s="11">
        <f xml:space="preserve"> D248 + Fernald_dat!N246/400</f>
        <v>1.8476618090237398</v>
      </c>
    </row>
    <row r="250" spans="1:4">
      <c r="A250">
        <f xml:space="preserve"> SP_quarterly!A246</f>
        <v>2008</v>
      </c>
      <c r="B250" s="11">
        <f ca="1">LN(1000000*SP_quarterly!B246/(pgdp_nfbus!B257*population!B258))</f>
        <v>4.0730863475729819</v>
      </c>
      <c r="C250" s="11">
        <f xml:space="preserve"> C249 + Fernald_dat!L247/400</f>
        <v>1.8146607453528625</v>
      </c>
      <c r="D250" s="11">
        <f xml:space="preserve"> D249 + Fernald_dat!N247/400</f>
        <v>1.8422446310610869</v>
      </c>
    </row>
    <row r="251" spans="1:4">
      <c r="A251">
        <f xml:space="preserve"> SP_quarterly!A247</f>
        <v>2008.25</v>
      </c>
      <c r="B251" s="11">
        <f ca="1">LN(1000000*SP_quarterly!B247/(pgdp_nfbus!B258*population!B259))</f>
        <v>4.0818904094828232</v>
      </c>
      <c r="C251" s="11">
        <f xml:space="preserve"> C250 + Fernald_dat!L248/400</f>
        <v>1.8157790648003762</v>
      </c>
      <c r="D251" s="11">
        <f xml:space="preserve"> D250 + Fernald_dat!N248/400</f>
        <v>1.8544435224277518</v>
      </c>
    </row>
    <row r="252" spans="1:4">
      <c r="A252">
        <f xml:space="preserve"> SP_quarterly!A248</f>
        <v>2008.5</v>
      </c>
      <c r="B252" s="11">
        <f ca="1">LN(1000000*SP_quarterly!B248/(pgdp_nfbus!B259*population!B260))</f>
        <v>3.9801954626506881</v>
      </c>
      <c r="C252" s="11">
        <f xml:space="preserve"> C251 + Fernald_dat!L249/400</f>
        <v>1.8117849075088308</v>
      </c>
      <c r="D252" s="11">
        <f xml:space="preserve"> D251 + Fernald_dat!N249/400</f>
        <v>1.8660900272308325</v>
      </c>
    </row>
    <row r="253" spans="1:4">
      <c r="A253">
        <f xml:space="preserve"> SP_quarterly!A249</f>
        <v>2008.75</v>
      </c>
      <c r="B253" s="11">
        <f ca="1">LN(1000000*SP_quarterly!B249/(pgdp_nfbus!B260*population!B261))</f>
        <v>3.6574994727490155</v>
      </c>
      <c r="C253" s="11">
        <f xml:space="preserve"> C252 + Fernald_dat!L250/400</f>
        <v>1.7953980530614746</v>
      </c>
      <c r="D253" s="11">
        <f xml:space="preserve"> D252 + Fernald_dat!N250/400</f>
        <v>1.8669950769473596</v>
      </c>
    </row>
    <row r="254" spans="1:4">
      <c r="A254">
        <f xml:space="preserve"> SP_quarterly!A250</f>
        <v>2009</v>
      </c>
      <c r="B254" s="11">
        <f ca="1">LN(1000000*SP_quarterly!B250/(pgdp_nfbus!B261*population!B262))</f>
        <v>3.5366701796921216</v>
      </c>
      <c r="C254" s="11">
        <f xml:space="preserve"> C253 + Fernald_dat!L251/400</f>
        <v>1.7885586300709559</v>
      </c>
      <c r="D254" s="11">
        <f xml:space="preserve"> D253 + Fernald_dat!N251/400</f>
        <v>1.8747880491689155</v>
      </c>
    </row>
    <row r="255" spans="1:4">
      <c r="A255">
        <f xml:space="preserve"> SP_quarterly!A251</f>
        <v>2009.25</v>
      </c>
      <c r="B255" s="11">
        <f ca="1">LN(1000000*SP_quarterly!B251/(pgdp_nfbus!B262*population!B263))</f>
        <v>3.6360393104045508</v>
      </c>
      <c r="C255" s="11">
        <f xml:space="preserve"> C254 + Fernald_dat!L252/400</f>
        <v>1.7970679335278201</v>
      </c>
      <c r="D255" s="11">
        <f xml:space="preserve"> D254 + Fernald_dat!N252/400</f>
        <v>1.8911160369581121</v>
      </c>
    </row>
    <row r="256" spans="1:4">
      <c r="A256">
        <f xml:space="preserve"> SP_quarterly!A252</f>
        <v>2009.5</v>
      </c>
      <c r="B256" s="11">
        <f ca="1">LN(1000000*SP_quarterly!B252/(pgdp_nfbus!B263*population!B264))</f>
        <v>3.7442902160513563</v>
      </c>
      <c r="C256" s="11">
        <f xml:space="preserve"> C255 + Fernald_dat!L253/400</f>
        <v>1.8087270679762744</v>
      </c>
      <c r="D256" s="11">
        <f xml:space="preserve"> D255 + Fernald_dat!N253/400</f>
        <v>1.9014320969550578</v>
      </c>
    </row>
    <row r="257" spans="1:4">
      <c r="A257">
        <f xml:space="preserve"> SP_quarterly!A253</f>
        <v>2009.75</v>
      </c>
      <c r="B257" s="11">
        <f ca="1">LN(1000000*SP_quarterly!B253/(pgdp_nfbus!B264*population!B265))</f>
        <v>3.8285195004096568</v>
      </c>
      <c r="C257" s="11">
        <f xml:space="preserve"> C256 + Fernald_dat!L254/400</f>
        <v>1.8226112386519326</v>
      </c>
      <c r="D257" s="11">
        <f xml:space="preserve"> D256 + Fernald_dat!N254/400</f>
        <v>1.9052561164095665</v>
      </c>
    </row>
    <row r="258" spans="1:4">
      <c r="A258">
        <f xml:space="preserve"> SP_quarterly!A254</f>
        <v>2010</v>
      </c>
      <c r="B258" s="11">
        <f ca="1">LN(1000000*SP_quarterly!B254/(pgdp_nfbus!B265*population!B266))</f>
        <v>3.8533472390451617</v>
      </c>
      <c r="C258" s="11">
        <f xml:space="preserve"> C257 + Fernald_dat!L255/400</f>
        <v>1.8224884092079412</v>
      </c>
      <c r="D258" s="11">
        <f xml:space="preserve"> D257 + Fernald_dat!N255/400</f>
        <v>1.8894484331212975</v>
      </c>
    </row>
    <row r="259" spans="1:4">
      <c r="A259">
        <f xml:space="preserve"> SP_quarterly!A255</f>
        <v>2010.25</v>
      </c>
      <c r="B259" s="11">
        <f ca="1">LN(1000000*SP_quarterly!B255/(pgdp_nfbus!B266*population!B267))</f>
        <v>3.8593269341392737</v>
      </c>
      <c r="C259" s="11">
        <f xml:space="preserve"> C258 + Fernald_dat!L256/400</f>
        <v>1.8289872413726773</v>
      </c>
      <c r="D259" s="11">
        <f xml:space="preserve"> D258 + Fernald_dat!N256/400</f>
        <v>1.879151672339487</v>
      </c>
    </row>
    <row r="260" spans="1:4">
      <c r="A260">
        <f xml:space="preserve"> SP_quarterly!A256</f>
        <v>2010.5</v>
      </c>
      <c r="B260" s="11">
        <f ca="1">LN(1000000*SP_quarterly!B256/(pgdp_nfbus!B267*population!B268))</f>
        <v>3.8182183656955599</v>
      </c>
      <c r="C260" s="11">
        <f xml:space="preserve"> C259 + Fernald_dat!L257/400</f>
        <v>1.8379855160424416</v>
      </c>
      <c r="D260" s="11">
        <f xml:space="preserve"> D259 + Fernald_dat!N257/400</f>
        <v>1.874421171060455</v>
      </c>
    </row>
    <row r="261" spans="1:4">
      <c r="A261">
        <f xml:space="preserve"> SP_quarterly!A257</f>
        <v>2010.75</v>
      </c>
      <c r="B261" s="11">
        <f ca="1">LN(1000000*SP_quarterly!B257/(pgdp_nfbus!B268*population!B269))</f>
        <v>3.9044691311666333</v>
      </c>
      <c r="C261" s="11">
        <f xml:space="preserve"> C260 + Fernald_dat!L258/400</f>
        <v>1.8396807188683708</v>
      </c>
      <c r="D261" s="11">
        <f xml:space="preserve"> D260 + Fernald_dat!N258/400</f>
        <v>1.8677885993455805</v>
      </c>
    </row>
    <row r="262" spans="1:4">
      <c r="A262">
        <f xml:space="preserve"> SP_quarterly!A258</f>
        <v>2011</v>
      </c>
      <c r="B262" s="11">
        <f ca="1">LN(1000000*SP_quarterly!B258/(pgdp_nfbus!B269*population!B270))</f>
        <v>3.9804216188467385</v>
      </c>
      <c r="C262" s="11">
        <f xml:space="preserve"> C261 + Fernald_dat!L259/400</f>
        <v>1.8379531459014489</v>
      </c>
      <c r="D262" s="11">
        <f xml:space="preserve"> D261 + Fernald_dat!N259/400</f>
        <v>1.863010328261129</v>
      </c>
    </row>
    <row r="263" spans="1:4">
      <c r="A263">
        <f xml:space="preserve"> SP_quarterly!A259</f>
        <v>2011.25</v>
      </c>
      <c r="B263" s="11">
        <f ca="1">LN(1000000*SP_quarterly!B259/(pgdp_nfbus!B270*population!B271))</f>
        <v>3.9849694762521817</v>
      </c>
      <c r="C263" s="11">
        <f xml:space="preserve"> C262 + Fernald_dat!L260/400</f>
        <v>1.8408122369209479</v>
      </c>
      <c r="D263" s="11">
        <f xml:space="preserve"> D262 + Fernald_dat!N260/400</f>
        <v>1.8659928319429511</v>
      </c>
    </row>
    <row r="264" spans="1:4">
      <c r="A264">
        <f xml:space="preserve"> SP_quarterly!A260</f>
        <v>2011.5</v>
      </c>
      <c r="B264" s="11">
        <f ca="1">LN(1000000*SP_quarterly!B260/(pgdp_nfbus!B271*population!B272))</f>
        <v>3.9045889906545712</v>
      </c>
      <c r="C264" s="11">
        <f xml:space="preserve"> C263 + Fernald_dat!L261/400</f>
        <v>1.8388375063490461</v>
      </c>
      <c r="D264" s="11">
        <f xml:space="preserve"> D263 + Fernald_dat!N261/400</f>
        <v>1.8644938294028108</v>
      </c>
    </row>
    <row r="265" spans="1:4">
      <c r="A265">
        <f xml:space="preserve"> SP_quarterly!A261</f>
        <v>2011.75</v>
      </c>
      <c r="B265" s="11">
        <f ca="1">LN(1000000*SP_quarterly!B261/(pgdp_nfbus!B272*population!B273))</f>
        <v>3.8975210435518508</v>
      </c>
      <c r="C265" s="11">
        <f xml:space="preserve"> C264 + Fernald_dat!L262/400</f>
        <v>1.8470699485390556</v>
      </c>
      <c r="D265" s="11">
        <f xml:space="preserve"> D264 + Fernald_dat!N262/400</f>
        <v>1.871406265454886</v>
      </c>
    </row>
    <row r="266" spans="1:4">
      <c r="A266">
        <f xml:space="preserve"> SP_quarterly!A262</f>
        <v>2012</v>
      </c>
      <c r="B266" s="11">
        <f ca="1">LN(1000000*SP_quarterly!B262/(pgdp_nfbus!B273*population!B274))</f>
        <v>3.9801063088519735</v>
      </c>
      <c r="C266" s="11">
        <f xml:space="preserve"> C265 + Fernald_dat!L263/400</f>
        <v>1.8532784798027802</v>
      </c>
      <c r="D266" s="11">
        <f xml:space="preserve"> D265 + Fernald_dat!N263/400</f>
        <v>1.8738970136169049</v>
      </c>
    </row>
    <row r="267" spans="1:4">
      <c r="A267">
        <f xml:space="preserve"> SP_quarterly!A263</f>
        <v>2012.25</v>
      </c>
      <c r="B267" s="11">
        <f ca="1">LN(1000000*SP_quarterly!B263/(pgdp_nfbus!B274*population!B275))</f>
        <v>3.9748332537406141</v>
      </c>
      <c r="C267" s="11">
        <f xml:space="preserve"> C266 + Fernald_dat!L264/400</f>
        <v>1.8475590407429658</v>
      </c>
      <c r="D267" s="11">
        <f xml:space="preserve"> D266 + Fernald_dat!N264/400</f>
        <v>1.8630151789671761</v>
      </c>
    </row>
    <row r="268" spans="1:4">
      <c r="A268">
        <f xml:space="preserve"> SP_quarterly!A264</f>
        <v>2012.5</v>
      </c>
      <c r="B268" s="11">
        <f ca="1">LN(1000000*SP_quarterly!B264/(pgdp_nfbus!B275*population!B276))</f>
        <v>4.0045295923012336</v>
      </c>
      <c r="C268" s="11">
        <f xml:space="preserve"> C267 + Fernald_dat!L265/400</f>
        <v>1.8515462327696202</v>
      </c>
      <c r="D268" s="11">
        <f xml:space="preserve"> D267 + Fernald_dat!N265/400</f>
        <v>1.8621571251980269</v>
      </c>
    </row>
    <row r="269" spans="1:4">
      <c r="A269">
        <f xml:space="preserve"> SP_quarterly!A265</f>
        <v>2012.75</v>
      </c>
      <c r="B269" s="11">
        <f ca="1">LN(1000000*SP_quarterly!B265/(pgdp_nfbus!B276*population!B277))</f>
        <v>4.0113699439827766</v>
      </c>
      <c r="C269" s="11">
        <f xml:space="preserve"> C268 + Fernald_dat!L266/400</f>
        <v>1.853627204827188</v>
      </c>
      <c r="D269" s="11">
        <f xml:space="preserve"> D268 + Fernald_dat!N266/400</f>
        <v>1.8612419458095217</v>
      </c>
    </row>
    <row r="270" spans="1:4">
      <c r="A270">
        <f xml:space="preserve"> SP_quarterly!A266</f>
        <v>2013</v>
      </c>
      <c r="B270" s="11">
        <f ca="1">LN(1000000*SP_quarterly!B266/(pgdp_nfbus!B277*population!B278))</f>
        <v>4.0725287791621305</v>
      </c>
      <c r="C270" s="11">
        <f xml:space="preserve"> C269 + Fernald_dat!L267/400</f>
        <v>1.8554940826066222</v>
      </c>
      <c r="D270" s="11">
        <f xml:space="preserve"> D269 + Fernald_dat!N267/400</f>
        <v>1.8624902960176719</v>
      </c>
    </row>
    <row r="271" spans="1:4">
      <c r="A271">
        <f xml:space="preserve"> SP_quarterly!A267</f>
        <v>2013.25</v>
      </c>
      <c r="B271" s="11">
        <f ca="1">LN(1000000*SP_quarterly!B267/(pgdp_nfbus!B278*population!B279))</f>
        <v>4.1292710417533973</v>
      </c>
      <c r="C271" s="11">
        <f xml:space="preserve"> C270 + Fernald_dat!L268/400</f>
        <v>1.8604515715911203</v>
      </c>
      <c r="D271" s="11">
        <f xml:space="preserve"> D270 + Fernald_dat!N268/400</f>
        <v>1.8685834683018367</v>
      </c>
    </row>
    <row r="272" spans="1:4">
      <c r="A272">
        <f xml:space="preserve"> SP_quarterly!A268</f>
        <v>2013.5</v>
      </c>
      <c r="B272" s="11">
        <f ca="1">LN(1000000*SP_quarterly!B268/(pgdp_nfbus!B279*population!B280))</f>
        <v>4.160881856783309</v>
      </c>
      <c r="C272" s="11">
        <f xml:space="preserve"> C271 + Fernald_dat!L269/400</f>
        <v>1.8645901315141793</v>
      </c>
      <c r="D272" s="11">
        <f xml:space="preserve"> D271 + Fernald_dat!N269/400</f>
        <v>1.8743127335954033</v>
      </c>
    </row>
    <row r="273" spans="1:4">
      <c r="A273">
        <f xml:space="preserve"> SP_quarterly!A269</f>
        <v>2013.75</v>
      </c>
      <c r="B273" s="11">
        <f ca="1">LN(1000000*SP_quarterly!B269/(pgdp_nfbus!B280*population!B281))</f>
        <v>4.2101423979395376</v>
      </c>
      <c r="C273" s="11" t="s">
        <v>300</v>
      </c>
      <c r="D273" s="11" t="s">
        <v>300</v>
      </c>
    </row>
  </sheetData>
  <pageMargins left="0.7" right="0.7" top="0.75" bottom="0.75" header="0.3" footer="0.3"/>
  <pageSetup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23"/>
  <sheetViews>
    <sheetView workbookViewId="0">
      <selection activeCell="P11" sqref="P11"/>
    </sheetView>
  </sheetViews>
  <sheetFormatPr defaultColWidth="11.7109375" defaultRowHeight="15"/>
  <sheetData>
    <row r="1" spans="1:12">
      <c r="A1" s="1"/>
      <c r="B1" s="1"/>
      <c r="C1" s="1"/>
      <c r="D1" s="1"/>
      <c r="E1" s="1"/>
      <c r="F1" s="1"/>
      <c r="G1" s="1"/>
      <c r="H1" s="1"/>
      <c r="I1" s="1"/>
      <c r="J1" s="1"/>
      <c r="K1" s="1"/>
    </row>
    <row r="2" spans="1:12">
      <c r="A2" s="19" t="s">
        <v>392</v>
      </c>
      <c r="B2" s="1"/>
      <c r="C2" s="1"/>
      <c r="D2" s="1"/>
      <c r="E2" s="1"/>
      <c r="F2" s="1"/>
      <c r="G2" s="1"/>
      <c r="H2" s="1"/>
      <c r="I2" s="1"/>
      <c r="J2" s="1"/>
      <c r="K2" s="2" t="s">
        <v>393</v>
      </c>
    </row>
    <row r="3" spans="1:12">
      <c r="A3" s="19" t="s">
        <v>394</v>
      </c>
      <c r="B3" s="1"/>
      <c r="C3" s="1"/>
      <c r="D3" s="1"/>
      <c r="E3" s="1"/>
      <c r="F3" s="1"/>
      <c r="H3" s="1"/>
      <c r="I3" s="1"/>
      <c r="J3" s="1"/>
      <c r="K3" s="2" t="s">
        <v>395</v>
      </c>
    </row>
    <row r="4" spans="1:12">
      <c r="A4" s="1"/>
      <c r="B4" s="1"/>
      <c r="C4" s="1"/>
      <c r="D4" s="1"/>
      <c r="E4" s="1"/>
      <c r="F4" s="1"/>
      <c r="G4" s="1"/>
      <c r="H4" s="1"/>
      <c r="I4" s="1"/>
      <c r="J4" s="1"/>
      <c r="K4" s="2" t="s">
        <v>396</v>
      </c>
    </row>
    <row r="5" spans="1:12">
      <c r="A5" s="1"/>
      <c r="B5" s="1"/>
      <c r="C5" s="1"/>
      <c r="D5" s="1"/>
      <c r="E5" s="2" t="s">
        <v>397</v>
      </c>
      <c r="F5" s="19"/>
      <c r="G5" s="1"/>
      <c r="H5" s="1"/>
      <c r="I5" s="1"/>
      <c r="J5" s="1"/>
      <c r="K5" s="2" t="s">
        <v>398</v>
      </c>
    </row>
    <row r="6" spans="1:12">
      <c r="A6" s="1"/>
      <c r="B6" s="2" t="s">
        <v>399</v>
      </c>
      <c r="C6" s="1"/>
      <c r="D6" s="1"/>
      <c r="E6" s="2" t="s">
        <v>396</v>
      </c>
      <c r="F6" s="2"/>
      <c r="G6" s="2" t="s">
        <v>400</v>
      </c>
      <c r="H6" s="1"/>
      <c r="I6" s="1"/>
      <c r="J6" s="1"/>
      <c r="K6" s="2" t="s">
        <v>401</v>
      </c>
    </row>
    <row r="7" spans="1:12">
      <c r="A7" s="1"/>
      <c r="B7" s="2" t="s">
        <v>402</v>
      </c>
      <c r="C7" s="2" t="s">
        <v>403</v>
      </c>
      <c r="D7" s="2" t="s">
        <v>398</v>
      </c>
      <c r="E7" s="2" t="s">
        <v>404</v>
      </c>
      <c r="F7" s="2" t="s">
        <v>405</v>
      </c>
      <c r="G7" s="2" t="s">
        <v>406</v>
      </c>
      <c r="H7" s="2" t="s">
        <v>407</v>
      </c>
      <c r="I7" s="2" t="s">
        <v>407</v>
      </c>
      <c r="J7" s="2" t="s">
        <v>407</v>
      </c>
      <c r="K7" s="2" t="s">
        <v>408</v>
      </c>
      <c r="L7" s="20"/>
    </row>
    <row r="8" spans="1:12">
      <c r="A8" s="2" t="s">
        <v>18</v>
      </c>
      <c r="B8" s="2" t="s">
        <v>409</v>
      </c>
      <c r="C8" s="2" t="s">
        <v>410</v>
      </c>
      <c r="D8" s="2" t="s">
        <v>411</v>
      </c>
      <c r="E8" s="2" t="s">
        <v>412</v>
      </c>
      <c r="F8" s="2" t="s">
        <v>413</v>
      </c>
      <c r="G8" s="2" t="s">
        <v>414</v>
      </c>
      <c r="H8" s="2" t="s">
        <v>396</v>
      </c>
      <c r="I8" s="2" t="s">
        <v>403</v>
      </c>
      <c r="J8" s="2" t="s">
        <v>398</v>
      </c>
      <c r="K8" s="2" t="s">
        <v>415</v>
      </c>
      <c r="L8" s="20"/>
    </row>
    <row r="9" spans="1:12">
      <c r="A9" s="1">
        <v>1871.01</v>
      </c>
      <c r="B9" s="3">
        <v>4.4400000000000004</v>
      </c>
      <c r="C9" s="3">
        <v>0.26</v>
      </c>
      <c r="D9" s="3">
        <v>0.4</v>
      </c>
      <c r="E9" s="3">
        <v>12.46406116</v>
      </c>
      <c r="F9" s="3">
        <f>1871+1/24</f>
        <v>1871.0416666666667</v>
      </c>
      <c r="G9" s="3">
        <v>5.32</v>
      </c>
      <c r="H9" s="3">
        <f>B9*$E$1726/E9</f>
        <v>83.635382289796141</v>
      </c>
      <c r="I9" s="3">
        <f>C9*$E$1726/E9</f>
        <v>4.8975674313844593</v>
      </c>
      <c r="J9" s="3">
        <f>D9*$E$1726/E9</f>
        <v>7.5347191252068599</v>
      </c>
      <c r="K9" s="21" t="s">
        <v>416</v>
      </c>
    </row>
    <row r="10" spans="1:12">
      <c r="A10" s="1">
        <v>1871.02</v>
      </c>
      <c r="B10" s="3">
        <v>4.5</v>
      </c>
      <c r="C10" s="3">
        <v>0.26</v>
      </c>
      <c r="D10" s="3">
        <v>0.4</v>
      </c>
      <c r="E10" s="3">
        <v>12.844641319999999</v>
      </c>
      <c r="F10" s="3">
        <f>F9+1/12</f>
        <v>1871.125</v>
      </c>
      <c r="G10" s="3">
        <f>G9*11/12+G21*1/12</f>
        <v>5.3233333333333333</v>
      </c>
      <c r="H10" s="3">
        <f t="shared" ref="H10:H17" si="0">B10*$E$1726/E10</f>
        <v>82.254029028815268</v>
      </c>
      <c r="I10" s="3">
        <f t="shared" ref="I10:I17" si="1">C10*$E$1726/E10</f>
        <v>4.7524550105537706</v>
      </c>
      <c r="J10" s="3">
        <f t="shared" ref="J10:J17" si="2">D10*$E$1726/E10</f>
        <v>7.3114692470058023</v>
      </c>
      <c r="K10" s="21" t="s">
        <v>416</v>
      </c>
    </row>
    <row r="11" spans="1:12">
      <c r="A11" s="1">
        <v>1871.03</v>
      </c>
      <c r="B11" s="3">
        <v>4.6100000000000003</v>
      </c>
      <c r="C11" s="3">
        <v>0.26</v>
      </c>
      <c r="D11" s="3">
        <v>0.4</v>
      </c>
      <c r="E11" s="3">
        <v>13.0349719</v>
      </c>
      <c r="F11" s="3">
        <f t="shared" ref="F11:F74" si="3">F10+1/12</f>
        <v>1871.2083333333333</v>
      </c>
      <c r="G11" s="3">
        <f>G9*10/12+G21*2/12</f>
        <v>5.3266666666666671</v>
      </c>
      <c r="H11" s="3">
        <f t="shared" si="0"/>
        <v>83.034289471694208</v>
      </c>
      <c r="I11" s="3">
        <f t="shared" si="1"/>
        <v>4.6830618790977212</v>
      </c>
      <c r="J11" s="3">
        <f t="shared" si="2"/>
        <v>7.2047105832272642</v>
      </c>
      <c r="K11" s="21" t="s">
        <v>416</v>
      </c>
    </row>
    <row r="12" spans="1:12">
      <c r="A12" s="1">
        <v>1871.04</v>
      </c>
      <c r="B12" s="3">
        <v>4.74</v>
      </c>
      <c r="C12" s="3">
        <v>0.26</v>
      </c>
      <c r="D12" s="3">
        <v>0.4</v>
      </c>
      <c r="E12" s="3">
        <v>12.559226450000001</v>
      </c>
      <c r="F12" s="3">
        <f t="shared" si="3"/>
        <v>1871.2916666666665</v>
      </c>
      <c r="G12" s="3">
        <f>G9*9/12+G21*3/12</f>
        <v>5.33</v>
      </c>
      <c r="H12" s="3">
        <f t="shared" si="0"/>
        <v>88.609869758340082</v>
      </c>
      <c r="I12" s="3">
        <f t="shared" si="1"/>
        <v>4.8604569909638018</v>
      </c>
      <c r="J12" s="3">
        <f t="shared" si="2"/>
        <v>7.4776261399443111</v>
      </c>
      <c r="K12" s="21" t="s">
        <v>416</v>
      </c>
    </row>
    <row r="13" spans="1:12">
      <c r="A13" s="1">
        <v>1871.05</v>
      </c>
      <c r="B13" s="3">
        <v>4.8600000000000003</v>
      </c>
      <c r="C13" s="3">
        <v>0.26</v>
      </c>
      <c r="D13" s="3">
        <v>0.4</v>
      </c>
      <c r="E13" s="3">
        <v>12.273811569999999</v>
      </c>
      <c r="F13" s="3">
        <f t="shared" si="3"/>
        <v>1871.3749999999998</v>
      </c>
      <c r="G13" s="3">
        <f>G9*8/12+G21*4/12</f>
        <v>5.3333333333333339</v>
      </c>
      <c r="H13" s="3">
        <f t="shared" si="0"/>
        <v>92.965854452986363</v>
      </c>
      <c r="I13" s="3">
        <f t="shared" si="1"/>
        <v>4.9734819254684064</v>
      </c>
      <c r="J13" s="3">
        <f t="shared" si="2"/>
        <v>7.6515106545667795</v>
      </c>
      <c r="K13" s="21" t="s">
        <v>416</v>
      </c>
    </row>
    <row r="14" spans="1:12">
      <c r="A14" s="1">
        <v>1871.06</v>
      </c>
      <c r="B14" s="3">
        <v>4.82</v>
      </c>
      <c r="C14" s="3">
        <v>0.26</v>
      </c>
      <c r="D14" s="3">
        <v>0.4</v>
      </c>
      <c r="E14" s="3">
        <v>12.08348099</v>
      </c>
      <c r="F14" s="3">
        <f t="shared" si="3"/>
        <v>1871.458333333333</v>
      </c>
      <c r="G14" s="3">
        <f>G9*7/12+G21*5/12</f>
        <v>5.3366666666666669</v>
      </c>
      <c r="H14" s="3">
        <f t="shared" si="0"/>
        <v>93.652984676893183</v>
      </c>
      <c r="I14" s="3">
        <f t="shared" si="1"/>
        <v>5.0518207502058559</v>
      </c>
      <c r="J14" s="3">
        <f t="shared" si="2"/>
        <v>7.7720319233936248</v>
      </c>
      <c r="K14" s="21" t="s">
        <v>416</v>
      </c>
    </row>
    <row r="15" spans="1:12">
      <c r="A15" s="1">
        <v>1871.07</v>
      </c>
      <c r="B15" s="3">
        <v>4.7300000000000004</v>
      </c>
      <c r="C15" s="3">
        <v>0.26</v>
      </c>
      <c r="D15" s="3">
        <v>0.4</v>
      </c>
      <c r="E15" s="3">
        <v>12.08348099</v>
      </c>
      <c r="F15" s="3">
        <f t="shared" si="3"/>
        <v>1871.5416666666663</v>
      </c>
      <c r="G15" s="3">
        <f>G9*6/12+G21*6/12</f>
        <v>5.34</v>
      </c>
      <c r="H15" s="3">
        <f t="shared" si="0"/>
        <v>91.904277494129616</v>
      </c>
      <c r="I15" s="3">
        <f t="shared" si="1"/>
        <v>5.0518207502058559</v>
      </c>
      <c r="J15" s="3">
        <f t="shared" si="2"/>
        <v>7.7720319233936248</v>
      </c>
      <c r="K15" s="21" t="s">
        <v>416</v>
      </c>
    </row>
    <row r="16" spans="1:12">
      <c r="A16" s="1">
        <v>1871.08</v>
      </c>
      <c r="B16" s="3">
        <v>4.79</v>
      </c>
      <c r="C16" s="3">
        <v>0.26</v>
      </c>
      <c r="D16" s="3">
        <v>0.4</v>
      </c>
      <c r="E16" s="3">
        <v>11.893231399999999</v>
      </c>
      <c r="F16" s="3">
        <f t="shared" si="3"/>
        <v>1871.6249999999995</v>
      </c>
      <c r="G16" s="3">
        <f>G9*5/12+G21*7/12</f>
        <v>5.3433333333333337</v>
      </c>
      <c r="H16" s="3">
        <f t="shared" si="0"/>
        <v>94.558874049991161</v>
      </c>
      <c r="I16" s="3">
        <f t="shared" si="1"/>
        <v>5.132631994362777</v>
      </c>
      <c r="J16" s="3">
        <f t="shared" si="2"/>
        <v>7.8963569144042722</v>
      </c>
      <c r="K16" s="21" t="s">
        <v>416</v>
      </c>
    </row>
    <row r="17" spans="1:11">
      <c r="A17" s="1">
        <v>1871.09</v>
      </c>
      <c r="B17" s="3">
        <v>4.84</v>
      </c>
      <c r="C17" s="3">
        <v>0.26</v>
      </c>
      <c r="D17" s="3">
        <v>0.4</v>
      </c>
      <c r="E17" s="3">
        <v>12.178646280000001</v>
      </c>
      <c r="F17" s="3">
        <f t="shared" si="3"/>
        <v>1871.7083333333328</v>
      </c>
      <c r="G17" s="3">
        <f>G9*4/12+G21*8/12</f>
        <v>5.3466666666666676</v>
      </c>
      <c r="H17" s="3">
        <f t="shared" si="0"/>
        <v>93.306734909128167</v>
      </c>
      <c r="I17" s="3">
        <f t="shared" si="1"/>
        <v>5.0123452637134971</v>
      </c>
      <c r="J17" s="3">
        <f t="shared" si="2"/>
        <v>7.7113004057130725</v>
      </c>
      <c r="K17" s="21" t="s">
        <v>416</v>
      </c>
    </row>
    <row r="18" spans="1:11">
      <c r="A18" s="1">
        <v>1871.1</v>
      </c>
      <c r="B18" s="3">
        <v>4.59</v>
      </c>
      <c r="C18" s="3">
        <v>0.26</v>
      </c>
      <c r="D18" s="3">
        <v>0.4</v>
      </c>
      <c r="E18" s="3">
        <v>12.368895869999999</v>
      </c>
      <c r="F18" s="3">
        <f t="shared" si="3"/>
        <v>1871.7916666666661</v>
      </c>
      <c r="G18" s="3">
        <f>G9*3/12+G21*9/12</f>
        <v>5.3500000000000005</v>
      </c>
      <c r="H18" s="3">
        <f>B18*$E$1727/E18</f>
        <v>87.447862070165527</v>
      </c>
      <c r="I18" s="3">
        <f>C18*$E$1727/E18</f>
        <v>4.9534736684625349</v>
      </c>
      <c r="J18" s="3">
        <f>D18*$E$1727/E18</f>
        <v>7.6207287207115924</v>
      </c>
      <c r="K18" s="21" t="s">
        <v>416</v>
      </c>
    </row>
    <row r="19" spans="1:11">
      <c r="A19" s="1">
        <v>1871.11</v>
      </c>
      <c r="B19" s="3">
        <v>4.6399999999999997</v>
      </c>
      <c r="C19" s="3">
        <v>0.26</v>
      </c>
      <c r="D19" s="3">
        <v>0.4</v>
      </c>
      <c r="E19" s="3">
        <v>12.368895869999999</v>
      </c>
      <c r="F19" s="3">
        <f t="shared" si="3"/>
        <v>1871.8749999999993</v>
      </c>
      <c r="G19" s="3">
        <f>G9*2/12+G21*10/12</f>
        <v>5.3533333333333335</v>
      </c>
      <c r="H19" s="3">
        <f t="shared" ref="H19:H82" si="4">B19*$E$1727/E19</f>
        <v>88.400453160254457</v>
      </c>
      <c r="I19" s="3">
        <f t="shared" ref="I19:I82" si="5">C19*$E$1727/E19</f>
        <v>4.9534736684625349</v>
      </c>
      <c r="J19" s="3">
        <f t="shared" ref="J19:J82" si="6">D19*$E$1727/E19</f>
        <v>7.6207287207115924</v>
      </c>
      <c r="K19" s="21" t="s">
        <v>416</v>
      </c>
    </row>
    <row r="20" spans="1:11">
      <c r="A20" s="1">
        <v>1871.12</v>
      </c>
      <c r="B20" s="3">
        <v>4.74</v>
      </c>
      <c r="C20" s="3">
        <v>0.26</v>
      </c>
      <c r="D20" s="3">
        <v>0.4</v>
      </c>
      <c r="E20" s="3">
        <v>12.654391739999999</v>
      </c>
      <c r="F20" s="3">
        <f t="shared" si="3"/>
        <v>1871.9583333333326</v>
      </c>
      <c r="G20" s="3">
        <f>G9*1/12+G21*11/12</f>
        <v>5.3566666666666665</v>
      </c>
      <c r="H20" s="3">
        <f t="shared" si="4"/>
        <v>88.268248917035663</v>
      </c>
      <c r="I20" s="3">
        <f t="shared" si="5"/>
        <v>4.8417182950272721</v>
      </c>
      <c r="J20" s="3">
        <f t="shared" si="6"/>
        <v>7.4487973769650342</v>
      </c>
      <c r="K20" s="21" t="s">
        <v>416</v>
      </c>
    </row>
    <row r="21" spans="1:11">
      <c r="A21" s="1">
        <v>1872.01</v>
      </c>
      <c r="B21" s="3">
        <v>4.8600000000000003</v>
      </c>
      <c r="C21" s="3">
        <v>0.26329999999999998</v>
      </c>
      <c r="D21" s="3">
        <v>0.40250000000000002</v>
      </c>
      <c r="E21" s="3">
        <v>12.654391739999999</v>
      </c>
      <c r="F21" s="3">
        <f t="shared" si="3"/>
        <v>1872.0416666666658</v>
      </c>
      <c r="G21" s="3">
        <v>5.36</v>
      </c>
      <c r="H21" s="3">
        <f t="shared" si="4"/>
        <v>90.502888130125172</v>
      </c>
      <c r="I21" s="3">
        <f t="shared" si="5"/>
        <v>4.9031708733872339</v>
      </c>
      <c r="J21" s="3">
        <f t="shared" si="6"/>
        <v>7.4953523605710668</v>
      </c>
      <c r="K21" s="21" t="s">
        <v>416</v>
      </c>
    </row>
    <row r="22" spans="1:11">
      <c r="A22" s="1">
        <v>1872.02</v>
      </c>
      <c r="B22" s="3">
        <v>4.88</v>
      </c>
      <c r="C22" s="3">
        <v>0.26669999999999999</v>
      </c>
      <c r="D22" s="3">
        <v>0.40500000000000003</v>
      </c>
      <c r="E22" s="3">
        <v>12.654391739999999</v>
      </c>
      <c r="F22" s="3">
        <f t="shared" si="3"/>
        <v>1872.1249999999991</v>
      </c>
      <c r="G22" s="3">
        <f>G21*11/12+G33*1/12</f>
        <v>5.378333333333333</v>
      </c>
      <c r="H22" s="3">
        <f t="shared" si="4"/>
        <v>90.875327998973404</v>
      </c>
      <c r="I22" s="3">
        <f t="shared" si="5"/>
        <v>4.9664856510914364</v>
      </c>
      <c r="J22" s="3">
        <f t="shared" si="6"/>
        <v>7.5419073441770976</v>
      </c>
      <c r="K22" s="21" t="s">
        <v>416</v>
      </c>
    </row>
    <row r="23" spans="1:11">
      <c r="A23" s="1">
        <v>1872.03</v>
      </c>
      <c r="B23" s="3">
        <v>5.04</v>
      </c>
      <c r="C23" s="3">
        <v>0.27</v>
      </c>
      <c r="D23" s="3">
        <v>0.40749999999999997</v>
      </c>
      <c r="E23" s="3">
        <v>12.844641319999999</v>
      </c>
      <c r="F23" s="3">
        <f t="shared" si="3"/>
        <v>1872.2083333333323</v>
      </c>
      <c r="G23" s="3">
        <f>G21*10/12+G33*2/12</f>
        <v>5.3966666666666665</v>
      </c>
      <c r="H23" s="3">
        <f t="shared" si="4"/>
        <v>92.464707297875719</v>
      </c>
      <c r="I23" s="3">
        <f t="shared" si="5"/>
        <v>4.9534664623861993</v>
      </c>
      <c r="J23" s="3">
        <f t="shared" si="6"/>
        <v>7.4760651237865776</v>
      </c>
      <c r="K23" s="21" t="s">
        <v>416</v>
      </c>
    </row>
    <row r="24" spans="1:11">
      <c r="A24" s="1">
        <v>1872.04</v>
      </c>
      <c r="B24" s="3">
        <v>5.18</v>
      </c>
      <c r="C24" s="3">
        <v>0.27329999999999999</v>
      </c>
      <c r="D24" s="3">
        <v>0.41</v>
      </c>
      <c r="E24" s="3">
        <v>13.130137189999999</v>
      </c>
      <c r="F24" s="3">
        <f t="shared" si="3"/>
        <v>1872.2916666666656</v>
      </c>
      <c r="G24" s="3">
        <f>G21*9/12+G33*3/12</f>
        <v>5.4150000000000009</v>
      </c>
      <c r="H24" s="3">
        <f t="shared" si="4"/>
        <v>92.966812329247261</v>
      </c>
      <c r="I24" s="3">
        <f t="shared" si="5"/>
        <v>4.9049864497265014</v>
      </c>
      <c r="J24" s="3">
        <f t="shared" si="6"/>
        <v>7.3583770376431223</v>
      </c>
      <c r="K24" s="21" t="s">
        <v>416</v>
      </c>
    </row>
    <row r="25" spans="1:11">
      <c r="A25" s="1">
        <v>1872.05</v>
      </c>
      <c r="B25" s="3">
        <v>5.18</v>
      </c>
      <c r="C25" s="3">
        <v>0.2767</v>
      </c>
      <c r="D25" s="3">
        <v>0.41249999999999998</v>
      </c>
      <c r="E25" s="3">
        <v>13.130137189999999</v>
      </c>
      <c r="F25" s="3">
        <f t="shared" si="3"/>
        <v>1872.3749999999989</v>
      </c>
      <c r="G25" s="3">
        <f>G21*8/12+G33*4/12</f>
        <v>5.4333333333333336</v>
      </c>
      <c r="H25" s="3">
        <f t="shared" si="4"/>
        <v>92.966812329247261</v>
      </c>
      <c r="I25" s="3">
        <f t="shared" si="5"/>
        <v>4.9660071373557368</v>
      </c>
      <c r="J25" s="3">
        <f t="shared" si="6"/>
        <v>7.4032451903116776</v>
      </c>
      <c r="K25" s="21" t="s">
        <v>416</v>
      </c>
    </row>
    <row r="26" spans="1:11">
      <c r="A26" s="1">
        <v>1872.06</v>
      </c>
      <c r="B26" s="3">
        <v>5.13</v>
      </c>
      <c r="C26" s="3">
        <v>0.28000000000000003</v>
      </c>
      <c r="D26" s="3">
        <v>0.41499999999999998</v>
      </c>
      <c r="E26" s="3">
        <v>13.0349719</v>
      </c>
      <c r="F26" s="3">
        <f t="shared" si="3"/>
        <v>1872.4583333333321</v>
      </c>
      <c r="G26" s="3">
        <f>G21*7/12+G33*5/12</f>
        <v>5.4516666666666662</v>
      </c>
      <c r="H26" s="3">
        <f t="shared" si="4"/>
        <v>92.741626853833097</v>
      </c>
      <c r="I26" s="3">
        <f t="shared" si="5"/>
        <v>5.0619211538154518</v>
      </c>
      <c r="J26" s="3">
        <f t="shared" si="6"/>
        <v>7.5024902815479004</v>
      </c>
      <c r="K26" s="21" t="s">
        <v>416</v>
      </c>
    </row>
    <row r="27" spans="1:11">
      <c r="A27" s="1">
        <v>1872.07</v>
      </c>
      <c r="B27" s="3">
        <v>5.0999999999999996</v>
      </c>
      <c r="C27" s="3">
        <v>0.2833</v>
      </c>
      <c r="D27" s="3">
        <v>0.41749999999999998</v>
      </c>
      <c r="E27" s="3">
        <v>12.844641319999999</v>
      </c>
      <c r="F27" s="3">
        <f t="shared" si="3"/>
        <v>1872.5416666666654</v>
      </c>
      <c r="G27" s="3">
        <f>G21*6/12+G33*6/12</f>
        <v>5.4700000000000006</v>
      </c>
      <c r="H27" s="3">
        <f t="shared" si="4"/>
        <v>93.565477622850423</v>
      </c>
      <c r="I27" s="3">
        <f t="shared" si="5"/>
        <v>5.1974705510889265</v>
      </c>
      <c r="J27" s="3">
        <f t="shared" si="6"/>
        <v>7.659526844615697</v>
      </c>
      <c r="K27" s="21" t="s">
        <v>416</v>
      </c>
    </row>
    <row r="28" spans="1:11">
      <c r="A28" s="1">
        <v>1872.08</v>
      </c>
      <c r="B28" s="3">
        <v>5.04</v>
      </c>
      <c r="C28" s="3">
        <v>0.28670000000000001</v>
      </c>
      <c r="D28" s="3">
        <v>0.42</v>
      </c>
      <c r="E28" s="3">
        <v>12.93980661</v>
      </c>
      <c r="F28" s="3">
        <f t="shared" si="3"/>
        <v>1872.6249999999986</v>
      </c>
      <c r="G28" s="3">
        <f>G21*5/12+G33*7/12</f>
        <v>5.4883333333333333</v>
      </c>
      <c r="H28" s="3">
        <f t="shared" si="4"/>
        <v>91.784679307506281</v>
      </c>
      <c r="I28" s="3">
        <f t="shared" si="5"/>
        <v>5.2211641979091361</v>
      </c>
      <c r="J28" s="3">
        <f t="shared" si="6"/>
        <v>7.6487232756255228</v>
      </c>
      <c r="K28" s="21" t="s">
        <v>416</v>
      </c>
    </row>
    <row r="29" spans="1:11">
      <c r="A29" s="1">
        <v>1872.09</v>
      </c>
      <c r="B29" s="3">
        <v>4.95</v>
      </c>
      <c r="C29" s="3">
        <v>0.28999999999999998</v>
      </c>
      <c r="D29" s="3">
        <v>0.42249999999999999</v>
      </c>
      <c r="E29" s="3">
        <v>13.0349719</v>
      </c>
      <c r="F29" s="3">
        <f t="shared" si="3"/>
        <v>1872.7083333333319</v>
      </c>
      <c r="G29" s="3">
        <f>G21*4/12+G33*8/12</f>
        <v>5.5066666666666668</v>
      </c>
      <c r="H29" s="3">
        <f t="shared" si="4"/>
        <v>89.487534683523165</v>
      </c>
      <c r="I29" s="3">
        <f t="shared" si="5"/>
        <v>5.2427040521660029</v>
      </c>
      <c r="J29" s="3">
        <f t="shared" si="6"/>
        <v>7.6380774553108148</v>
      </c>
      <c r="K29" s="21" t="s">
        <v>416</v>
      </c>
    </row>
    <row r="30" spans="1:11">
      <c r="A30" s="1">
        <v>1872.1</v>
      </c>
      <c r="B30" s="3">
        <v>4.97</v>
      </c>
      <c r="C30" s="3">
        <v>0.29330000000000001</v>
      </c>
      <c r="D30" s="3">
        <v>0.42499999999999999</v>
      </c>
      <c r="E30" s="3">
        <v>12.74947603</v>
      </c>
      <c r="F30" s="3">
        <f t="shared" si="3"/>
        <v>1872.7916666666652</v>
      </c>
      <c r="G30" s="3">
        <f>G21*3/12+G33*9/12</f>
        <v>5.5249999999999995</v>
      </c>
      <c r="H30" s="3">
        <f t="shared" si="4"/>
        <v>91.8610692113282</v>
      </c>
      <c r="I30" s="3">
        <f t="shared" si="5"/>
        <v>5.4210969013445789</v>
      </c>
      <c r="J30" s="3">
        <f t="shared" si="6"/>
        <v>7.8553228198821898</v>
      </c>
      <c r="K30" s="21" t="s">
        <v>416</v>
      </c>
    </row>
    <row r="31" spans="1:11">
      <c r="A31" s="1">
        <v>1872.11</v>
      </c>
      <c r="B31" s="3">
        <v>4.95</v>
      </c>
      <c r="C31" s="3">
        <v>0.29670000000000002</v>
      </c>
      <c r="D31" s="3">
        <v>0.42749999999999999</v>
      </c>
      <c r="E31" s="3">
        <v>13.130137189999999</v>
      </c>
      <c r="F31" s="3">
        <f t="shared" si="3"/>
        <v>1872.8749999999984</v>
      </c>
      <c r="G31" s="3">
        <f>G21*2/12+G33*10/12</f>
        <v>5.543333333333333</v>
      </c>
      <c r="H31" s="3">
        <f t="shared" si="4"/>
        <v>88.838942283740153</v>
      </c>
      <c r="I31" s="3">
        <f t="shared" si="5"/>
        <v>5.3249523587041825</v>
      </c>
      <c r="J31" s="3">
        <f t="shared" si="6"/>
        <v>7.6724541063230118</v>
      </c>
      <c r="K31" s="21" t="s">
        <v>416</v>
      </c>
    </row>
    <row r="32" spans="1:11">
      <c r="A32" s="1">
        <v>1872.12</v>
      </c>
      <c r="B32" s="3">
        <v>5.07</v>
      </c>
      <c r="C32" s="3">
        <v>0.3</v>
      </c>
      <c r="D32" s="3">
        <v>0.43</v>
      </c>
      <c r="E32" s="3">
        <v>12.93980661</v>
      </c>
      <c r="F32" s="3">
        <f t="shared" si="3"/>
        <v>1872.9583333333317</v>
      </c>
      <c r="G32" s="3">
        <f>G21*1/12+G33*11/12</f>
        <v>5.5616666666666665</v>
      </c>
      <c r="H32" s="3">
        <f t="shared" si="4"/>
        <v>92.331016684336674</v>
      </c>
      <c r="I32" s="3">
        <f t="shared" si="5"/>
        <v>5.4633737683039447</v>
      </c>
      <c r="J32" s="3">
        <f t="shared" si="6"/>
        <v>7.8308357345689874</v>
      </c>
      <c r="K32" s="21" t="s">
        <v>416</v>
      </c>
    </row>
    <row r="33" spans="1:11">
      <c r="A33" s="1">
        <v>1873.01</v>
      </c>
      <c r="B33" s="3">
        <v>5.1100000000000003</v>
      </c>
      <c r="C33" s="3">
        <v>0.30249999999999999</v>
      </c>
      <c r="D33" s="3">
        <v>0.4325</v>
      </c>
      <c r="E33" s="3">
        <v>12.93980661</v>
      </c>
      <c r="F33" s="3">
        <f t="shared" si="3"/>
        <v>1873.0416666666649</v>
      </c>
      <c r="G33" s="3">
        <v>5.58</v>
      </c>
      <c r="H33" s="3">
        <f t="shared" si="4"/>
        <v>93.059466520110533</v>
      </c>
      <c r="I33" s="3">
        <f t="shared" si="5"/>
        <v>5.5089018830398109</v>
      </c>
      <c r="J33" s="3">
        <f t="shared" si="6"/>
        <v>7.8763638493048536</v>
      </c>
      <c r="K33" s="21" t="s">
        <v>416</v>
      </c>
    </row>
    <row r="34" spans="1:11">
      <c r="A34" s="1">
        <v>1873.02</v>
      </c>
      <c r="B34" s="3">
        <v>5.15</v>
      </c>
      <c r="C34" s="3">
        <v>0.30499999999999999</v>
      </c>
      <c r="D34" s="3">
        <v>0.435</v>
      </c>
      <c r="E34" s="3">
        <v>13.225221489999999</v>
      </c>
      <c r="F34" s="3">
        <f t="shared" si="3"/>
        <v>1873.1249999999982</v>
      </c>
      <c r="G34" s="3">
        <f>G33*11/12+G45*1/12</f>
        <v>5.5708333333333337</v>
      </c>
      <c r="H34" s="3">
        <f t="shared" si="4"/>
        <v>91.763869581892337</v>
      </c>
      <c r="I34" s="3">
        <f t="shared" si="5"/>
        <v>5.4345592665004201</v>
      </c>
      <c r="J34" s="3">
        <f t="shared" si="6"/>
        <v>7.7509287899268289</v>
      </c>
      <c r="K34" s="21" t="s">
        <v>416</v>
      </c>
    </row>
    <row r="35" spans="1:11">
      <c r="A35" s="1">
        <v>1873.03</v>
      </c>
      <c r="B35" s="3">
        <v>5.1100000000000003</v>
      </c>
      <c r="C35" s="3">
        <v>0.3075</v>
      </c>
      <c r="D35" s="3">
        <v>0.4375</v>
      </c>
      <c r="E35" s="3">
        <v>13.225221489999999</v>
      </c>
      <c r="F35" s="3">
        <f t="shared" si="3"/>
        <v>1873.2083333333314</v>
      </c>
      <c r="G35" s="3">
        <f>G33*10/12+G45*2/12</f>
        <v>5.5616666666666656</v>
      </c>
      <c r="H35" s="3">
        <f t="shared" si="4"/>
        <v>91.051140497761139</v>
      </c>
      <c r="I35" s="3">
        <f t="shared" si="5"/>
        <v>5.4791048342586208</v>
      </c>
      <c r="J35" s="3">
        <f t="shared" si="6"/>
        <v>7.7954743576850287</v>
      </c>
      <c r="K35" s="21" t="s">
        <v>416</v>
      </c>
    </row>
    <row r="36" spans="1:11">
      <c r="A36" s="1">
        <v>1873.04</v>
      </c>
      <c r="B36" s="3">
        <v>5.04</v>
      </c>
      <c r="C36" s="3">
        <v>0.31</v>
      </c>
      <c r="D36" s="3">
        <v>0.44</v>
      </c>
      <c r="E36" s="3">
        <v>13.225221489999999</v>
      </c>
      <c r="F36" s="3">
        <f t="shared" si="3"/>
        <v>1873.2916666666647</v>
      </c>
      <c r="G36" s="3">
        <f>G33*9/12+G45*3/12</f>
        <v>5.5524999999999993</v>
      </c>
      <c r="H36" s="3">
        <f t="shared" si="4"/>
        <v>89.80386460053154</v>
      </c>
      <c r="I36" s="3">
        <f t="shared" si="5"/>
        <v>5.5236504020168207</v>
      </c>
      <c r="J36" s="3">
        <f t="shared" si="6"/>
        <v>7.8400199254432295</v>
      </c>
      <c r="K36" s="21" t="s">
        <v>416</v>
      </c>
    </row>
    <row r="37" spans="1:11">
      <c r="A37" s="1">
        <v>1873.05</v>
      </c>
      <c r="B37" s="3">
        <v>5.05</v>
      </c>
      <c r="C37" s="3">
        <v>0.3125</v>
      </c>
      <c r="D37" s="3">
        <v>0.4425</v>
      </c>
      <c r="E37" s="3">
        <v>12.93980661</v>
      </c>
      <c r="F37" s="3">
        <f t="shared" si="3"/>
        <v>1873.374999999998</v>
      </c>
      <c r="G37" s="3">
        <f>G33*8/12+G45*4/12</f>
        <v>5.543333333333333</v>
      </c>
      <c r="H37" s="3">
        <f t="shared" si="4"/>
        <v>91.966791766449731</v>
      </c>
      <c r="I37" s="3">
        <f t="shared" si="5"/>
        <v>5.6910143419832764</v>
      </c>
      <c r="J37" s="3">
        <f t="shared" si="6"/>
        <v>8.0584763082483182</v>
      </c>
      <c r="K37" s="21" t="s">
        <v>416</v>
      </c>
    </row>
    <row r="38" spans="1:11">
      <c r="A38" s="1">
        <v>1873.06</v>
      </c>
      <c r="B38" s="3">
        <v>4.9800000000000004</v>
      </c>
      <c r="C38" s="3">
        <v>0.315</v>
      </c>
      <c r="D38" s="3">
        <v>0.44500000000000001</v>
      </c>
      <c r="E38" s="3">
        <v>12.559226450000001</v>
      </c>
      <c r="F38" s="3">
        <f t="shared" si="3"/>
        <v>1873.4583333333312</v>
      </c>
      <c r="G38" s="3">
        <f>G33*7/12+G45*5/12</f>
        <v>5.5341666666666667</v>
      </c>
      <c r="H38" s="3">
        <f t="shared" si="4"/>
        <v>93.440229354252949</v>
      </c>
      <c r="I38" s="3">
        <f t="shared" si="5"/>
        <v>5.9103759531304565</v>
      </c>
      <c r="J38" s="3">
        <f t="shared" si="6"/>
        <v>8.3495787274382653</v>
      </c>
      <c r="K38" s="21" t="s">
        <v>416</v>
      </c>
    </row>
    <row r="39" spans="1:11">
      <c r="A39" s="1">
        <v>1873.07</v>
      </c>
      <c r="B39" s="3">
        <v>4.97</v>
      </c>
      <c r="C39" s="3">
        <v>0.3175</v>
      </c>
      <c r="D39" s="3">
        <v>0.44750000000000001</v>
      </c>
      <c r="E39" s="3">
        <v>12.559226450000001</v>
      </c>
      <c r="F39" s="3">
        <f t="shared" si="3"/>
        <v>1873.5416666666645</v>
      </c>
      <c r="G39" s="3">
        <f>G33*6/12+G45*6/12</f>
        <v>5.5250000000000004</v>
      </c>
      <c r="H39" s="3">
        <f t="shared" si="4"/>
        <v>93.252598371613871</v>
      </c>
      <c r="I39" s="3">
        <f t="shared" si="5"/>
        <v>5.9572836987902216</v>
      </c>
      <c r="J39" s="3">
        <f t="shared" si="6"/>
        <v>8.3964864730980295</v>
      </c>
      <c r="K39" s="21" t="s">
        <v>416</v>
      </c>
    </row>
    <row r="40" spans="1:11">
      <c r="A40" s="1">
        <v>1873.08</v>
      </c>
      <c r="B40" s="3">
        <v>4.97</v>
      </c>
      <c r="C40" s="3">
        <v>0.32</v>
      </c>
      <c r="D40" s="3">
        <v>0.45</v>
      </c>
      <c r="E40" s="3">
        <v>12.559226450000001</v>
      </c>
      <c r="F40" s="3">
        <f t="shared" si="3"/>
        <v>1873.6249999999977</v>
      </c>
      <c r="G40" s="3">
        <f>G33*5/12+G45*7/12</f>
        <v>5.5158333333333331</v>
      </c>
      <c r="H40" s="3">
        <f t="shared" si="4"/>
        <v>93.252598371613871</v>
      </c>
      <c r="I40" s="3">
        <f t="shared" si="5"/>
        <v>6.0041914444499884</v>
      </c>
      <c r="J40" s="3">
        <f t="shared" si="6"/>
        <v>8.4433942187577955</v>
      </c>
      <c r="K40" s="21" t="s">
        <v>416</v>
      </c>
    </row>
    <row r="41" spans="1:11">
      <c r="A41" s="1">
        <v>1873.09</v>
      </c>
      <c r="B41" s="3">
        <v>4.59</v>
      </c>
      <c r="C41" s="3">
        <v>0.32250000000000001</v>
      </c>
      <c r="D41" s="3">
        <v>0.45250000000000001</v>
      </c>
      <c r="E41" s="3">
        <v>12.559226450000001</v>
      </c>
      <c r="F41" s="3">
        <f t="shared" si="3"/>
        <v>1873.708333333331</v>
      </c>
      <c r="G41" s="3">
        <f>G33*4/12+G45*8/12</f>
        <v>5.5066666666666668</v>
      </c>
      <c r="H41" s="3">
        <f t="shared" si="4"/>
        <v>86.122621031329516</v>
      </c>
      <c r="I41" s="3">
        <f t="shared" si="5"/>
        <v>6.0510991901097535</v>
      </c>
      <c r="J41" s="3">
        <f t="shared" si="6"/>
        <v>8.4903019644175615</v>
      </c>
      <c r="K41" s="21" t="s">
        <v>416</v>
      </c>
    </row>
    <row r="42" spans="1:11">
      <c r="A42" s="1">
        <v>1873.1</v>
      </c>
      <c r="B42" s="3">
        <v>4.1900000000000004</v>
      </c>
      <c r="C42" s="3">
        <v>0.32500000000000001</v>
      </c>
      <c r="D42" s="3">
        <v>0.45500000000000002</v>
      </c>
      <c r="E42" s="3">
        <v>12.273811569999999</v>
      </c>
      <c r="F42" s="3">
        <f t="shared" si="3"/>
        <v>1873.7916666666642</v>
      </c>
      <c r="G42" s="3">
        <f>G33*3/12+G45*9/12</f>
        <v>5.4975000000000005</v>
      </c>
      <c r="H42" s="3">
        <f t="shared" si="4"/>
        <v>80.445548179456054</v>
      </c>
      <c r="I42" s="3">
        <f t="shared" si="5"/>
        <v>6.2398098229888337</v>
      </c>
      <c r="J42" s="3">
        <f t="shared" si="6"/>
        <v>8.7357337521843679</v>
      </c>
      <c r="K42" s="21" t="s">
        <v>416</v>
      </c>
    </row>
    <row r="43" spans="1:11">
      <c r="A43" s="1">
        <v>1873.11</v>
      </c>
      <c r="B43" s="3">
        <v>4.04</v>
      </c>
      <c r="C43" s="3">
        <v>0.32750000000000001</v>
      </c>
      <c r="D43" s="3">
        <v>0.45750000000000002</v>
      </c>
      <c r="E43" s="3">
        <v>11.893231399999999</v>
      </c>
      <c r="F43" s="3">
        <f t="shared" si="3"/>
        <v>1873.8749999999975</v>
      </c>
      <c r="G43" s="3">
        <f>G33*2/12+G45*10/12</f>
        <v>5.4883333333333324</v>
      </c>
      <c r="H43" s="3">
        <f t="shared" si="4"/>
        <v>80.047715207155562</v>
      </c>
      <c r="I43" s="3">
        <f t="shared" si="5"/>
        <v>6.4890165174117449</v>
      </c>
      <c r="J43" s="3">
        <f t="shared" si="6"/>
        <v>9.0648093334835806</v>
      </c>
      <c r="K43" s="21" t="s">
        <v>416</v>
      </c>
    </row>
    <row r="44" spans="1:11">
      <c r="A44" s="1">
        <v>1873.12</v>
      </c>
      <c r="B44" s="3">
        <v>4.42</v>
      </c>
      <c r="C44" s="3">
        <v>0.33</v>
      </c>
      <c r="D44" s="3">
        <v>0.46</v>
      </c>
      <c r="E44" s="3">
        <v>12.178646280000001</v>
      </c>
      <c r="F44" s="3">
        <f t="shared" si="3"/>
        <v>1873.9583333333308</v>
      </c>
      <c r="G44" s="3">
        <f>G33*1/12+G45*11/12</f>
        <v>5.4791666666666661</v>
      </c>
      <c r="H44" s="3">
        <f t="shared" si="4"/>
        <v>85.524530071169764</v>
      </c>
      <c r="I44" s="3">
        <f t="shared" si="5"/>
        <v>6.3853155935488743</v>
      </c>
      <c r="J44" s="3">
        <f t="shared" si="6"/>
        <v>8.9007429485832805</v>
      </c>
      <c r="K44" s="21" t="s">
        <v>416</v>
      </c>
    </row>
    <row r="45" spans="1:11">
      <c r="A45" s="1">
        <v>1874.01</v>
      </c>
      <c r="B45" s="3">
        <v>4.66</v>
      </c>
      <c r="C45" s="3">
        <v>0.33</v>
      </c>
      <c r="D45" s="3">
        <v>0.46</v>
      </c>
      <c r="E45" s="3">
        <v>12.368895869999999</v>
      </c>
      <c r="F45" s="3">
        <f t="shared" si="3"/>
        <v>1874.041666666664</v>
      </c>
      <c r="G45" s="3">
        <v>5.47</v>
      </c>
      <c r="H45" s="3">
        <f t="shared" si="4"/>
        <v>88.781489596290044</v>
      </c>
      <c r="I45" s="3">
        <f t="shared" si="5"/>
        <v>6.2871011945870636</v>
      </c>
      <c r="J45" s="3">
        <f t="shared" si="6"/>
        <v>8.7638380288183324</v>
      </c>
      <c r="K45" s="21" t="s">
        <v>416</v>
      </c>
    </row>
    <row r="46" spans="1:11">
      <c r="A46" s="1">
        <v>1874.02</v>
      </c>
      <c r="B46" s="3">
        <v>4.8</v>
      </c>
      <c r="C46" s="3">
        <v>0.33</v>
      </c>
      <c r="D46" s="3">
        <v>0.46</v>
      </c>
      <c r="E46" s="3">
        <v>12.368895869999999</v>
      </c>
      <c r="F46" s="3">
        <f t="shared" si="3"/>
        <v>1874.1249999999973</v>
      </c>
      <c r="G46" s="3">
        <f>G45*11/12+G57*1/12</f>
        <v>5.4366666666666665</v>
      </c>
      <c r="H46" s="3">
        <f t="shared" si="4"/>
        <v>91.448744648539105</v>
      </c>
      <c r="I46" s="3">
        <f t="shared" si="5"/>
        <v>6.2871011945870636</v>
      </c>
      <c r="J46" s="3">
        <f t="shared" si="6"/>
        <v>8.7638380288183324</v>
      </c>
      <c r="K46" s="21" t="s">
        <v>416</v>
      </c>
    </row>
    <row r="47" spans="1:11">
      <c r="A47" s="1">
        <v>1874.03</v>
      </c>
      <c r="B47" s="3">
        <v>4.7300000000000004</v>
      </c>
      <c r="C47" s="3">
        <v>0.33</v>
      </c>
      <c r="D47" s="3">
        <v>0.46</v>
      </c>
      <c r="E47" s="3">
        <v>12.368895869999999</v>
      </c>
      <c r="F47" s="3">
        <f t="shared" si="3"/>
        <v>1874.2083333333305</v>
      </c>
      <c r="G47" s="3">
        <f>G45*10/12+G57*2/12</f>
        <v>5.4033333333333324</v>
      </c>
      <c r="H47" s="3">
        <f t="shared" si="4"/>
        <v>90.115117122414574</v>
      </c>
      <c r="I47" s="3">
        <f t="shared" si="5"/>
        <v>6.2871011945870636</v>
      </c>
      <c r="J47" s="3">
        <f t="shared" si="6"/>
        <v>8.7638380288183324</v>
      </c>
      <c r="K47" s="21" t="s">
        <v>416</v>
      </c>
    </row>
    <row r="48" spans="1:11">
      <c r="A48" s="1">
        <v>1874.04</v>
      </c>
      <c r="B48" s="3">
        <v>4.5999999999999996</v>
      </c>
      <c r="C48" s="3">
        <v>0.33</v>
      </c>
      <c r="D48" s="3">
        <v>0.46</v>
      </c>
      <c r="E48" s="3">
        <v>12.178646280000001</v>
      </c>
      <c r="F48" s="3">
        <f t="shared" si="3"/>
        <v>1874.2916666666638</v>
      </c>
      <c r="G48" s="3">
        <f>G45*9/12+G57*3/12</f>
        <v>5.37</v>
      </c>
      <c r="H48" s="3">
        <f t="shared" si="4"/>
        <v>89.007429485832787</v>
      </c>
      <c r="I48" s="3">
        <f t="shared" si="5"/>
        <v>6.3853155935488743</v>
      </c>
      <c r="J48" s="3">
        <f t="shared" si="6"/>
        <v>8.9007429485832805</v>
      </c>
      <c r="K48" s="21" t="s">
        <v>416</v>
      </c>
    </row>
    <row r="49" spans="1:11">
      <c r="A49" s="1">
        <v>1874.05</v>
      </c>
      <c r="B49" s="3">
        <v>4.4800000000000004</v>
      </c>
      <c r="C49" s="3">
        <v>0.33</v>
      </c>
      <c r="D49" s="3">
        <v>0.46</v>
      </c>
      <c r="E49" s="3">
        <v>12.08348099</v>
      </c>
      <c r="F49" s="3">
        <f t="shared" si="3"/>
        <v>1874.374999999997</v>
      </c>
      <c r="G49" s="3">
        <f>G45*8/12+G57*4/12</f>
        <v>5.3366666666666669</v>
      </c>
      <c r="H49" s="3">
        <f t="shared" si="4"/>
        <v>87.368201338147671</v>
      </c>
      <c r="I49" s="3">
        <f t="shared" si="5"/>
        <v>6.435604116426056</v>
      </c>
      <c r="J49" s="3">
        <f t="shared" si="6"/>
        <v>8.9708421016848057</v>
      </c>
      <c r="K49" s="21" t="s">
        <v>416</v>
      </c>
    </row>
    <row r="50" spans="1:11">
      <c r="A50" s="1">
        <v>1874.06</v>
      </c>
      <c r="B50" s="3">
        <v>4.46</v>
      </c>
      <c r="C50" s="3">
        <v>0.33</v>
      </c>
      <c r="D50" s="3">
        <v>0.46</v>
      </c>
      <c r="E50" s="3">
        <v>11.79806612</v>
      </c>
      <c r="F50" s="3">
        <f t="shared" si="3"/>
        <v>1874.4583333333303</v>
      </c>
      <c r="G50" s="3">
        <f>G45*7/12+G57*5/12</f>
        <v>5.3033333333333337</v>
      </c>
      <c r="H50" s="3">
        <f t="shared" si="4"/>
        <v>89.082311398336174</v>
      </c>
      <c r="I50" s="3">
        <f t="shared" si="5"/>
        <v>6.5912920989800314</v>
      </c>
      <c r="J50" s="3">
        <f t="shared" si="6"/>
        <v>9.1878617137297418</v>
      </c>
      <c r="K50" s="21" t="s">
        <v>416</v>
      </c>
    </row>
    <row r="51" spans="1:11">
      <c r="A51" s="1">
        <v>1874.07</v>
      </c>
      <c r="B51" s="3">
        <v>4.46</v>
      </c>
      <c r="C51" s="3">
        <v>0.33</v>
      </c>
      <c r="D51" s="3">
        <v>0.46</v>
      </c>
      <c r="E51" s="3">
        <v>11.893231399999999</v>
      </c>
      <c r="F51" s="3">
        <f t="shared" si="3"/>
        <v>1874.5416666666636</v>
      </c>
      <c r="G51" s="3">
        <f>G45*6/12+G57*6/12</f>
        <v>5.27</v>
      </c>
      <c r="H51" s="3">
        <f t="shared" si="4"/>
        <v>88.369507382156868</v>
      </c>
      <c r="I51" s="3">
        <f t="shared" si="5"/>
        <v>6.5385509946438951</v>
      </c>
      <c r="J51" s="3">
        <f t="shared" si="6"/>
        <v>9.1143438107157326</v>
      </c>
      <c r="K51" s="21" t="s">
        <v>416</v>
      </c>
    </row>
    <row r="52" spans="1:11">
      <c r="A52" s="1">
        <v>1874.08</v>
      </c>
      <c r="B52" s="3">
        <v>4.47</v>
      </c>
      <c r="C52" s="3">
        <v>0.33</v>
      </c>
      <c r="D52" s="3">
        <v>0.46</v>
      </c>
      <c r="E52" s="3">
        <v>11.79806612</v>
      </c>
      <c r="F52" s="3">
        <f t="shared" si="3"/>
        <v>1874.6249999999968</v>
      </c>
      <c r="G52" s="3">
        <f>G45*5/12+G57*7/12</f>
        <v>5.2366666666666664</v>
      </c>
      <c r="H52" s="3">
        <f t="shared" si="4"/>
        <v>89.2820475225477</v>
      </c>
      <c r="I52" s="3">
        <f t="shared" si="5"/>
        <v>6.5912920989800314</v>
      </c>
      <c r="J52" s="3">
        <f t="shared" si="6"/>
        <v>9.1878617137297418</v>
      </c>
      <c r="K52" s="21" t="s">
        <v>416</v>
      </c>
    </row>
    <row r="53" spans="1:11">
      <c r="A53" s="1">
        <v>1874.09</v>
      </c>
      <c r="B53" s="3">
        <v>4.54</v>
      </c>
      <c r="C53" s="3">
        <v>0.33</v>
      </c>
      <c r="D53" s="3">
        <v>0.46</v>
      </c>
      <c r="E53" s="3">
        <v>11.79806612</v>
      </c>
      <c r="F53" s="3">
        <f t="shared" si="3"/>
        <v>1874.7083333333301</v>
      </c>
      <c r="G53" s="3">
        <f>G45*4/12+G57*8/12</f>
        <v>5.2033333333333331</v>
      </c>
      <c r="H53" s="3">
        <f t="shared" si="4"/>
        <v>90.680200392028311</v>
      </c>
      <c r="I53" s="3">
        <f t="shared" si="5"/>
        <v>6.5912920989800314</v>
      </c>
      <c r="J53" s="3">
        <f t="shared" si="6"/>
        <v>9.1878617137297418</v>
      </c>
      <c r="K53" s="21" t="s">
        <v>416</v>
      </c>
    </row>
    <row r="54" spans="1:11">
      <c r="A54" s="1">
        <v>1874.1</v>
      </c>
      <c r="B54" s="3">
        <v>4.53</v>
      </c>
      <c r="C54" s="3">
        <v>0.33</v>
      </c>
      <c r="D54" s="3">
        <v>0.46</v>
      </c>
      <c r="E54" s="3">
        <v>11.60773554</v>
      </c>
      <c r="F54" s="3">
        <f t="shared" si="3"/>
        <v>1874.7916666666633</v>
      </c>
      <c r="G54" s="3">
        <f>G45*3/12+G57*9/12</f>
        <v>5.17</v>
      </c>
      <c r="H54" s="3">
        <f t="shared" si="4"/>
        <v>91.964061062679932</v>
      </c>
      <c r="I54" s="3">
        <f t="shared" si="5"/>
        <v>6.6993686866852924</v>
      </c>
      <c r="J54" s="3">
        <f t="shared" si="6"/>
        <v>9.3385139268946507</v>
      </c>
      <c r="K54" s="21" t="s">
        <v>416</v>
      </c>
    </row>
    <row r="55" spans="1:11">
      <c r="A55" s="1">
        <v>1874.11</v>
      </c>
      <c r="B55" s="3">
        <v>4.57</v>
      </c>
      <c r="C55" s="3">
        <v>0.33</v>
      </c>
      <c r="D55" s="3">
        <v>0.46</v>
      </c>
      <c r="E55" s="3">
        <v>11.51265124</v>
      </c>
      <c r="F55" s="3">
        <f t="shared" si="3"/>
        <v>1874.8749999999966</v>
      </c>
      <c r="G55" s="3">
        <f>G45*2/12+G57*10/12</f>
        <v>5.1366666666666667</v>
      </c>
      <c r="H55" s="3">
        <f t="shared" si="4"/>
        <v>93.542354193646176</v>
      </c>
      <c r="I55" s="3">
        <f t="shared" si="5"/>
        <v>6.7546995369591336</v>
      </c>
      <c r="J55" s="3">
        <f t="shared" si="6"/>
        <v>9.4156417787915192</v>
      </c>
      <c r="K55" s="21" t="s">
        <v>416</v>
      </c>
    </row>
    <row r="56" spans="1:11">
      <c r="A56" s="1">
        <v>1874.12</v>
      </c>
      <c r="B56" s="3">
        <v>4.54</v>
      </c>
      <c r="C56" s="3">
        <v>0.33</v>
      </c>
      <c r="D56" s="3">
        <v>0.46</v>
      </c>
      <c r="E56" s="3">
        <v>11.51265124</v>
      </c>
      <c r="F56" s="3">
        <f t="shared" si="3"/>
        <v>1874.9583333333298</v>
      </c>
      <c r="G56" s="3">
        <f>G45*1/12+G57*11/12</f>
        <v>5.1033333333333335</v>
      </c>
      <c r="H56" s="3">
        <f t="shared" si="4"/>
        <v>92.928290599377164</v>
      </c>
      <c r="I56" s="3">
        <f t="shared" si="5"/>
        <v>6.7546995369591336</v>
      </c>
      <c r="J56" s="3">
        <f t="shared" si="6"/>
        <v>9.4156417787915192</v>
      </c>
      <c r="K56" s="21" t="s">
        <v>416</v>
      </c>
    </row>
    <row r="57" spans="1:11">
      <c r="A57" s="1">
        <v>1875.01</v>
      </c>
      <c r="B57" s="3">
        <v>4.54</v>
      </c>
      <c r="C57" s="3">
        <v>0.32750000000000001</v>
      </c>
      <c r="D57" s="3">
        <v>0.45169999999999999</v>
      </c>
      <c r="E57" s="3">
        <v>11.51265124</v>
      </c>
      <c r="F57" s="3">
        <f t="shared" si="3"/>
        <v>1875.0416666666631</v>
      </c>
      <c r="G57" s="3">
        <v>5.07</v>
      </c>
      <c r="H57" s="3">
        <f t="shared" si="4"/>
        <v>92.928290599377164</v>
      </c>
      <c r="I57" s="3">
        <f t="shared" si="5"/>
        <v>6.7035275707700501</v>
      </c>
      <c r="J57" s="3">
        <f t="shared" si="6"/>
        <v>9.2457508510437592</v>
      </c>
      <c r="K57" s="21" t="s">
        <v>416</v>
      </c>
    </row>
    <row r="58" spans="1:11">
      <c r="A58" s="1">
        <v>1875.02</v>
      </c>
      <c r="B58" s="3">
        <v>4.53</v>
      </c>
      <c r="C58" s="3">
        <v>0.32500000000000001</v>
      </c>
      <c r="D58" s="3">
        <v>0.44330000000000003</v>
      </c>
      <c r="E58" s="3">
        <v>11.51265124</v>
      </c>
      <c r="F58" s="3">
        <f t="shared" si="3"/>
        <v>1875.1249999999964</v>
      </c>
      <c r="G58" s="3">
        <f>G57*11/12+G69*1/12</f>
        <v>5.03</v>
      </c>
      <c r="H58" s="3">
        <f t="shared" si="4"/>
        <v>92.72360273462084</v>
      </c>
      <c r="I58" s="3">
        <f t="shared" si="5"/>
        <v>6.6523556045809649</v>
      </c>
      <c r="J58" s="3">
        <f t="shared" si="6"/>
        <v>9.0738130446484373</v>
      </c>
      <c r="K58" s="21" t="s">
        <v>416</v>
      </c>
    </row>
    <row r="59" spans="1:11">
      <c r="A59" s="1">
        <v>1875.03</v>
      </c>
      <c r="B59" s="3">
        <v>4.59</v>
      </c>
      <c r="C59" s="3">
        <v>0.32250000000000001</v>
      </c>
      <c r="D59" s="3">
        <v>0.435</v>
      </c>
      <c r="E59" s="3">
        <v>11.51265124</v>
      </c>
      <c r="F59" s="3">
        <f t="shared" si="3"/>
        <v>1875.2083333333296</v>
      </c>
      <c r="G59" s="3">
        <f>G57*10/12+G69*2/12</f>
        <v>4.99</v>
      </c>
      <c r="H59" s="3">
        <f t="shared" si="4"/>
        <v>93.951729923158851</v>
      </c>
      <c r="I59" s="3">
        <f t="shared" si="5"/>
        <v>6.6011836383918805</v>
      </c>
      <c r="J59" s="3">
        <f t="shared" si="6"/>
        <v>8.9039221169006755</v>
      </c>
      <c r="K59" s="21" t="s">
        <v>416</v>
      </c>
    </row>
    <row r="60" spans="1:11">
      <c r="A60" s="1">
        <v>1875.04</v>
      </c>
      <c r="B60" s="3">
        <v>4.6500000000000004</v>
      </c>
      <c r="C60" s="3">
        <v>0.32</v>
      </c>
      <c r="D60" s="3">
        <v>0.42670000000000002</v>
      </c>
      <c r="E60" s="3">
        <v>11.60773554</v>
      </c>
      <c r="F60" s="3">
        <f t="shared" si="3"/>
        <v>1875.2916666666629</v>
      </c>
      <c r="G60" s="3">
        <f>G57*9/12+G69*3/12</f>
        <v>4.95</v>
      </c>
      <c r="H60" s="3">
        <f t="shared" si="4"/>
        <v>94.400195130565493</v>
      </c>
      <c r="I60" s="3">
        <f t="shared" si="5"/>
        <v>6.4963575143614962</v>
      </c>
      <c r="J60" s="3">
        <f t="shared" si="6"/>
        <v>8.6624867230564071</v>
      </c>
      <c r="K60" s="21" t="s">
        <v>416</v>
      </c>
    </row>
    <row r="61" spans="1:11">
      <c r="A61" s="1">
        <v>1875.05</v>
      </c>
      <c r="B61" s="3">
        <v>4.47</v>
      </c>
      <c r="C61" s="3">
        <v>0.3175</v>
      </c>
      <c r="D61" s="3">
        <v>0.41830000000000001</v>
      </c>
      <c r="E61" s="3">
        <v>11.322320660000001</v>
      </c>
      <c r="F61" s="3">
        <f t="shared" si="3"/>
        <v>1875.3749999999961</v>
      </c>
      <c r="G61" s="3">
        <f>G57*8/12+G69*4/12</f>
        <v>4.91</v>
      </c>
      <c r="H61" s="3">
        <f t="shared" si="4"/>
        <v>93.033533639560403</v>
      </c>
      <c r="I61" s="3">
        <f t="shared" si="5"/>
        <v>6.6080865616466289</v>
      </c>
      <c r="J61" s="3">
        <f t="shared" si="6"/>
        <v>8.7060239645253059</v>
      </c>
      <c r="K61" s="21" t="s">
        <v>416</v>
      </c>
    </row>
    <row r="62" spans="1:11">
      <c r="A62" s="1">
        <v>1875.06</v>
      </c>
      <c r="B62" s="3">
        <v>4.38</v>
      </c>
      <c r="C62" s="3">
        <v>0.315</v>
      </c>
      <c r="D62" s="3">
        <v>0.41</v>
      </c>
      <c r="E62" s="3">
        <v>11.13207107</v>
      </c>
      <c r="F62" s="3">
        <f t="shared" si="3"/>
        <v>1875.4583333333294</v>
      </c>
      <c r="G62" s="3">
        <f>G57*7/12+G69*5/12</f>
        <v>4.87</v>
      </c>
      <c r="H62" s="3">
        <f t="shared" si="4"/>
        <v>92.718326491963353</v>
      </c>
      <c r="I62" s="3">
        <f t="shared" si="5"/>
        <v>6.6680988230521594</v>
      </c>
      <c r="J62" s="3">
        <f t="shared" si="6"/>
        <v>8.6791127538139214</v>
      </c>
      <c r="K62" s="21" t="s">
        <v>416</v>
      </c>
    </row>
    <row r="63" spans="1:11">
      <c r="A63" s="1">
        <v>1875.07</v>
      </c>
      <c r="B63" s="3">
        <v>4.3899999999999997</v>
      </c>
      <c r="C63" s="3">
        <v>0.3125</v>
      </c>
      <c r="D63" s="3">
        <v>0.4017</v>
      </c>
      <c r="E63" s="3">
        <v>11.13207107</v>
      </c>
      <c r="F63" s="3">
        <f t="shared" si="3"/>
        <v>1875.5416666666626</v>
      </c>
      <c r="G63" s="3">
        <f>G57*6/12+G69*6/12</f>
        <v>4.83</v>
      </c>
      <c r="H63" s="3">
        <f t="shared" si="4"/>
        <v>92.930012168885639</v>
      </c>
      <c r="I63" s="3">
        <f t="shared" si="5"/>
        <v>6.6151774038215869</v>
      </c>
      <c r="J63" s="3">
        <f t="shared" si="6"/>
        <v>8.5034136419684199</v>
      </c>
      <c r="K63" s="21" t="s">
        <v>416</v>
      </c>
    </row>
    <row r="64" spans="1:11">
      <c r="A64" s="1">
        <v>1875.08</v>
      </c>
      <c r="B64" s="3">
        <v>4.41</v>
      </c>
      <c r="C64" s="3">
        <v>0.31</v>
      </c>
      <c r="D64" s="3">
        <v>0.39329999999999998</v>
      </c>
      <c r="E64" s="3">
        <v>11.22715537</v>
      </c>
      <c r="F64" s="3">
        <f t="shared" si="3"/>
        <v>1875.6249999999959</v>
      </c>
      <c r="G64" s="3">
        <f>G57*5/12+G69*7/12</f>
        <v>4.79</v>
      </c>
      <c r="H64" s="3">
        <f t="shared" si="4"/>
        <v>92.562761069191467</v>
      </c>
      <c r="I64" s="3">
        <f t="shared" si="5"/>
        <v>6.5066793495350002</v>
      </c>
      <c r="J64" s="3">
        <f t="shared" si="6"/>
        <v>8.2550870586197274</v>
      </c>
      <c r="K64" s="21" t="s">
        <v>416</v>
      </c>
    </row>
    <row r="65" spans="1:11">
      <c r="A65" s="1">
        <v>1875.09</v>
      </c>
      <c r="B65" s="3">
        <v>4.37</v>
      </c>
      <c r="C65" s="3">
        <v>0.3075</v>
      </c>
      <c r="D65" s="3">
        <v>0.38500000000000001</v>
      </c>
      <c r="E65" s="3">
        <v>11.13207107</v>
      </c>
      <c r="F65" s="3">
        <f t="shared" si="3"/>
        <v>1875.7083333333292</v>
      </c>
      <c r="G65" s="3">
        <f>G57*4/12+G69*8/12</f>
        <v>4.75</v>
      </c>
      <c r="H65" s="3">
        <f t="shared" si="4"/>
        <v>92.506640815041067</v>
      </c>
      <c r="I65" s="3">
        <f t="shared" si="5"/>
        <v>6.5093345653604411</v>
      </c>
      <c r="J65" s="3">
        <f t="shared" si="6"/>
        <v>8.1498985615081949</v>
      </c>
      <c r="K65" s="21" t="s">
        <v>416</v>
      </c>
    </row>
    <row r="66" spans="1:11">
      <c r="A66" s="1">
        <v>1875.1</v>
      </c>
      <c r="B66" s="3">
        <v>4.3</v>
      </c>
      <c r="C66" s="3">
        <v>0.30499999999999999</v>
      </c>
      <c r="D66" s="3">
        <v>0.37669999999999998</v>
      </c>
      <c r="E66" s="3">
        <v>11.13207107</v>
      </c>
      <c r="F66" s="3">
        <f t="shared" si="3"/>
        <v>1875.7916666666624</v>
      </c>
      <c r="G66" s="3">
        <f>G57*3/12+G69*9/12</f>
        <v>4.7100000000000009</v>
      </c>
      <c r="H66" s="3">
        <f t="shared" si="4"/>
        <v>91.02484107658502</v>
      </c>
      <c r="I66" s="3">
        <f t="shared" si="5"/>
        <v>6.4564131461298677</v>
      </c>
      <c r="J66" s="3">
        <f t="shared" si="6"/>
        <v>7.9741994496626933</v>
      </c>
      <c r="K66" s="21" t="s">
        <v>416</v>
      </c>
    </row>
    <row r="67" spans="1:11">
      <c r="A67" s="1">
        <v>1875.11</v>
      </c>
      <c r="B67" s="3">
        <v>4.37</v>
      </c>
      <c r="C67" s="3">
        <v>0.30249999999999999</v>
      </c>
      <c r="D67" s="3">
        <v>0.36830000000000002</v>
      </c>
      <c r="E67" s="3">
        <v>11.03690579</v>
      </c>
      <c r="F67" s="3">
        <f t="shared" si="3"/>
        <v>1875.8749999999957</v>
      </c>
      <c r="G67" s="3">
        <f>G57*2/12+G69*10/12</f>
        <v>4.67</v>
      </c>
      <c r="H67" s="3">
        <f t="shared" si="4"/>
        <v>93.304275636115563</v>
      </c>
      <c r="I67" s="3">
        <f t="shared" si="5"/>
        <v>6.4587055789301964</v>
      </c>
      <c r="J67" s="3">
        <f t="shared" si="6"/>
        <v>7.8636074866776582</v>
      </c>
      <c r="K67" s="21" t="s">
        <v>416</v>
      </c>
    </row>
    <row r="68" spans="1:11">
      <c r="A68" s="1">
        <v>1875.12</v>
      </c>
      <c r="B68" s="3">
        <v>4.37</v>
      </c>
      <c r="C68" s="3">
        <v>0.3</v>
      </c>
      <c r="D68" s="3">
        <v>0.36</v>
      </c>
      <c r="E68" s="3">
        <v>10.9417405</v>
      </c>
      <c r="F68" s="3">
        <f t="shared" si="3"/>
        <v>1875.9583333333289</v>
      </c>
      <c r="G68" s="3">
        <f>G57*1/12+G69*11/12</f>
        <v>4.63</v>
      </c>
      <c r="H68" s="3">
        <f t="shared" si="4"/>
        <v>94.115785326840808</v>
      </c>
      <c r="I68" s="3">
        <f t="shared" si="5"/>
        <v>6.461037894291132</v>
      </c>
      <c r="J68" s="3">
        <f t="shared" si="6"/>
        <v>7.7532454731493576</v>
      </c>
      <c r="K68" s="21" t="s">
        <v>416</v>
      </c>
    </row>
    <row r="69" spans="1:11">
      <c r="A69" s="1">
        <v>1876.01</v>
      </c>
      <c r="B69" s="3">
        <v>4.46</v>
      </c>
      <c r="C69" s="3">
        <v>0.3</v>
      </c>
      <c r="D69" s="3">
        <v>0.3533</v>
      </c>
      <c r="E69" s="3">
        <v>10.846575209999999</v>
      </c>
      <c r="F69" s="3">
        <f t="shared" si="3"/>
        <v>1876.0416666666622</v>
      </c>
      <c r="G69" s="3">
        <v>4.59</v>
      </c>
      <c r="H69" s="3">
        <f t="shared" si="4"/>
        <v>96.896852661016112</v>
      </c>
      <c r="I69" s="3">
        <f t="shared" si="5"/>
        <v>6.5177255153149858</v>
      </c>
      <c r="J69" s="3">
        <f t="shared" si="6"/>
        <v>7.6757080818692822</v>
      </c>
      <c r="K69" s="21" t="s">
        <v>416</v>
      </c>
    </row>
    <row r="70" spans="1:11">
      <c r="A70" s="1">
        <v>1876.02</v>
      </c>
      <c r="B70" s="3">
        <v>4.5199999999999996</v>
      </c>
      <c r="C70" s="3">
        <v>0.3</v>
      </c>
      <c r="D70" s="3">
        <v>0.34670000000000001</v>
      </c>
      <c r="E70" s="3">
        <v>10.846575209999999</v>
      </c>
      <c r="F70" s="3">
        <f t="shared" si="3"/>
        <v>1876.1249999999955</v>
      </c>
      <c r="G70" s="3">
        <f>G69*11/12+G81*1/12</f>
        <v>4.5783333333333331</v>
      </c>
      <c r="H70" s="3">
        <f t="shared" si="4"/>
        <v>98.200397764079099</v>
      </c>
      <c r="I70" s="3">
        <f t="shared" si="5"/>
        <v>6.5177255153149858</v>
      </c>
      <c r="J70" s="3">
        <f t="shared" si="6"/>
        <v>7.5323181205323522</v>
      </c>
      <c r="K70" s="21" t="s">
        <v>416</v>
      </c>
    </row>
    <row r="71" spans="1:11">
      <c r="A71" s="1">
        <v>1876.03</v>
      </c>
      <c r="B71" s="3">
        <v>4.51</v>
      </c>
      <c r="C71" s="3">
        <v>0.3</v>
      </c>
      <c r="D71" s="3">
        <v>0.34</v>
      </c>
      <c r="E71" s="3">
        <v>10.846575209999999</v>
      </c>
      <c r="F71" s="3">
        <f t="shared" si="3"/>
        <v>1876.2083333333287</v>
      </c>
      <c r="G71" s="3">
        <f>G69*10/12+G81*2/12</f>
        <v>4.5666666666666664</v>
      </c>
      <c r="H71" s="3">
        <f t="shared" si="4"/>
        <v>97.983140246901939</v>
      </c>
      <c r="I71" s="3">
        <f t="shared" si="5"/>
        <v>6.5177255153149858</v>
      </c>
      <c r="J71" s="3">
        <f t="shared" si="6"/>
        <v>7.3867555840236507</v>
      </c>
      <c r="K71" s="21" t="s">
        <v>416</v>
      </c>
    </row>
    <row r="72" spans="1:11">
      <c r="A72" s="1">
        <v>1876.04</v>
      </c>
      <c r="B72" s="3">
        <v>4.34</v>
      </c>
      <c r="C72" s="3">
        <v>0.3</v>
      </c>
      <c r="D72" s="3">
        <v>0.33329999999999999</v>
      </c>
      <c r="E72" s="3">
        <v>10.751490909999999</v>
      </c>
      <c r="F72" s="3">
        <f t="shared" si="3"/>
        <v>1876.291666666662</v>
      </c>
      <c r="G72" s="3">
        <f>G69*9/12+G81*3/12</f>
        <v>4.5550000000000006</v>
      </c>
      <c r="H72" s="3">
        <f t="shared" si="4"/>
        <v>95.123644577401208</v>
      </c>
      <c r="I72" s="3">
        <f t="shared" si="5"/>
        <v>6.5753671366867197</v>
      </c>
      <c r="J72" s="3">
        <f t="shared" si="6"/>
        <v>7.3052328888589457</v>
      </c>
      <c r="K72" s="21" t="s">
        <v>416</v>
      </c>
    </row>
    <row r="73" spans="1:11">
      <c r="A73" s="1">
        <v>1876.05</v>
      </c>
      <c r="B73" s="3">
        <v>4.18</v>
      </c>
      <c r="C73" s="3">
        <v>0.3</v>
      </c>
      <c r="D73" s="3">
        <v>0.32669999999999999</v>
      </c>
      <c r="E73" s="3">
        <v>10.370910739999999</v>
      </c>
      <c r="F73" s="3">
        <f t="shared" si="3"/>
        <v>1876.3749999999952</v>
      </c>
      <c r="G73" s="3">
        <f>G69*8/12+G81*4/12</f>
        <v>4.543333333333333</v>
      </c>
      <c r="H73" s="3">
        <f t="shared" si="4"/>
        <v>94.978833074017942</v>
      </c>
      <c r="I73" s="3">
        <f t="shared" si="5"/>
        <v>6.8166626608146856</v>
      </c>
      <c r="J73" s="3">
        <f t="shared" si="6"/>
        <v>7.4233456376271922</v>
      </c>
      <c r="K73" s="21" t="s">
        <v>416</v>
      </c>
    </row>
    <row r="74" spans="1:11">
      <c r="A74" s="1">
        <v>1876.06</v>
      </c>
      <c r="B74" s="3">
        <v>4.1500000000000004</v>
      </c>
      <c r="C74" s="3">
        <v>0.3</v>
      </c>
      <c r="D74" s="3">
        <v>0.32</v>
      </c>
      <c r="E74" s="3">
        <v>10.08541488</v>
      </c>
      <c r="F74" s="3">
        <f t="shared" si="3"/>
        <v>1876.4583333333285</v>
      </c>
      <c r="G74" s="3">
        <f>G69*7/12+G81*5/12</f>
        <v>4.5316666666666663</v>
      </c>
      <c r="H74" s="3">
        <f t="shared" si="4"/>
        <v>96.966511703879448</v>
      </c>
      <c r="I74" s="3">
        <f t="shared" si="5"/>
        <v>7.0096273520876711</v>
      </c>
      <c r="J74" s="3">
        <f t="shared" si="6"/>
        <v>7.4769358422268493</v>
      </c>
      <c r="K74" s="21" t="s">
        <v>416</v>
      </c>
    </row>
    <row r="75" spans="1:11">
      <c r="A75" s="1">
        <v>1876.07</v>
      </c>
      <c r="B75" s="3">
        <v>4.0999999999999996</v>
      </c>
      <c r="C75" s="3">
        <v>0.3</v>
      </c>
      <c r="D75" s="3">
        <v>0.31330000000000002</v>
      </c>
      <c r="E75" s="3">
        <v>10.08541488</v>
      </c>
      <c r="F75" s="3">
        <f t="shared" ref="F75:F138" si="7">F74+1/12</f>
        <v>1876.5416666666617</v>
      </c>
      <c r="G75" s="3">
        <f>G69*6/12+G81*6/12</f>
        <v>4.5199999999999996</v>
      </c>
      <c r="H75" s="3">
        <f t="shared" si="4"/>
        <v>95.798240478531497</v>
      </c>
      <c r="I75" s="3">
        <f t="shared" si="5"/>
        <v>7.0096273520876711</v>
      </c>
      <c r="J75" s="3">
        <f t="shared" si="6"/>
        <v>7.3203874980302244</v>
      </c>
      <c r="K75" s="21" t="s">
        <v>416</v>
      </c>
    </row>
    <row r="76" spans="1:11">
      <c r="A76" s="1">
        <v>1876.08</v>
      </c>
      <c r="B76" s="3">
        <v>3.93</v>
      </c>
      <c r="C76" s="3">
        <v>0.3</v>
      </c>
      <c r="D76" s="3">
        <v>0.30669999999999997</v>
      </c>
      <c r="E76" s="3">
        <v>10.180580170000001</v>
      </c>
      <c r="F76" s="3">
        <f t="shared" si="7"/>
        <v>1876.624999999995</v>
      </c>
      <c r="G76" s="3">
        <f>G69*5/12+G81*7/12</f>
        <v>4.5083333333333337</v>
      </c>
      <c r="H76" s="3">
        <f t="shared" si="4"/>
        <v>90.967752773956093</v>
      </c>
      <c r="I76" s="3">
        <f t="shared" si="5"/>
        <v>6.9441032651874881</v>
      </c>
      <c r="J76" s="3">
        <f t="shared" si="6"/>
        <v>7.0991882381100071</v>
      </c>
      <c r="K76" s="21" t="s">
        <v>416</v>
      </c>
    </row>
    <row r="77" spans="1:11">
      <c r="A77" s="1">
        <v>1876.09</v>
      </c>
      <c r="B77" s="3">
        <v>3.69</v>
      </c>
      <c r="C77" s="3">
        <v>0.3</v>
      </c>
      <c r="D77" s="3">
        <v>0.3</v>
      </c>
      <c r="E77" s="3">
        <v>10.275745450000001</v>
      </c>
      <c r="F77" s="3">
        <f t="shared" si="7"/>
        <v>1876.7083333333283</v>
      </c>
      <c r="G77" s="3">
        <f>G69*4/12+G81*8/12</f>
        <v>4.496666666666667</v>
      </c>
      <c r="H77" s="3">
        <f t="shared" si="4"/>
        <v>84.621451964830428</v>
      </c>
      <c r="I77" s="3">
        <f t="shared" si="5"/>
        <v>6.8797928426691408</v>
      </c>
      <c r="J77" s="3">
        <f t="shared" si="6"/>
        <v>6.8797928426691408</v>
      </c>
      <c r="K77" s="21" t="s">
        <v>416</v>
      </c>
    </row>
    <row r="78" spans="1:11">
      <c r="A78" s="1">
        <v>1876.1</v>
      </c>
      <c r="B78" s="3">
        <v>3.67</v>
      </c>
      <c r="C78" s="3">
        <v>0.3</v>
      </c>
      <c r="D78" s="3">
        <v>0.29330000000000001</v>
      </c>
      <c r="E78" s="3">
        <v>10.465995039999999</v>
      </c>
      <c r="F78" s="3">
        <f t="shared" si="7"/>
        <v>1876.7916666666615</v>
      </c>
      <c r="G78" s="3">
        <f>G69*3/12+G81*9/12</f>
        <v>4.4850000000000003</v>
      </c>
      <c r="H78" s="3">
        <f t="shared" si="4"/>
        <v>82.632897941828176</v>
      </c>
      <c r="I78" s="3">
        <f t="shared" si="5"/>
        <v>6.7547328017843205</v>
      </c>
      <c r="J78" s="3">
        <f t="shared" si="6"/>
        <v>6.6038771025444696</v>
      </c>
      <c r="K78" s="21" t="s">
        <v>416</v>
      </c>
    </row>
    <row r="79" spans="1:11">
      <c r="A79" s="1">
        <v>1876.11</v>
      </c>
      <c r="B79" s="3">
        <v>3.6</v>
      </c>
      <c r="C79" s="3">
        <v>0.3</v>
      </c>
      <c r="D79" s="3">
        <v>0.28670000000000001</v>
      </c>
      <c r="E79" s="3">
        <v>10.56116033</v>
      </c>
      <c r="F79" s="3">
        <f t="shared" si="7"/>
        <v>1876.8749999999948</v>
      </c>
      <c r="G79" s="3">
        <f>G69*2/12+G81*10/12</f>
        <v>4.4733333333333336</v>
      </c>
      <c r="H79" s="3">
        <f t="shared" si="4"/>
        <v>80.326401029080856</v>
      </c>
      <c r="I79" s="3">
        <f t="shared" si="5"/>
        <v>6.6938667524234052</v>
      </c>
      <c r="J79" s="3">
        <f t="shared" si="6"/>
        <v>6.3971053263993003</v>
      </c>
      <c r="K79" s="21" t="s">
        <v>416</v>
      </c>
    </row>
    <row r="80" spans="1:11">
      <c r="A80" s="1">
        <v>1876.12</v>
      </c>
      <c r="B80" s="3">
        <v>3.58</v>
      </c>
      <c r="C80" s="3">
        <v>0.3</v>
      </c>
      <c r="D80" s="3">
        <v>0.28000000000000003</v>
      </c>
      <c r="E80" s="3">
        <v>10.751490909999999</v>
      </c>
      <c r="F80" s="3">
        <f t="shared" si="7"/>
        <v>1876.958333333328</v>
      </c>
      <c r="G80" s="3">
        <f>G69*1/12+G81*11/12</f>
        <v>4.4616666666666669</v>
      </c>
      <c r="H80" s="3">
        <f t="shared" si="4"/>
        <v>78.466047831128193</v>
      </c>
      <c r="I80" s="3">
        <f t="shared" si="5"/>
        <v>6.5753671366867197</v>
      </c>
      <c r="J80" s="3">
        <f t="shared" si="6"/>
        <v>6.1370093275742725</v>
      </c>
      <c r="K80" s="21" t="s">
        <v>416</v>
      </c>
    </row>
    <row r="81" spans="1:11">
      <c r="A81" s="1">
        <v>1877.01</v>
      </c>
      <c r="B81" s="3">
        <v>3.55</v>
      </c>
      <c r="C81" s="3">
        <v>0.2908</v>
      </c>
      <c r="D81" s="3">
        <v>0.28170000000000001</v>
      </c>
      <c r="E81" s="3">
        <v>10.9417405</v>
      </c>
      <c r="F81" s="3">
        <f t="shared" si="7"/>
        <v>1877.0416666666613</v>
      </c>
      <c r="G81" s="3">
        <v>4.45</v>
      </c>
      <c r="H81" s="3">
        <f t="shared" si="4"/>
        <v>76.45561508244505</v>
      </c>
      <c r="I81" s="3">
        <f t="shared" si="5"/>
        <v>6.2628993988662032</v>
      </c>
      <c r="J81" s="3">
        <f t="shared" si="6"/>
        <v>6.0669145827393729</v>
      </c>
      <c r="K81" s="21" t="s">
        <v>416</v>
      </c>
    </row>
    <row r="82" spans="1:11">
      <c r="A82" s="1">
        <v>1877.02</v>
      </c>
      <c r="B82" s="3">
        <v>3.34</v>
      </c>
      <c r="C82" s="3">
        <v>0.28170000000000001</v>
      </c>
      <c r="D82" s="3">
        <v>0.2833</v>
      </c>
      <c r="E82" s="3">
        <v>10.65632562</v>
      </c>
      <c r="F82" s="3">
        <f t="shared" si="7"/>
        <v>1877.1249999999945</v>
      </c>
      <c r="G82" s="3">
        <f>G81*11/12+G93*1/12</f>
        <v>4.440833333333333</v>
      </c>
      <c r="H82" s="3">
        <f t="shared" si="4"/>
        <v>73.859511060999267</v>
      </c>
      <c r="I82" s="3">
        <f t="shared" si="5"/>
        <v>6.2294084628393698</v>
      </c>
      <c r="J82" s="3">
        <f t="shared" si="6"/>
        <v>6.2647902645452369</v>
      </c>
      <c r="K82" s="21" t="s">
        <v>416</v>
      </c>
    </row>
    <row r="83" spans="1:11">
      <c r="A83" s="1">
        <v>1877.03</v>
      </c>
      <c r="B83" s="3">
        <v>3.17</v>
      </c>
      <c r="C83" s="3">
        <v>0.27250000000000002</v>
      </c>
      <c r="D83" s="3">
        <v>0.28499999999999998</v>
      </c>
      <c r="E83" s="3">
        <v>10.180580170000001</v>
      </c>
      <c r="F83" s="3">
        <f t="shared" si="7"/>
        <v>1877.2083333333278</v>
      </c>
      <c r="G83" s="3">
        <f>G81*10/12+G93*2/12</f>
        <v>4.4316666666666666</v>
      </c>
      <c r="H83" s="3">
        <f t="shared" ref="H83:H146" si="8">B83*$E$1727/E83</f>
        <v>73.376024502147786</v>
      </c>
      <c r="I83" s="3">
        <f t="shared" ref="I83:I146" si="9">C83*$E$1727/E83</f>
        <v>6.3075604658786348</v>
      </c>
      <c r="J83" s="3">
        <f t="shared" ref="J83:J146" si="10">D83*$E$1727/E83</f>
        <v>6.5968981019281134</v>
      </c>
      <c r="K83" s="21" t="s">
        <v>416</v>
      </c>
    </row>
    <row r="84" spans="1:11">
      <c r="A84" s="1">
        <v>1877.04</v>
      </c>
      <c r="B84" s="3">
        <v>2.94</v>
      </c>
      <c r="C84" s="3">
        <v>0.26329999999999998</v>
      </c>
      <c r="D84" s="3">
        <v>0.28670000000000001</v>
      </c>
      <c r="E84" s="3">
        <v>10.465995039999999</v>
      </c>
      <c r="F84" s="3">
        <f t="shared" si="7"/>
        <v>1877.2916666666611</v>
      </c>
      <c r="G84" s="3">
        <f>G81*9/12+G93*3/12</f>
        <v>4.4225000000000003</v>
      </c>
      <c r="H84" s="3">
        <f t="shared" si="8"/>
        <v>66.196381457486339</v>
      </c>
      <c r="I84" s="3">
        <f t="shared" si="9"/>
        <v>5.9284038223660378</v>
      </c>
      <c r="J84" s="3">
        <f t="shared" si="10"/>
        <v>6.4552729809052147</v>
      </c>
      <c r="K84" s="21" t="s">
        <v>416</v>
      </c>
    </row>
    <row r="85" spans="1:11">
      <c r="A85" s="1">
        <v>1877.05</v>
      </c>
      <c r="B85" s="3">
        <v>2.94</v>
      </c>
      <c r="C85" s="3">
        <v>0.25419999999999998</v>
      </c>
      <c r="D85" s="3">
        <v>0.2883</v>
      </c>
      <c r="E85" s="3">
        <v>10.65632562</v>
      </c>
      <c r="F85" s="3">
        <f t="shared" si="7"/>
        <v>1877.3749999999943</v>
      </c>
      <c r="G85" s="3">
        <f>G81*8/12+G93*4/12</f>
        <v>4.4133333333333331</v>
      </c>
      <c r="H85" s="3">
        <f t="shared" si="8"/>
        <v>65.014060634532285</v>
      </c>
      <c r="I85" s="3">
        <f t="shared" si="9"/>
        <v>5.6212837460197642</v>
      </c>
      <c r="J85" s="3">
        <f t="shared" si="10"/>
        <v>6.3753583948760753</v>
      </c>
      <c r="K85" s="21" t="s">
        <v>416</v>
      </c>
    </row>
    <row r="86" spans="1:11">
      <c r="A86" s="1">
        <v>1877.06</v>
      </c>
      <c r="B86" s="3">
        <v>2.73</v>
      </c>
      <c r="C86" s="3">
        <v>0.245</v>
      </c>
      <c r="D86" s="3">
        <v>0.28999999999999998</v>
      </c>
      <c r="E86" s="3">
        <v>10.08541488</v>
      </c>
      <c r="F86" s="3">
        <f t="shared" si="7"/>
        <v>1877.4583333333276</v>
      </c>
      <c r="G86" s="3">
        <f>G81*7/12+G93*5/12</f>
        <v>4.4041666666666668</v>
      </c>
      <c r="H86" s="3">
        <f t="shared" si="8"/>
        <v>63.787608903997807</v>
      </c>
      <c r="I86" s="3">
        <f t="shared" si="9"/>
        <v>5.724529004204931</v>
      </c>
      <c r="J86" s="3">
        <f t="shared" si="10"/>
        <v>6.7759731070180802</v>
      </c>
      <c r="K86" s="21" t="s">
        <v>416</v>
      </c>
    </row>
    <row r="87" spans="1:11">
      <c r="A87" s="1">
        <v>1877.07</v>
      </c>
      <c r="B87" s="3">
        <v>2.85</v>
      </c>
      <c r="C87" s="3">
        <v>0.23580000000000001</v>
      </c>
      <c r="D87" s="3">
        <v>0.29170000000000001</v>
      </c>
      <c r="E87" s="3">
        <v>10.180580170000001</v>
      </c>
      <c r="F87" s="3">
        <f t="shared" si="7"/>
        <v>1877.5416666666608</v>
      </c>
      <c r="G87" s="3">
        <f>G81*6/12+G93*6/12</f>
        <v>4.3949999999999996</v>
      </c>
      <c r="H87" s="3">
        <f t="shared" si="8"/>
        <v>65.968981019281131</v>
      </c>
      <c r="I87" s="3">
        <f t="shared" si="9"/>
        <v>5.4580651664373656</v>
      </c>
      <c r="J87" s="3">
        <f t="shared" si="10"/>
        <v>6.7519830748506342</v>
      </c>
      <c r="K87" s="21" t="s">
        <v>416</v>
      </c>
    </row>
    <row r="88" spans="1:11">
      <c r="A88" s="1">
        <v>1877.08</v>
      </c>
      <c r="B88" s="3">
        <v>3.05</v>
      </c>
      <c r="C88" s="3">
        <v>0.22670000000000001</v>
      </c>
      <c r="D88" s="3">
        <v>0.29330000000000001</v>
      </c>
      <c r="E88" s="3">
        <v>9.8000000000000007</v>
      </c>
      <c r="F88" s="3">
        <f t="shared" si="7"/>
        <v>1877.6249999999941</v>
      </c>
      <c r="G88" s="3">
        <f>G81*5/12+G93*7/12</f>
        <v>4.3858333333333333</v>
      </c>
      <c r="H88" s="3">
        <f t="shared" si="8"/>
        <v>73.34005102040814</v>
      </c>
      <c r="I88" s="3">
        <f t="shared" si="9"/>
        <v>5.4512096938775505</v>
      </c>
      <c r="J88" s="3">
        <f t="shared" si="10"/>
        <v>7.0526678571428558</v>
      </c>
      <c r="K88" s="21" t="s">
        <v>416</v>
      </c>
    </row>
    <row r="89" spans="1:11">
      <c r="A89" s="1">
        <v>1877.09</v>
      </c>
      <c r="B89" s="3">
        <v>3.24</v>
      </c>
      <c r="C89" s="3">
        <v>0.2175</v>
      </c>
      <c r="D89" s="3">
        <v>0.29499999999999998</v>
      </c>
      <c r="E89" s="3">
        <v>9.7048347110000002</v>
      </c>
      <c r="F89" s="3">
        <f t="shared" si="7"/>
        <v>1877.7083333333273</v>
      </c>
      <c r="G89" s="3">
        <f>G81*4/12+G93*8/12</f>
        <v>4.3766666666666669</v>
      </c>
      <c r="H89" s="3">
        <f t="shared" si="8"/>
        <v>78.672746392537704</v>
      </c>
      <c r="I89" s="3">
        <f t="shared" si="9"/>
        <v>5.2812723272768363</v>
      </c>
      <c r="J89" s="3">
        <f t="shared" si="10"/>
        <v>7.163104995616858</v>
      </c>
      <c r="K89" s="21" t="s">
        <v>416</v>
      </c>
    </row>
    <row r="90" spans="1:11">
      <c r="A90" s="1">
        <v>1877.1</v>
      </c>
      <c r="B90" s="3">
        <v>3.31</v>
      </c>
      <c r="C90" s="3">
        <v>0.20830000000000001</v>
      </c>
      <c r="D90" s="3">
        <v>0.29670000000000002</v>
      </c>
      <c r="E90" s="3">
        <v>9.7048347110000002</v>
      </c>
      <c r="F90" s="3">
        <f t="shared" si="7"/>
        <v>1877.7916666666606</v>
      </c>
      <c r="G90" s="3">
        <f>G81*3/12+G93*9/12</f>
        <v>4.3675000000000006</v>
      </c>
      <c r="H90" s="3">
        <f t="shared" si="8"/>
        <v>80.372466222006111</v>
      </c>
      <c r="I90" s="3">
        <f t="shared" si="9"/>
        <v>5.0578805782609892</v>
      </c>
      <c r="J90" s="3">
        <f t="shared" si="10"/>
        <v>7.2043839057610919</v>
      </c>
      <c r="K90" s="21" t="s">
        <v>416</v>
      </c>
    </row>
    <row r="91" spans="1:11">
      <c r="A91" s="1">
        <v>1877.11</v>
      </c>
      <c r="B91" s="3">
        <v>3.26</v>
      </c>
      <c r="C91" s="3">
        <v>0.19919999999999999</v>
      </c>
      <c r="D91" s="3">
        <v>0.29830000000000001</v>
      </c>
      <c r="E91" s="3">
        <v>9.5145851239999999</v>
      </c>
      <c r="F91" s="3">
        <f t="shared" si="7"/>
        <v>1877.8749999999939</v>
      </c>
      <c r="G91" s="3">
        <f>G81*2/12+G93*10/12</f>
        <v>4.3583333333333334</v>
      </c>
      <c r="H91" s="3">
        <f t="shared" si="8"/>
        <v>80.741197854461475</v>
      </c>
      <c r="I91" s="3">
        <f t="shared" si="9"/>
        <v>4.9336339302480754</v>
      </c>
      <c r="J91" s="3">
        <f t="shared" si="10"/>
        <v>7.3880672760692825</v>
      </c>
      <c r="K91" s="21" t="s">
        <v>416</v>
      </c>
    </row>
    <row r="92" spans="1:11">
      <c r="A92" s="1">
        <v>1877.12</v>
      </c>
      <c r="B92" s="3">
        <v>3.25</v>
      </c>
      <c r="C92" s="3">
        <v>0.19</v>
      </c>
      <c r="D92" s="3">
        <v>0.3</v>
      </c>
      <c r="E92" s="3">
        <v>9.5145851239999999</v>
      </c>
      <c r="F92" s="3">
        <f t="shared" si="7"/>
        <v>1877.9583333333271</v>
      </c>
      <c r="G92" s="3">
        <f>G81*1/12+G93*11/12</f>
        <v>4.3491666666666662</v>
      </c>
      <c r="H92" s="3">
        <f t="shared" si="8"/>
        <v>80.493525468404854</v>
      </c>
      <c r="I92" s="3">
        <f t="shared" si="9"/>
        <v>4.7057753350759759</v>
      </c>
      <c r="J92" s="3">
        <f t="shared" si="10"/>
        <v>7.4301715816989091</v>
      </c>
      <c r="K92" s="21" t="s">
        <v>416</v>
      </c>
    </row>
    <row r="93" spans="1:11">
      <c r="A93" s="1">
        <v>1878.01</v>
      </c>
      <c r="B93" s="3">
        <v>3.25</v>
      </c>
      <c r="C93" s="3">
        <v>0.18920000000000001</v>
      </c>
      <c r="D93" s="3">
        <v>0.30080000000000001</v>
      </c>
      <c r="E93" s="3">
        <v>9.229089256</v>
      </c>
      <c r="F93" s="3">
        <f t="shared" si="7"/>
        <v>1878.0416666666604</v>
      </c>
      <c r="G93" s="3">
        <v>4.34</v>
      </c>
      <c r="H93" s="3">
        <f t="shared" si="8"/>
        <v>82.983540277508823</v>
      </c>
      <c r="I93" s="3">
        <f t="shared" si="9"/>
        <v>4.8309187140014362</v>
      </c>
      <c r="J93" s="3">
        <f t="shared" si="10"/>
        <v>7.6804458201460468</v>
      </c>
      <c r="K93" s="21" t="s">
        <v>416</v>
      </c>
    </row>
    <row r="94" spans="1:11">
      <c r="A94" s="1">
        <v>1878.02</v>
      </c>
      <c r="B94" s="3">
        <v>3.18</v>
      </c>
      <c r="C94" s="3">
        <v>0.1883</v>
      </c>
      <c r="D94" s="3">
        <v>0.30170000000000002</v>
      </c>
      <c r="E94" s="3">
        <v>9.1340049590000003</v>
      </c>
      <c r="F94" s="3">
        <f t="shared" si="7"/>
        <v>1878.1249999999936</v>
      </c>
      <c r="G94" s="3">
        <f>G93*11/12+G105*1/12</f>
        <v>4.33</v>
      </c>
      <c r="H94" s="3">
        <f t="shared" si="8"/>
        <v>82.041448779992933</v>
      </c>
      <c r="I94" s="3">
        <f t="shared" si="9"/>
        <v>4.8579889324756813</v>
      </c>
      <c r="J94" s="3">
        <f t="shared" si="10"/>
        <v>7.7836179550075046</v>
      </c>
      <c r="K94" s="21" t="s">
        <v>416</v>
      </c>
    </row>
    <row r="95" spans="1:11">
      <c r="A95" s="1">
        <v>1878.03</v>
      </c>
      <c r="B95" s="3">
        <v>3.24</v>
      </c>
      <c r="C95" s="3">
        <v>0.1875</v>
      </c>
      <c r="D95" s="3">
        <v>0.30249999999999999</v>
      </c>
      <c r="E95" s="3">
        <v>8.9436743799999991</v>
      </c>
      <c r="F95" s="3">
        <f t="shared" si="7"/>
        <v>1878.2083333333269</v>
      </c>
      <c r="G95" s="3">
        <f>G93*10/12+G105*2/12</f>
        <v>4.32</v>
      </c>
      <c r="H95" s="3">
        <f t="shared" si="8"/>
        <v>85.368268964192779</v>
      </c>
      <c r="I95" s="3">
        <f t="shared" si="9"/>
        <v>4.94029334283523</v>
      </c>
      <c r="J95" s="3">
        <f t="shared" si="10"/>
        <v>7.970339926440837</v>
      </c>
      <c r="K95" s="21" t="s">
        <v>416</v>
      </c>
    </row>
    <row r="96" spans="1:11">
      <c r="A96" s="1">
        <v>1878.04</v>
      </c>
      <c r="B96" s="3">
        <v>3.33</v>
      </c>
      <c r="C96" s="3">
        <v>0.1867</v>
      </c>
      <c r="D96" s="3">
        <v>0.30330000000000001</v>
      </c>
      <c r="E96" s="3">
        <v>8.8485090910000004</v>
      </c>
      <c r="F96" s="3">
        <f t="shared" si="7"/>
        <v>1878.2916666666601</v>
      </c>
      <c r="G96" s="3">
        <f>G93*9/12+G105*3/12</f>
        <v>4.3100000000000005</v>
      </c>
      <c r="H96" s="3">
        <f t="shared" si="8"/>
        <v>88.683245044992844</v>
      </c>
      <c r="I96" s="3">
        <f t="shared" si="9"/>
        <v>4.9721206756456953</v>
      </c>
      <c r="J96" s="3">
        <f t="shared" si="10"/>
        <v>8.0773658324763762</v>
      </c>
      <c r="K96" s="21" t="s">
        <v>416</v>
      </c>
    </row>
    <row r="97" spans="1:11">
      <c r="A97" s="1">
        <v>1878.05</v>
      </c>
      <c r="B97" s="3">
        <v>3.34</v>
      </c>
      <c r="C97" s="3">
        <v>0.18579999999999999</v>
      </c>
      <c r="D97" s="3">
        <v>0.30420000000000003</v>
      </c>
      <c r="E97" s="3">
        <v>8.5630942149999996</v>
      </c>
      <c r="F97" s="3">
        <f t="shared" si="7"/>
        <v>1878.3749999999934</v>
      </c>
      <c r="G97" s="3">
        <f>G93*8/12+G105*4/12</f>
        <v>4.3</v>
      </c>
      <c r="H97" s="3">
        <f t="shared" si="8"/>
        <v>91.914322117498727</v>
      </c>
      <c r="I97" s="3">
        <f t="shared" si="9"/>
        <v>5.113078158512355</v>
      </c>
      <c r="J97" s="3">
        <f t="shared" si="10"/>
        <v>8.3713583198033295</v>
      </c>
      <c r="K97" s="21" t="s">
        <v>416</v>
      </c>
    </row>
    <row r="98" spans="1:11">
      <c r="A98" s="1">
        <v>1878.06</v>
      </c>
      <c r="B98" s="3">
        <v>3.41</v>
      </c>
      <c r="C98" s="3">
        <v>0.185</v>
      </c>
      <c r="D98" s="3">
        <v>0.30499999999999999</v>
      </c>
      <c r="E98" s="3">
        <v>8.3728446279999993</v>
      </c>
      <c r="F98" s="3">
        <f t="shared" si="7"/>
        <v>1878.4583333333267</v>
      </c>
      <c r="G98" s="3">
        <f>G93*7/12+G105*5/12</f>
        <v>4.29</v>
      </c>
      <c r="H98" s="3">
        <f t="shared" si="8"/>
        <v>95.972938195073837</v>
      </c>
      <c r="I98" s="3">
        <f t="shared" si="9"/>
        <v>5.2067429812576709</v>
      </c>
      <c r="J98" s="3">
        <f t="shared" si="10"/>
        <v>8.5840897799112952</v>
      </c>
      <c r="K98" s="21" t="s">
        <v>416</v>
      </c>
    </row>
    <row r="99" spans="1:11">
      <c r="A99" s="1">
        <v>1878.07</v>
      </c>
      <c r="B99" s="3">
        <v>3.48</v>
      </c>
      <c r="C99" s="3">
        <v>0.1842</v>
      </c>
      <c r="D99" s="3">
        <v>0.30580000000000002</v>
      </c>
      <c r="E99" s="3">
        <v>8.4679289260000008</v>
      </c>
      <c r="F99" s="3">
        <f t="shared" si="7"/>
        <v>1878.5416666666599</v>
      </c>
      <c r="G99" s="3">
        <f>G93*6/12+G105*6/12</f>
        <v>4.2799999999999994</v>
      </c>
      <c r="H99" s="3">
        <f t="shared" si="8"/>
        <v>96.843278582803705</v>
      </c>
      <c r="I99" s="3">
        <f t="shared" si="9"/>
        <v>5.1260149180897825</v>
      </c>
      <c r="J99" s="3">
        <f t="shared" si="10"/>
        <v>8.5099639628222352</v>
      </c>
      <c r="K99" s="21" t="s">
        <v>416</v>
      </c>
    </row>
    <row r="100" spans="1:11">
      <c r="A100" s="1">
        <v>1878.08</v>
      </c>
      <c r="B100" s="3">
        <v>3.45</v>
      </c>
      <c r="C100" s="3">
        <v>0.18329999999999999</v>
      </c>
      <c r="D100" s="3">
        <v>0.30669999999999997</v>
      </c>
      <c r="E100" s="3">
        <v>8.5630942149999996</v>
      </c>
      <c r="F100" s="3">
        <f t="shared" si="7"/>
        <v>1878.6249999999932</v>
      </c>
      <c r="G100" s="3">
        <f>G93*5/12+G105*7/12</f>
        <v>4.2699999999999996</v>
      </c>
      <c r="H100" s="3">
        <f t="shared" si="8"/>
        <v>94.941440510590013</v>
      </c>
      <c r="I100" s="3">
        <f t="shared" si="9"/>
        <v>5.0442800132148253</v>
      </c>
      <c r="J100" s="3">
        <f t="shared" si="10"/>
        <v>8.4401564651008556</v>
      </c>
      <c r="K100" s="21" t="s">
        <v>416</v>
      </c>
    </row>
    <row r="101" spans="1:11">
      <c r="A101" s="1">
        <v>1878.09</v>
      </c>
      <c r="B101" s="3">
        <v>3.52</v>
      </c>
      <c r="C101" s="3">
        <v>0.1825</v>
      </c>
      <c r="D101" s="3">
        <v>0.3075</v>
      </c>
      <c r="E101" s="3">
        <v>8.5630942149999996</v>
      </c>
      <c r="F101" s="3">
        <f t="shared" si="7"/>
        <v>1878.7083333333264</v>
      </c>
      <c r="G101" s="3">
        <f>G93*4/12+G105*8/12</f>
        <v>4.26</v>
      </c>
      <c r="H101" s="3">
        <f t="shared" si="8"/>
        <v>96.867788578920823</v>
      </c>
      <c r="I101" s="3">
        <f t="shared" si="9"/>
        <v>5.0222646067196166</v>
      </c>
      <c r="J101" s="3">
        <f t="shared" si="10"/>
        <v>8.4621718715960661</v>
      </c>
      <c r="K101" s="21" t="s">
        <v>416</v>
      </c>
    </row>
    <row r="102" spans="1:11">
      <c r="A102" s="1">
        <v>1878.1</v>
      </c>
      <c r="B102" s="3">
        <v>3.48</v>
      </c>
      <c r="C102" s="3">
        <v>0.1817</v>
      </c>
      <c r="D102" s="3">
        <v>0.30830000000000002</v>
      </c>
      <c r="E102" s="3">
        <v>8.4679289260000008</v>
      </c>
      <c r="F102" s="3">
        <f t="shared" si="7"/>
        <v>1878.7916666666597</v>
      </c>
      <c r="G102" s="3">
        <f>G93*3/12+G105*9/12</f>
        <v>4.25</v>
      </c>
      <c r="H102" s="3">
        <f t="shared" si="8"/>
        <v>96.843278582803705</v>
      </c>
      <c r="I102" s="3">
        <f t="shared" si="9"/>
        <v>5.0564435972688031</v>
      </c>
      <c r="J102" s="3">
        <f t="shared" si="10"/>
        <v>8.5795352836432137</v>
      </c>
      <c r="K102" s="21" t="s">
        <v>416</v>
      </c>
    </row>
    <row r="103" spans="1:11">
      <c r="A103" s="1">
        <v>1878.11</v>
      </c>
      <c r="B103" s="3">
        <v>3.47</v>
      </c>
      <c r="C103" s="3">
        <v>0.18079999999999999</v>
      </c>
      <c r="D103" s="3">
        <v>0.30919999999999997</v>
      </c>
      <c r="E103" s="3">
        <v>8.3728446279999993</v>
      </c>
      <c r="F103" s="3">
        <f t="shared" si="7"/>
        <v>1878.874999999993</v>
      </c>
      <c r="G103" s="3">
        <f>G93*2/12+G105*10/12</f>
        <v>4.2399999999999993</v>
      </c>
      <c r="H103" s="3">
        <f t="shared" si="8"/>
        <v>97.661611594400654</v>
      </c>
      <c r="I103" s="3">
        <f t="shared" si="9"/>
        <v>5.0885358433047942</v>
      </c>
      <c r="J103" s="3">
        <f t="shared" si="10"/>
        <v>8.7022969178641727</v>
      </c>
      <c r="K103" s="21" t="s">
        <v>416</v>
      </c>
    </row>
    <row r="104" spans="1:11">
      <c r="A104" s="1">
        <v>1878.12</v>
      </c>
      <c r="B104" s="3">
        <v>3.45</v>
      </c>
      <c r="C104" s="3">
        <v>0.18</v>
      </c>
      <c r="D104" s="3">
        <v>0.31</v>
      </c>
      <c r="E104" s="3">
        <v>8.18251405</v>
      </c>
      <c r="F104" s="3">
        <f t="shared" si="7"/>
        <v>1878.9583333333262</v>
      </c>
      <c r="G104" s="3">
        <f>G93*1/12+G105*11/12</f>
        <v>4.2299999999999995</v>
      </c>
      <c r="H104" s="3">
        <f t="shared" si="8"/>
        <v>99.357299606469965</v>
      </c>
      <c r="I104" s="3">
        <f t="shared" si="9"/>
        <v>5.1838591099027802</v>
      </c>
      <c r="J104" s="3">
        <f t="shared" si="10"/>
        <v>8.9277573559436778</v>
      </c>
      <c r="K104" s="21" t="s">
        <v>416</v>
      </c>
    </row>
    <row r="105" spans="1:11">
      <c r="A105" s="1">
        <v>1879.01</v>
      </c>
      <c r="B105" s="3">
        <v>3.58</v>
      </c>
      <c r="C105" s="3">
        <v>0.1817</v>
      </c>
      <c r="D105" s="3">
        <v>0.31580000000000003</v>
      </c>
      <c r="E105" s="3">
        <v>8.2776793390000005</v>
      </c>
      <c r="F105" s="3">
        <f t="shared" si="7"/>
        <v>1879.0416666666595</v>
      </c>
      <c r="G105" s="3">
        <v>4.22</v>
      </c>
      <c r="H105" s="3">
        <f t="shared" si="8"/>
        <v>101.91588311778163</v>
      </c>
      <c r="I105" s="3">
        <f t="shared" si="9"/>
        <v>5.172658090084056</v>
      </c>
      <c r="J105" s="3">
        <f t="shared" si="10"/>
        <v>8.9902334884344803</v>
      </c>
      <c r="K105" s="21" t="s">
        <v>416</v>
      </c>
    </row>
    <row r="106" spans="1:11">
      <c r="A106" s="1">
        <v>1879.02</v>
      </c>
      <c r="B106" s="3">
        <v>3.71</v>
      </c>
      <c r="C106" s="3">
        <v>0.18329999999999999</v>
      </c>
      <c r="D106" s="3">
        <v>0.32169999999999999</v>
      </c>
      <c r="E106" s="3">
        <v>8.3728446279999993</v>
      </c>
      <c r="F106" s="3">
        <f t="shared" si="7"/>
        <v>1879.1249999999927</v>
      </c>
      <c r="G106" s="3">
        <f>G105*11/12+G117*1/12</f>
        <v>4.2033333333333331</v>
      </c>
      <c r="H106" s="3">
        <f t="shared" si="8"/>
        <v>104.41630519170791</v>
      </c>
      <c r="I106" s="3">
        <f t="shared" si="9"/>
        <v>5.1588972349434119</v>
      </c>
      <c r="J106" s="3">
        <f t="shared" si="10"/>
        <v>9.0541038760572583</v>
      </c>
      <c r="K106" s="21" t="s">
        <v>416</v>
      </c>
    </row>
    <row r="107" spans="1:11">
      <c r="A107" s="1">
        <v>1879.03</v>
      </c>
      <c r="B107" s="3">
        <v>3.65</v>
      </c>
      <c r="C107" s="3">
        <v>0.185</v>
      </c>
      <c r="D107" s="3">
        <v>0.32750000000000001</v>
      </c>
      <c r="E107" s="3">
        <v>8.2776793390000005</v>
      </c>
      <c r="F107" s="3">
        <f t="shared" si="7"/>
        <v>1879.208333333326</v>
      </c>
      <c r="G107" s="3">
        <f>G105*10/12+G117*2/12</f>
        <v>4.1866666666666656</v>
      </c>
      <c r="H107" s="3">
        <f t="shared" si="8"/>
        <v>103.90865178209579</v>
      </c>
      <c r="I107" s="3">
        <f t="shared" si="9"/>
        <v>5.2666028985445807</v>
      </c>
      <c r="J107" s="3">
        <f t="shared" si="10"/>
        <v>9.3233105366127056</v>
      </c>
      <c r="K107" s="21" t="s">
        <v>416</v>
      </c>
    </row>
    <row r="108" spans="1:11">
      <c r="A108" s="1">
        <v>1879.04</v>
      </c>
      <c r="B108" s="3">
        <v>3.77</v>
      </c>
      <c r="C108" s="3">
        <v>0.1867</v>
      </c>
      <c r="D108" s="3">
        <v>0.33329999999999999</v>
      </c>
      <c r="E108" s="3">
        <v>8.18251405</v>
      </c>
      <c r="F108" s="3">
        <f t="shared" si="7"/>
        <v>1879.2916666666592</v>
      </c>
      <c r="G108" s="3">
        <f>G105*9/12+G117*3/12</f>
        <v>4.17</v>
      </c>
      <c r="H108" s="3">
        <f t="shared" si="8"/>
        <v>108.57304913518603</v>
      </c>
      <c r="I108" s="3">
        <f t="shared" si="9"/>
        <v>5.3768138656602735</v>
      </c>
      <c r="J108" s="3">
        <f t="shared" si="10"/>
        <v>9.598779118503316</v>
      </c>
      <c r="K108" s="21" t="s">
        <v>416</v>
      </c>
    </row>
    <row r="109" spans="1:11">
      <c r="A109" s="1">
        <v>1879.05</v>
      </c>
      <c r="B109" s="3">
        <v>3.94</v>
      </c>
      <c r="C109" s="3">
        <v>0.1883</v>
      </c>
      <c r="D109" s="3">
        <v>0.3392</v>
      </c>
      <c r="E109" s="3">
        <v>8.18251405</v>
      </c>
      <c r="F109" s="3">
        <f t="shared" si="7"/>
        <v>1879.3749999999925</v>
      </c>
      <c r="G109" s="3">
        <f>G105*8/12+G117*4/12</f>
        <v>4.1533333333333324</v>
      </c>
      <c r="H109" s="3">
        <f t="shared" si="8"/>
        <v>113.46891607231642</v>
      </c>
      <c r="I109" s="3">
        <f t="shared" si="9"/>
        <v>5.4228926133038531</v>
      </c>
      <c r="J109" s="3">
        <f t="shared" si="10"/>
        <v>9.7686945004390182</v>
      </c>
      <c r="K109" s="21" t="s">
        <v>416</v>
      </c>
    </row>
    <row r="110" spans="1:11">
      <c r="A110" s="1">
        <v>1879.06</v>
      </c>
      <c r="B110" s="3">
        <v>3.96</v>
      </c>
      <c r="C110" s="3">
        <v>0.19</v>
      </c>
      <c r="D110" s="3">
        <v>0.34499999999999997</v>
      </c>
      <c r="E110" s="3">
        <v>8.0873811569999994</v>
      </c>
      <c r="F110" s="3">
        <f t="shared" si="7"/>
        <v>1879.4583333333258</v>
      </c>
      <c r="G110" s="3">
        <f>G105*7/12+G117*5/12</f>
        <v>4.1366666666666667</v>
      </c>
      <c r="H110" s="3">
        <f t="shared" si="8"/>
        <v>115.38642508425548</v>
      </c>
      <c r="I110" s="3">
        <f t="shared" si="9"/>
        <v>5.5362173651536732</v>
      </c>
      <c r="J110" s="3">
        <f t="shared" si="10"/>
        <v>10.052605215673774</v>
      </c>
      <c r="K110" s="21" t="s">
        <v>416</v>
      </c>
    </row>
    <row r="111" spans="1:11">
      <c r="A111" s="1">
        <v>1879.07</v>
      </c>
      <c r="B111" s="3">
        <v>4.04</v>
      </c>
      <c r="C111" s="3">
        <v>0.19170000000000001</v>
      </c>
      <c r="D111" s="3">
        <v>0.3508</v>
      </c>
      <c r="E111" s="3">
        <v>8.18251405</v>
      </c>
      <c r="F111" s="3">
        <f t="shared" si="7"/>
        <v>1879.541666666659</v>
      </c>
      <c r="G111" s="3">
        <f>G105*6/12+G117*6/12</f>
        <v>4.1199999999999992</v>
      </c>
      <c r="H111" s="3">
        <f t="shared" si="8"/>
        <v>116.34883780004019</v>
      </c>
      <c r="I111" s="3">
        <f t="shared" si="9"/>
        <v>5.5208099520464611</v>
      </c>
      <c r="J111" s="3">
        <f t="shared" si="10"/>
        <v>10.102765420854974</v>
      </c>
      <c r="K111" s="21" t="s">
        <v>416</v>
      </c>
    </row>
    <row r="112" spans="1:11">
      <c r="A112" s="1">
        <v>1879.08</v>
      </c>
      <c r="B112" s="3">
        <v>4.07</v>
      </c>
      <c r="C112" s="3">
        <v>0.1933</v>
      </c>
      <c r="D112" s="3">
        <v>0.35670000000000002</v>
      </c>
      <c r="E112" s="3">
        <v>8.18251405</v>
      </c>
      <c r="F112" s="3">
        <f t="shared" si="7"/>
        <v>1879.6249999999923</v>
      </c>
      <c r="G112" s="3">
        <f>G105*5/12+G117*7/12</f>
        <v>4.1033333333333326</v>
      </c>
      <c r="H112" s="3">
        <f t="shared" si="8"/>
        <v>117.21281431835733</v>
      </c>
      <c r="I112" s="3">
        <f t="shared" si="9"/>
        <v>5.5668886996900415</v>
      </c>
      <c r="J112" s="3">
        <f t="shared" si="10"/>
        <v>10.272680802790678</v>
      </c>
      <c r="K112" s="21" t="s">
        <v>416</v>
      </c>
    </row>
    <row r="113" spans="1:11">
      <c r="A113" s="1">
        <v>1879.09</v>
      </c>
      <c r="B113" s="3">
        <v>4.22</v>
      </c>
      <c r="C113" s="3">
        <v>0.19500000000000001</v>
      </c>
      <c r="D113" s="3">
        <v>0.36249999999999999</v>
      </c>
      <c r="E113" s="3">
        <v>8.4679289260000008</v>
      </c>
      <c r="F113" s="3">
        <f t="shared" si="7"/>
        <v>1879.7083333333255</v>
      </c>
      <c r="G113" s="3">
        <f>G105*4/12+G117*8/12</f>
        <v>4.086666666666666</v>
      </c>
      <c r="H113" s="3">
        <f t="shared" si="8"/>
        <v>117.4363895458137</v>
      </c>
      <c r="I113" s="3">
        <f t="shared" si="9"/>
        <v>5.4265630240364153</v>
      </c>
      <c r="J113" s="3">
        <f t="shared" si="10"/>
        <v>10.087841519042053</v>
      </c>
      <c r="K113" s="21" t="s">
        <v>416</v>
      </c>
    </row>
    <row r="114" spans="1:11">
      <c r="A114" s="1">
        <v>1879.1</v>
      </c>
      <c r="B114" s="3">
        <v>4.68</v>
      </c>
      <c r="C114" s="3">
        <v>0.19670000000000001</v>
      </c>
      <c r="D114" s="3">
        <v>0.36830000000000002</v>
      </c>
      <c r="E114" s="3">
        <v>8.9436743799999991</v>
      </c>
      <c r="F114" s="3">
        <f t="shared" si="7"/>
        <v>1879.7916666666588</v>
      </c>
      <c r="G114" s="3">
        <f>G105*3/12+G117*9/12</f>
        <v>4.0699999999999994</v>
      </c>
      <c r="H114" s="3">
        <f t="shared" si="8"/>
        <v>123.30972183716733</v>
      </c>
      <c r="I114" s="3">
        <f t="shared" si="9"/>
        <v>5.1826970695236785</v>
      </c>
      <c r="J114" s="3">
        <f t="shared" si="10"/>
        <v>9.704053536886482</v>
      </c>
      <c r="K114" s="21" t="s">
        <v>416</v>
      </c>
    </row>
    <row r="115" spans="1:11">
      <c r="A115" s="1">
        <v>1879.11</v>
      </c>
      <c r="B115" s="3">
        <v>4.93</v>
      </c>
      <c r="C115" s="3">
        <v>0.1983</v>
      </c>
      <c r="D115" s="3">
        <v>0.37419999999999998</v>
      </c>
      <c r="E115" s="3">
        <v>9.4194198349999994</v>
      </c>
      <c r="F115" s="3">
        <f t="shared" si="7"/>
        <v>1879.874999999992</v>
      </c>
      <c r="G115" s="3">
        <f>G105*2/12+G117*10/12</f>
        <v>4.0533333333333328</v>
      </c>
      <c r="H115" s="3">
        <f t="shared" si="8"/>
        <v>123.33609928747802</v>
      </c>
      <c r="I115" s="3">
        <f t="shared" si="9"/>
        <v>4.9609631822934874</v>
      </c>
      <c r="J115" s="3">
        <f t="shared" si="10"/>
        <v>9.3615351629562422</v>
      </c>
      <c r="K115" s="21" t="s">
        <v>416</v>
      </c>
    </row>
    <row r="116" spans="1:11">
      <c r="A116" s="1">
        <v>1879.12</v>
      </c>
      <c r="B116" s="3">
        <v>4.92</v>
      </c>
      <c r="C116" s="3">
        <v>0.2</v>
      </c>
      <c r="D116" s="3">
        <v>0.38</v>
      </c>
      <c r="E116" s="3">
        <v>9.7048347110000002</v>
      </c>
      <c r="F116" s="3">
        <f t="shared" si="7"/>
        <v>1879.9583333333253</v>
      </c>
      <c r="G116" s="3">
        <f>G105*1/12+G117*11/12</f>
        <v>4.0366666666666671</v>
      </c>
      <c r="H116" s="3">
        <f t="shared" si="8"/>
        <v>119.46602229977947</v>
      </c>
      <c r="I116" s="3">
        <f t="shared" si="9"/>
        <v>4.8563423699097346</v>
      </c>
      <c r="J116" s="3">
        <f t="shared" si="10"/>
        <v>9.2270505028284973</v>
      </c>
      <c r="K116" s="21" t="s">
        <v>416</v>
      </c>
    </row>
    <row r="117" spans="1:11">
      <c r="A117" s="1">
        <v>1880.01</v>
      </c>
      <c r="B117" s="3">
        <v>5.1100000000000003</v>
      </c>
      <c r="C117" s="3">
        <v>0.20499999999999999</v>
      </c>
      <c r="D117" s="3">
        <v>0.38919999999999999</v>
      </c>
      <c r="E117" s="3">
        <v>9.9903305790000001</v>
      </c>
      <c r="F117" s="3">
        <f t="shared" si="7"/>
        <v>1880.0416666666586</v>
      </c>
      <c r="G117" s="3">
        <v>4.0199999999999996</v>
      </c>
      <c r="H117" s="3">
        <f t="shared" si="8"/>
        <v>120.53369910813637</v>
      </c>
      <c r="I117" s="3">
        <f t="shared" si="9"/>
        <v>4.8355006491522419</v>
      </c>
      <c r="J117" s="3">
        <f t="shared" si="10"/>
        <v>9.180374890975866</v>
      </c>
      <c r="K117" s="21" t="s">
        <v>416</v>
      </c>
    </row>
    <row r="118" spans="1:11">
      <c r="A118" s="1">
        <v>1880.02</v>
      </c>
      <c r="B118" s="3">
        <v>5.2</v>
      </c>
      <c r="C118" s="3">
        <v>0.21</v>
      </c>
      <c r="D118" s="3">
        <v>0.39829999999999999</v>
      </c>
      <c r="E118" s="3">
        <v>9.9903305790000001</v>
      </c>
      <c r="F118" s="3">
        <f t="shared" si="7"/>
        <v>1880.1249999999918</v>
      </c>
      <c r="G118" s="3">
        <f>G117*11/12+G129*1/12</f>
        <v>3.9933333333333332</v>
      </c>
      <c r="H118" s="3">
        <f t="shared" si="8"/>
        <v>122.65660183215444</v>
      </c>
      <c r="I118" s="3">
        <f t="shared" si="9"/>
        <v>4.9534396893754673</v>
      </c>
      <c r="J118" s="3">
        <f t="shared" si="10"/>
        <v>9.395023944182137</v>
      </c>
      <c r="K118" s="21" t="s">
        <v>416</v>
      </c>
    </row>
    <row r="119" spans="1:11">
      <c r="A119" s="1">
        <v>1880.03</v>
      </c>
      <c r="B119" s="3">
        <v>5.3</v>
      </c>
      <c r="C119" s="3">
        <v>0.215</v>
      </c>
      <c r="D119" s="3">
        <v>0.40749999999999997</v>
      </c>
      <c r="E119" s="3">
        <v>10.08541488</v>
      </c>
      <c r="F119" s="3">
        <f t="shared" si="7"/>
        <v>1880.2083333333251</v>
      </c>
      <c r="G119" s="3">
        <f>G117*10/12+G129*2/12</f>
        <v>3.9666666666666663</v>
      </c>
      <c r="H119" s="3">
        <f t="shared" si="8"/>
        <v>123.83674988688219</v>
      </c>
      <c r="I119" s="3">
        <f t="shared" si="9"/>
        <v>5.0235662689961638</v>
      </c>
      <c r="J119" s="3">
        <f t="shared" si="10"/>
        <v>9.5214104865857507</v>
      </c>
      <c r="K119" s="21" t="s">
        <v>416</v>
      </c>
    </row>
    <row r="120" spans="1:11">
      <c r="A120" s="1">
        <v>1880.04</v>
      </c>
      <c r="B120" s="3">
        <v>5.18</v>
      </c>
      <c r="C120" s="3">
        <v>0.22</v>
      </c>
      <c r="D120" s="3">
        <v>0.41670000000000001</v>
      </c>
      <c r="E120" s="3">
        <v>9.7048347110000002</v>
      </c>
      <c r="F120" s="3">
        <f t="shared" si="7"/>
        <v>1880.2916666666583</v>
      </c>
      <c r="G120" s="3">
        <f>G117*9/12+G129*3/12</f>
        <v>3.9399999999999995</v>
      </c>
      <c r="H120" s="3">
        <f t="shared" si="8"/>
        <v>125.77926738066213</v>
      </c>
      <c r="I120" s="3">
        <f t="shared" si="9"/>
        <v>5.3419766069007082</v>
      </c>
      <c r="J120" s="3">
        <f t="shared" si="10"/>
        <v>10.118189327706933</v>
      </c>
      <c r="K120" s="21" t="s">
        <v>416</v>
      </c>
    </row>
    <row r="121" spans="1:11">
      <c r="A121" s="1">
        <v>1880.05</v>
      </c>
      <c r="B121" s="3">
        <v>4.7699999999999996</v>
      </c>
      <c r="C121" s="3">
        <v>0.22500000000000001</v>
      </c>
      <c r="D121" s="3">
        <v>0.42580000000000001</v>
      </c>
      <c r="E121" s="3">
        <v>9.4194198349999994</v>
      </c>
      <c r="F121" s="3">
        <f t="shared" si="7"/>
        <v>1880.3749999999916</v>
      </c>
      <c r="G121" s="3">
        <f>G117*8/12+G129*4/12</f>
        <v>3.9133333333333331</v>
      </c>
      <c r="H121" s="3">
        <f t="shared" si="8"/>
        <v>119.33330499011566</v>
      </c>
      <c r="I121" s="3">
        <f t="shared" si="9"/>
        <v>5.6289294806658337</v>
      </c>
      <c r="J121" s="3">
        <f t="shared" si="10"/>
        <v>10.652436323855607</v>
      </c>
      <c r="K121" s="21" t="s">
        <v>416</v>
      </c>
    </row>
    <row r="122" spans="1:11">
      <c r="A122" s="1">
        <v>1880.06</v>
      </c>
      <c r="B122" s="3">
        <v>4.79</v>
      </c>
      <c r="C122" s="3">
        <v>0.23</v>
      </c>
      <c r="D122" s="3">
        <v>0.435</v>
      </c>
      <c r="E122" s="3">
        <v>9.229089256</v>
      </c>
      <c r="F122" s="3">
        <f t="shared" si="7"/>
        <v>1880.4583333333248</v>
      </c>
      <c r="G122" s="3">
        <f>G117*7/12+G129*5/12</f>
        <v>3.8866666666666667</v>
      </c>
      <c r="H122" s="3">
        <f t="shared" si="8"/>
        <v>122.30497167054376</v>
      </c>
      <c r="I122" s="3">
        <f t="shared" si="9"/>
        <v>5.8726813119467787</v>
      </c>
      <c r="J122" s="3">
        <f t="shared" si="10"/>
        <v>11.10702769868195</v>
      </c>
      <c r="K122" s="21" t="s">
        <v>416</v>
      </c>
    </row>
    <row r="123" spans="1:11">
      <c r="A123" s="1">
        <v>1880.07</v>
      </c>
      <c r="B123" s="3">
        <v>5.01</v>
      </c>
      <c r="C123" s="3">
        <v>0.23499999999999999</v>
      </c>
      <c r="D123" s="3">
        <v>0.44419999999999998</v>
      </c>
      <c r="E123" s="3">
        <v>9.229089256</v>
      </c>
      <c r="F123" s="3">
        <f t="shared" si="7"/>
        <v>1880.5416666666581</v>
      </c>
      <c r="G123" s="3">
        <f>G117*6/12+G129*6/12</f>
        <v>3.8600000000000003</v>
      </c>
      <c r="H123" s="3">
        <f t="shared" si="8"/>
        <v>127.92231901240591</v>
      </c>
      <c r="I123" s="3">
        <f t="shared" si="9"/>
        <v>6.0003482969890989</v>
      </c>
      <c r="J123" s="3">
        <f t="shared" si="10"/>
        <v>11.341934951159821</v>
      </c>
      <c r="K123" s="21" t="s">
        <v>416</v>
      </c>
    </row>
    <row r="124" spans="1:11">
      <c r="A124" s="1">
        <v>1880.08</v>
      </c>
      <c r="B124" s="3">
        <v>5.19</v>
      </c>
      <c r="C124" s="3">
        <v>0.24</v>
      </c>
      <c r="D124" s="3">
        <v>0.45329999999999998</v>
      </c>
      <c r="E124" s="3">
        <v>9.229089256</v>
      </c>
      <c r="F124" s="3">
        <f t="shared" si="7"/>
        <v>1880.6249999999914</v>
      </c>
      <c r="G124" s="3">
        <f>G117*5/12+G129*7/12</f>
        <v>3.8333333333333335</v>
      </c>
      <c r="H124" s="3">
        <f t="shared" si="8"/>
        <v>132.5183304739295</v>
      </c>
      <c r="I124" s="3">
        <f t="shared" si="9"/>
        <v>6.12801528203142</v>
      </c>
      <c r="J124" s="3">
        <f t="shared" si="10"/>
        <v>11.574288863936845</v>
      </c>
      <c r="K124" s="21" t="s">
        <v>416</v>
      </c>
    </row>
    <row r="125" spans="1:11">
      <c r="A125" s="1">
        <v>1880.09</v>
      </c>
      <c r="B125" s="3">
        <v>5.18</v>
      </c>
      <c r="C125" s="3">
        <v>0.245</v>
      </c>
      <c r="D125" s="3">
        <v>0.46250000000000002</v>
      </c>
      <c r="E125" s="3">
        <v>9.3242545450000005</v>
      </c>
      <c r="F125" s="3">
        <f t="shared" si="7"/>
        <v>1880.7083333333246</v>
      </c>
      <c r="G125" s="3">
        <f>G117*4/12+G129*8/12</f>
        <v>3.8066666666666666</v>
      </c>
      <c r="H125" s="3">
        <f t="shared" si="8"/>
        <v>130.91309274204289</v>
      </c>
      <c r="I125" s="3">
        <f t="shared" si="9"/>
        <v>6.1918354675290548</v>
      </c>
      <c r="J125" s="3">
        <f t="shared" si="10"/>
        <v>11.688668994825258</v>
      </c>
      <c r="K125" s="21" t="s">
        <v>416</v>
      </c>
    </row>
    <row r="126" spans="1:11">
      <c r="A126" s="1">
        <v>1880.1</v>
      </c>
      <c r="B126" s="3">
        <v>5.33</v>
      </c>
      <c r="C126" s="3">
        <v>0.25</v>
      </c>
      <c r="D126" s="3">
        <v>0.47170000000000001</v>
      </c>
      <c r="E126" s="3">
        <v>9.3242545450000005</v>
      </c>
      <c r="F126" s="3">
        <f t="shared" si="7"/>
        <v>1880.7916666666579</v>
      </c>
      <c r="G126" s="3">
        <f>G117*3/12+G129*9/12</f>
        <v>3.7800000000000002</v>
      </c>
      <c r="H126" s="3">
        <f t="shared" si="8"/>
        <v>134.70401241604029</v>
      </c>
      <c r="I126" s="3">
        <f t="shared" si="9"/>
        <v>6.3181994566623008</v>
      </c>
      <c r="J126" s="3">
        <f t="shared" si="10"/>
        <v>11.921178734830431</v>
      </c>
      <c r="K126" s="21" t="s">
        <v>416</v>
      </c>
    </row>
    <row r="127" spans="1:11">
      <c r="A127" s="1">
        <v>1880.11</v>
      </c>
      <c r="B127" s="3">
        <v>5.61</v>
      </c>
      <c r="C127" s="3">
        <v>0.255</v>
      </c>
      <c r="D127" s="3">
        <v>0.48080000000000001</v>
      </c>
      <c r="E127" s="3">
        <v>9.4194198349999994</v>
      </c>
      <c r="F127" s="3">
        <f t="shared" si="7"/>
        <v>1880.8749999999911</v>
      </c>
      <c r="G127" s="3">
        <f>G117*2/12+G129*10/12</f>
        <v>3.7533333333333334</v>
      </c>
      <c r="H127" s="3">
        <f t="shared" si="8"/>
        <v>140.34797505126812</v>
      </c>
      <c r="I127" s="3">
        <f t="shared" si="9"/>
        <v>6.3794534114212773</v>
      </c>
      <c r="J127" s="3">
        <f t="shared" si="10"/>
        <v>12.028396863573922</v>
      </c>
      <c r="K127" s="21" t="s">
        <v>416</v>
      </c>
    </row>
    <row r="128" spans="1:11">
      <c r="A128" s="1">
        <v>1880.12</v>
      </c>
      <c r="B128" s="3">
        <v>5.84</v>
      </c>
      <c r="C128" s="3">
        <v>0.26</v>
      </c>
      <c r="D128" s="3">
        <v>0.49</v>
      </c>
      <c r="E128" s="3">
        <v>9.5145851239999999</v>
      </c>
      <c r="F128" s="3">
        <f t="shared" si="7"/>
        <v>1880.9583333333244</v>
      </c>
      <c r="G128" s="3">
        <f>G117*1/12+G129*11/12</f>
        <v>3.726666666666667</v>
      </c>
      <c r="H128" s="3">
        <f t="shared" si="8"/>
        <v>144.6406734570721</v>
      </c>
      <c r="I128" s="3">
        <f t="shared" si="9"/>
        <v>6.4394820374723887</v>
      </c>
      <c r="J128" s="3">
        <f t="shared" si="10"/>
        <v>12.135946916774886</v>
      </c>
      <c r="K128" s="21" t="s">
        <v>416</v>
      </c>
    </row>
    <row r="129" spans="1:11">
      <c r="A129" s="1">
        <v>1881.01</v>
      </c>
      <c r="B129" s="3">
        <v>6.19</v>
      </c>
      <c r="C129" s="3">
        <v>0.26500000000000001</v>
      </c>
      <c r="D129" s="3">
        <v>0.48580000000000001</v>
      </c>
      <c r="E129" s="3">
        <v>9.4194198349999994</v>
      </c>
      <c r="F129" s="3">
        <f t="shared" si="7"/>
        <v>1881.0416666666576</v>
      </c>
      <c r="G129" s="3">
        <v>3.7</v>
      </c>
      <c r="H129" s="3">
        <f t="shared" si="8"/>
        <v>154.85810437920671</v>
      </c>
      <c r="I129" s="3">
        <f t="shared" si="9"/>
        <v>6.6296280550064264</v>
      </c>
      <c r="J129" s="3">
        <f t="shared" si="10"/>
        <v>12.153484185366498</v>
      </c>
      <c r="K129" s="3">
        <f t="shared" ref="K129:K192" si="11">H129/AVERAGE(J9:J128)</f>
        <v>18.478587714529432</v>
      </c>
    </row>
    <row r="130" spans="1:11">
      <c r="A130" s="1">
        <v>1881.02</v>
      </c>
      <c r="B130" s="3">
        <v>6.17</v>
      </c>
      <c r="C130" s="3">
        <v>0.27</v>
      </c>
      <c r="D130" s="3">
        <v>0.48170000000000002</v>
      </c>
      <c r="E130" s="3">
        <v>9.5145851239999999</v>
      </c>
      <c r="F130" s="3">
        <f t="shared" si="7"/>
        <v>1881.1249999999909</v>
      </c>
      <c r="G130" s="3">
        <f>G129*11/12+G141*1/12</f>
        <v>3.6933333333333338</v>
      </c>
      <c r="H130" s="3">
        <f t="shared" si="8"/>
        <v>152.8138621969409</v>
      </c>
      <c r="I130" s="3">
        <f t="shared" si="9"/>
        <v>6.6871544235290186</v>
      </c>
      <c r="J130" s="3">
        <f t="shared" si="10"/>
        <v>11.930378836347883</v>
      </c>
      <c r="K130" s="3">
        <f t="shared" si="11"/>
        <v>18.151290990282053</v>
      </c>
    </row>
    <row r="131" spans="1:11">
      <c r="A131" s="1">
        <v>1881.03</v>
      </c>
      <c r="B131" s="3">
        <v>6.24</v>
      </c>
      <c r="C131" s="3">
        <v>0.27500000000000002</v>
      </c>
      <c r="D131" s="3">
        <v>0.47749999999999998</v>
      </c>
      <c r="E131" s="3">
        <v>9.5145851239999999</v>
      </c>
      <c r="F131" s="3">
        <f t="shared" si="7"/>
        <v>1881.2083333333242</v>
      </c>
      <c r="G131" s="3">
        <f>G129*10/12+G141*2/12</f>
        <v>3.686666666666667</v>
      </c>
      <c r="H131" s="3">
        <f t="shared" si="8"/>
        <v>154.54756889933731</v>
      </c>
      <c r="I131" s="3">
        <f t="shared" si="9"/>
        <v>6.8109906165573335</v>
      </c>
      <c r="J131" s="3">
        <f t="shared" si="10"/>
        <v>11.826356434204097</v>
      </c>
      <c r="K131" s="3">
        <f t="shared" si="11"/>
        <v>18.273674740327923</v>
      </c>
    </row>
    <row r="132" spans="1:11">
      <c r="A132" s="1">
        <v>1881.04</v>
      </c>
      <c r="B132" s="3">
        <v>6.22</v>
      </c>
      <c r="C132" s="3">
        <v>0.28000000000000003</v>
      </c>
      <c r="D132" s="3">
        <v>0.4733</v>
      </c>
      <c r="E132" s="3">
        <v>9.6096694209999995</v>
      </c>
      <c r="F132" s="3">
        <f t="shared" si="7"/>
        <v>1881.2916666666574</v>
      </c>
      <c r="G132" s="3">
        <f>G129*9/12+G141*3/12</f>
        <v>3.68</v>
      </c>
      <c r="H132" s="3">
        <f t="shared" si="8"/>
        <v>152.52793158492145</v>
      </c>
      <c r="I132" s="3">
        <f t="shared" si="9"/>
        <v>6.8662091388710635</v>
      </c>
      <c r="J132" s="3">
        <f t="shared" si="10"/>
        <v>11.606345662241694</v>
      </c>
      <c r="K132" s="3">
        <f t="shared" si="11"/>
        <v>17.953117333502004</v>
      </c>
    </row>
    <row r="133" spans="1:11">
      <c r="A133" s="1">
        <v>1881.05</v>
      </c>
      <c r="B133" s="3">
        <v>6.5</v>
      </c>
      <c r="C133" s="3">
        <v>0.28499999999999998</v>
      </c>
      <c r="D133" s="3">
        <v>0.46920000000000001</v>
      </c>
      <c r="E133" s="3">
        <v>9.5145851239999999</v>
      </c>
      <c r="F133" s="3">
        <f t="shared" si="7"/>
        <v>1881.3749999999907</v>
      </c>
      <c r="G133" s="3">
        <f>G129*8/12+G141*4/12</f>
        <v>3.6733333333333338</v>
      </c>
      <c r="H133" s="3">
        <f t="shared" si="8"/>
        <v>160.98705093680971</v>
      </c>
      <c r="I133" s="3">
        <f t="shared" si="9"/>
        <v>7.0586630026139634</v>
      </c>
      <c r="J133" s="3">
        <f t="shared" si="10"/>
        <v>11.620788353777094</v>
      </c>
      <c r="K133" s="3">
        <f t="shared" si="11"/>
        <v>18.872360127364292</v>
      </c>
    </row>
    <row r="134" spans="1:11">
      <c r="A134" s="1">
        <v>1881.06</v>
      </c>
      <c r="B134" s="3">
        <v>6.58</v>
      </c>
      <c r="C134" s="3">
        <v>0.28999999999999998</v>
      </c>
      <c r="D134" s="3">
        <v>0.46500000000000002</v>
      </c>
      <c r="E134" s="3">
        <v>9.5145851239999999</v>
      </c>
      <c r="F134" s="3">
        <f t="shared" si="7"/>
        <v>1881.4583333333239</v>
      </c>
      <c r="G134" s="3">
        <f>G129*7/12+G141*5/12</f>
        <v>3.666666666666667</v>
      </c>
      <c r="H134" s="3">
        <f t="shared" si="8"/>
        <v>162.96843002526273</v>
      </c>
      <c r="I134" s="3">
        <f t="shared" si="9"/>
        <v>7.1824991956422775</v>
      </c>
      <c r="J134" s="3">
        <f t="shared" si="10"/>
        <v>11.51676595163331</v>
      </c>
      <c r="K134" s="3">
        <f t="shared" si="11"/>
        <v>19.0308409150846</v>
      </c>
    </row>
    <row r="135" spans="1:11">
      <c r="A135" s="1">
        <v>1881.07</v>
      </c>
      <c r="B135" s="3">
        <v>6.35</v>
      </c>
      <c r="C135" s="3">
        <v>0.29499999999999998</v>
      </c>
      <c r="D135" s="3">
        <v>0.46079999999999999</v>
      </c>
      <c r="E135" s="3">
        <v>9.6096694209999995</v>
      </c>
      <c r="F135" s="3">
        <f t="shared" si="7"/>
        <v>1881.5416666666572</v>
      </c>
      <c r="G135" s="3">
        <f>G129*6/12+G141*6/12</f>
        <v>3.66</v>
      </c>
      <c r="H135" s="3">
        <f t="shared" si="8"/>
        <v>155.71581439939732</v>
      </c>
      <c r="I135" s="3">
        <f t="shared" si="9"/>
        <v>7.2340417713105838</v>
      </c>
      <c r="J135" s="3">
        <f t="shared" si="10"/>
        <v>11.299818468542092</v>
      </c>
      <c r="K135" s="3">
        <f t="shared" si="11"/>
        <v>18.117883734128771</v>
      </c>
    </row>
    <row r="136" spans="1:11">
      <c r="A136" s="1">
        <v>1881.08</v>
      </c>
      <c r="B136" s="3">
        <v>6.2</v>
      </c>
      <c r="C136" s="3">
        <v>0.3</v>
      </c>
      <c r="D136" s="3">
        <v>0.45669999999999999</v>
      </c>
      <c r="E136" s="3">
        <v>9.8000000000000007</v>
      </c>
      <c r="F136" s="3">
        <f t="shared" si="7"/>
        <v>1881.6249999999905</v>
      </c>
      <c r="G136" s="3">
        <f>G129*5/12+G141*7/12</f>
        <v>3.6533333333333333</v>
      </c>
      <c r="H136" s="3">
        <f t="shared" si="8"/>
        <v>149.08469387755102</v>
      </c>
      <c r="I136" s="3">
        <f t="shared" si="9"/>
        <v>7.2137755102040808</v>
      </c>
      <c r="J136" s="3">
        <f t="shared" si="10"/>
        <v>10.981770918367346</v>
      </c>
      <c r="K136" s="3">
        <f t="shared" si="11"/>
        <v>17.287206276888011</v>
      </c>
    </row>
    <row r="137" spans="1:11">
      <c r="A137" s="1">
        <v>1881.09</v>
      </c>
      <c r="B137" s="3">
        <v>6.25</v>
      </c>
      <c r="C137" s="3">
        <v>0.30499999999999999</v>
      </c>
      <c r="D137" s="3">
        <v>0.45250000000000001</v>
      </c>
      <c r="E137" s="3">
        <v>10.180580170000001</v>
      </c>
      <c r="F137" s="3">
        <f t="shared" si="7"/>
        <v>1881.7083333333237</v>
      </c>
      <c r="G137" s="3">
        <f>G129*4/12+G141*8/12</f>
        <v>3.6466666666666669</v>
      </c>
      <c r="H137" s="3">
        <f t="shared" si="8"/>
        <v>144.66881802473932</v>
      </c>
      <c r="I137" s="3">
        <f t="shared" si="9"/>
        <v>7.0598383196072785</v>
      </c>
      <c r="J137" s="3">
        <f t="shared" si="10"/>
        <v>10.474022424991128</v>
      </c>
      <c r="K137" s="3">
        <f t="shared" si="11"/>
        <v>16.725295486982656</v>
      </c>
    </row>
    <row r="138" spans="1:11">
      <c r="A138" s="1">
        <v>1881.1</v>
      </c>
      <c r="B138" s="3">
        <v>6.15</v>
      </c>
      <c r="C138" s="3">
        <v>0.31</v>
      </c>
      <c r="D138" s="3">
        <v>0.44829999999999998</v>
      </c>
      <c r="E138" s="3">
        <v>10.275745450000001</v>
      </c>
      <c r="F138" s="3">
        <f t="shared" si="7"/>
        <v>1881.791666666657</v>
      </c>
      <c r="G138" s="3">
        <f>G129*3/12+G141*9/12</f>
        <v>3.64</v>
      </c>
      <c r="H138" s="3">
        <f t="shared" si="8"/>
        <v>141.03575327471739</v>
      </c>
      <c r="I138" s="3">
        <f t="shared" si="9"/>
        <v>7.1091192707581117</v>
      </c>
      <c r="J138" s="3">
        <f t="shared" si="10"/>
        <v>10.280703771228586</v>
      </c>
      <c r="K138" s="3">
        <f t="shared" si="11"/>
        <v>16.261989411181361</v>
      </c>
    </row>
    <row r="139" spans="1:11">
      <c r="A139" s="1">
        <v>1881.11</v>
      </c>
      <c r="B139" s="3">
        <v>6.19</v>
      </c>
      <c r="C139" s="3">
        <v>0.315</v>
      </c>
      <c r="D139" s="3">
        <v>0.44419999999999998</v>
      </c>
      <c r="E139" s="3">
        <v>10.180580170000001</v>
      </c>
      <c r="F139" s="3">
        <f t="shared" ref="F139:F202" si="12">F138+1/12</f>
        <v>1881.8749999999902</v>
      </c>
      <c r="G139" s="3">
        <f>G129*2/12+G141*10/12</f>
        <v>3.6333333333333337</v>
      </c>
      <c r="H139" s="3">
        <f t="shared" si="8"/>
        <v>143.27999737170182</v>
      </c>
      <c r="I139" s="3">
        <f t="shared" si="9"/>
        <v>7.2913084284468619</v>
      </c>
      <c r="J139" s="3">
        <f t="shared" si="10"/>
        <v>10.281902234654273</v>
      </c>
      <c r="K139" s="3">
        <f t="shared" si="11"/>
        <v>16.478642316644873</v>
      </c>
    </row>
    <row r="140" spans="1:11">
      <c r="A140" s="1">
        <v>1881.12</v>
      </c>
      <c r="B140" s="3">
        <v>6.01</v>
      </c>
      <c r="C140" s="3">
        <v>0.32</v>
      </c>
      <c r="D140" s="3">
        <v>0.44</v>
      </c>
      <c r="E140" s="3">
        <v>10.180580170000001</v>
      </c>
      <c r="F140" s="3">
        <f t="shared" si="12"/>
        <v>1881.9583333333235</v>
      </c>
      <c r="G140" s="3">
        <f>G129*1/12+G141*11/12</f>
        <v>3.6266666666666669</v>
      </c>
      <c r="H140" s="3">
        <f t="shared" si="8"/>
        <v>139.11353541258933</v>
      </c>
      <c r="I140" s="3">
        <f t="shared" si="9"/>
        <v>7.407043482866654</v>
      </c>
      <c r="J140" s="3">
        <f t="shared" si="10"/>
        <v>10.184684788941649</v>
      </c>
      <c r="K140" s="3">
        <f t="shared" si="11"/>
        <v>15.95875420610508</v>
      </c>
    </row>
    <row r="141" spans="1:11">
      <c r="A141" s="1">
        <v>1882.01</v>
      </c>
      <c r="B141" s="3">
        <v>5.92</v>
      </c>
      <c r="C141" s="3">
        <v>0.32</v>
      </c>
      <c r="D141" s="3">
        <v>0.43919999999999998</v>
      </c>
      <c r="E141" s="3">
        <v>10.180580170000001</v>
      </c>
      <c r="F141" s="3">
        <f t="shared" si="12"/>
        <v>1882.0416666666567</v>
      </c>
      <c r="G141" s="3">
        <v>3.62</v>
      </c>
      <c r="H141" s="3">
        <f t="shared" si="8"/>
        <v>137.03030443303308</v>
      </c>
      <c r="I141" s="3">
        <f t="shared" si="9"/>
        <v>7.407043482866654</v>
      </c>
      <c r="J141" s="3">
        <f t="shared" si="10"/>
        <v>10.166167180234481</v>
      </c>
      <c r="K141" s="3">
        <f t="shared" si="11"/>
        <v>15.678764160028745</v>
      </c>
    </row>
    <row r="142" spans="1:11">
      <c r="A142" s="1">
        <v>1882.02</v>
      </c>
      <c r="B142" s="3">
        <v>5.79</v>
      </c>
      <c r="C142" s="3">
        <v>0.32</v>
      </c>
      <c r="D142" s="3">
        <v>0.43830000000000002</v>
      </c>
      <c r="E142" s="3">
        <v>10.275745450000001</v>
      </c>
      <c r="F142" s="3">
        <f t="shared" si="12"/>
        <v>1882.12499999999</v>
      </c>
      <c r="G142" s="3">
        <f>G141*11/12+G153*1/12</f>
        <v>3.6208333333333336</v>
      </c>
      <c r="H142" s="3">
        <f t="shared" si="8"/>
        <v>132.78000186351443</v>
      </c>
      <c r="I142" s="3">
        <f t="shared" si="9"/>
        <v>7.3384456988470843</v>
      </c>
      <c r="J142" s="3">
        <f t="shared" si="10"/>
        <v>10.051377343139615</v>
      </c>
      <c r="K142" s="3">
        <f t="shared" si="11"/>
        <v>15.153861528363047</v>
      </c>
    </row>
    <row r="143" spans="1:11">
      <c r="A143" s="1">
        <v>1882.03</v>
      </c>
      <c r="B143" s="3">
        <v>5.78</v>
      </c>
      <c r="C143" s="3">
        <v>0.32</v>
      </c>
      <c r="D143" s="3">
        <v>0.4375</v>
      </c>
      <c r="E143" s="3">
        <v>10.275745450000001</v>
      </c>
      <c r="F143" s="3">
        <f t="shared" si="12"/>
        <v>1882.2083333333233</v>
      </c>
      <c r="G143" s="3">
        <f>G141*10/12+G153*2/12</f>
        <v>3.621666666666667</v>
      </c>
      <c r="H143" s="3">
        <f t="shared" si="8"/>
        <v>132.55067543542546</v>
      </c>
      <c r="I143" s="3">
        <f t="shared" si="9"/>
        <v>7.3384456988470843</v>
      </c>
      <c r="J143" s="3">
        <f t="shared" si="10"/>
        <v>10.033031228892497</v>
      </c>
      <c r="K143" s="3">
        <f t="shared" si="11"/>
        <v>15.091670299486754</v>
      </c>
    </row>
    <row r="144" spans="1:11">
      <c r="A144" s="1">
        <v>1882.04</v>
      </c>
      <c r="B144" s="3">
        <v>5.78</v>
      </c>
      <c r="C144" s="3">
        <v>0.32</v>
      </c>
      <c r="D144" s="3">
        <v>0.43669999999999998</v>
      </c>
      <c r="E144" s="3">
        <v>10.370910739999999</v>
      </c>
      <c r="F144" s="3">
        <f t="shared" si="12"/>
        <v>1882.2916666666565</v>
      </c>
      <c r="G144" s="3">
        <f>G141*9/12+G153*3/12</f>
        <v>3.6225000000000001</v>
      </c>
      <c r="H144" s="3">
        <f t="shared" si="8"/>
        <v>131.33436726502961</v>
      </c>
      <c r="I144" s="3">
        <f t="shared" si="9"/>
        <v>7.2711068382023321</v>
      </c>
      <c r="J144" s="3">
        <f t="shared" si="10"/>
        <v>9.9227886132592431</v>
      </c>
      <c r="K144" s="3">
        <f t="shared" si="11"/>
        <v>14.91699716837531</v>
      </c>
    </row>
    <row r="145" spans="1:11">
      <c r="A145" s="1">
        <v>1882.05</v>
      </c>
      <c r="B145" s="3">
        <v>5.71</v>
      </c>
      <c r="C145" s="3">
        <v>0.32</v>
      </c>
      <c r="D145" s="3">
        <v>0.43580000000000002</v>
      </c>
      <c r="E145" s="3">
        <v>10.465995039999999</v>
      </c>
      <c r="F145" s="3">
        <f t="shared" si="12"/>
        <v>1882.3749999999898</v>
      </c>
      <c r="G145" s="3">
        <f>G141*8/12+G153*4/12</f>
        <v>3.6233333333333335</v>
      </c>
      <c r="H145" s="3">
        <f t="shared" si="8"/>
        <v>128.56508099396154</v>
      </c>
      <c r="I145" s="3">
        <f t="shared" si="9"/>
        <v>7.2050483219032753</v>
      </c>
      <c r="J145" s="3">
        <f t="shared" si="10"/>
        <v>9.8123751833920227</v>
      </c>
      <c r="K145" s="3">
        <f t="shared" si="11"/>
        <v>14.567103202191769</v>
      </c>
    </row>
    <row r="146" spans="1:11">
      <c r="A146" s="1">
        <v>1882.06</v>
      </c>
      <c r="B146" s="3">
        <v>5.68</v>
      </c>
      <c r="C146" s="3">
        <v>0.32</v>
      </c>
      <c r="D146" s="3">
        <v>0.435</v>
      </c>
      <c r="E146" s="3">
        <v>10.56116033</v>
      </c>
      <c r="F146" s="3">
        <f t="shared" si="12"/>
        <v>1882.458333333323</v>
      </c>
      <c r="G146" s="3">
        <f>G141*7/12+G153*5/12</f>
        <v>3.6241666666666665</v>
      </c>
      <c r="H146" s="3">
        <f t="shared" si="8"/>
        <v>126.73721051254978</v>
      </c>
      <c r="I146" s="3">
        <f t="shared" si="9"/>
        <v>7.1401245359182992</v>
      </c>
      <c r="J146" s="3">
        <f t="shared" si="10"/>
        <v>9.7061067910139371</v>
      </c>
      <c r="K146" s="3">
        <f t="shared" si="11"/>
        <v>14.327404890131676</v>
      </c>
    </row>
    <row r="147" spans="1:11">
      <c r="A147" s="1">
        <v>1882.07</v>
      </c>
      <c r="B147" s="3">
        <v>6</v>
      </c>
      <c r="C147" s="3">
        <v>0.32</v>
      </c>
      <c r="D147" s="3">
        <v>0.43419999999999997</v>
      </c>
      <c r="E147" s="3">
        <v>10.465995039999999</v>
      </c>
      <c r="F147" s="3">
        <f t="shared" si="12"/>
        <v>1882.5416666666563</v>
      </c>
      <c r="G147" s="3">
        <f>G141*6/12+G153*6/12</f>
        <v>3.625</v>
      </c>
      <c r="H147" s="3">
        <f t="shared" ref="H147:H210" si="13">B147*$E$1727/E147</f>
        <v>135.0946560356864</v>
      </c>
      <c r="I147" s="3">
        <f t="shared" ref="I147:I210" si="14">C147*$E$1727/E147</f>
        <v>7.2050483219032753</v>
      </c>
      <c r="J147" s="3">
        <f t="shared" ref="J147:J210" si="15">D147*$E$1727/E147</f>
        <v>9.7763499417825059</v>
      </c>
      <c r="K147" s="3">
        <f t="shared" si="11"/>
        <v>15.240559761217831</v>
      </c>
    </row>
    <row r="148" spans="1:11">
      <c r="A148" s="1">
        <v>1882.08</v>
      </c>
      <c r="B148" s="3">
        <v>6.18</v>
      </c>
      <c r="C148" s="3">
        <v>0.32</v>
      </c>
      <c r="D148" s="3">
        <v>0.43330000000000002</v>
      </c>
      <c r="E148" s="3">
        <v>10.56116033</v>
      </c>
      <c r="F148" s="3">
        <f t="shared" si="12"/>
        <v>1882.6249999999895</v>
      </c>
      <c r="G148" s="3">
        <f>G141*5/12+G153*7/12</f>
        <v>3.6258333333333335</v>
      </c>
      <c r="H148" s="3">
        <f t="shared" si="13"/>
        <v>137.89365509992214</v>
      </c>
      <c r="I148" s="3">
        <f t="shared" si="14"/>
        <v>7.1401245359182992</v>
      </c>
      <c r="J148" s="3">
        <f t="shared" si="15"/>
        <v>9.6681748794168705</v>
      </c>
      <c r="K148" s="3">
        <f t="shared" si="11"/>
        <v>15.525429331463039</v>
      </c>
    </row>
    <row r="149" spans="1:11">
      <c r="A149" s="1">
        <v>1882.09</v>
      </c>
      <c r="B149" s="3">
        <v>6.24</v>
      </c>
      <c r="C149" s="3">
        <v>0.32</v>
      </c>
      <c r="D149" s="3">
        <v>0.4325</v>
      </c>
      <c r="E149" s="3">
        <v>10.275745450000001</v>
      </c>
      <c r="F149" s="3">
        <f t="shared" si="12"/>
        <v>1882.7083333333228</v>
      </c>
      <c r="G149" s="3">
        <f>G141*4/12+G153*8/12</f>
        <v>3.6266666666666669</v>
      </c>
      <c r="H149" s="3">
        <f t="shared" si="13"/>
        <v>143.09969112751813</v>
      </c>
      <c r="I149" s="3">
        <f t="shared" si="14"/>
        <v>7.3384456988470843</v>
      </c>
      <c r="J149" s="3">
        <f t="shared" si="15"/>
        <v>9.9183680148480118</v>
      </c>
      <c r="K149" s="3">
        <f t="shared" si="11"/>
        <v>16.081106624462318</v>
      </c>
    </row>
    <row r="150" spans="1:11">
      <c r="A150" s="1">
        <v>1882.1</v>
      </c>
      <c r="B150" s="3">
        <v>6.07</v>
      </c>
      <c r="C150" s="3">
        <v>0.32</v>
      </c>
      <c r="D150" s="3">
        <v>0.43169999999999997</v>
      </c>
      <c r="E150" s="3">
        <v>10.180580170000001</v>
      </c>
      <c r="F150" s="3">
        <f t="shared" si="12"/>
        <v>1882.7916666666561</v>
      </c>
      <c r="G150" s="3">
        <f>G141*3/12+G153*9/12</f>
        <v>3.6274999999999999</v>
      </c>
      <c r="H150" s="3">
        <f t="shared" si="13"/>
        <v>140.50235606562683</v>
      </c>
      <c r="I150" s="3">
        <f t="shared" si="14"/>
        <v>7.407043482866654</v>
      </c>
      <c r="J150" s="3">
        <f t="shared" si="15"/>
        <v>9.992564598604794</v>
      </c>
      <c r="K150" s="3">
        <f t="shared" si="11"/>
        <v>15.755581030526562</v>
      </c>
    </row>
    <row r="151" spans="1:11">
      <c r="A151" s="1">
        <v>1882.11</v>
      </c>
      <c r="B151" s="3">
        <v>5.81</v>
      </c>
      <c r="C151" s="3">
        <v>0.32</v>
      </c>
      <c r="D151" s="3">
        <v>0.43080000000000002</v>
      </c>
      <c r="E151" s="3">
        <v>10.08541488</v>
      </c>
      <c r="F151" s="3">
        <f t="shared" si="12"/>
        <v>1882.8749999999893</v>
      </c>
      <c r="G151" s="3">
        <f>G141*2/12+G153*10/12</f>
        <v>3.6283333333333334</v>
      </c>
      <c r="H151" s="3">
        <f t="shared" si="13"/>
        <v>135.75311638543121</v>
      </c>
      <c r="I151" s="3">
        <f t="shared" si="14"/>
        <v>7.4769358422268493</v>
      </c>
      <c r="J151" s="3">
        <f t="shared" si="15"/>
        <v>10.065824877597896</v>
      </c>
      <c r="K151" s="3">
        <f t="shared" si="11"/>
        <v>15.192670313165346</v>
      </c>
    </row>
    <row r="152" spans="1:11">
      <c r="A152" s="1">
        <v>1882.12</v>
      </c>
      <c r="B152" s="3">
        <v>5.84</v>
      </c>
      <c r="C152" s="3">
        <v>0.32</v>
      </c>
      <c r="D152" s="3">
        <v>0.43</v>
      </c>
      <c r="E152" s="3">
        <v>9.9903305790000001</v>
      </c>
      <c r="F152" s="3">
        <f t="shared" si="12"/>
        <v>1882.9583333333226</v>
      </c>
      <c r="G152" s="3">
        <f>G141*1/12+G153*11/12</f>
        <v>3.6291666666666669</v>
      </c>
      <c r="H152" s="3">
        <f t="shared" si="13"/>
        <v>137.75279898072731</v>
      </c>
      <c r="I152" s="3">
        <f t="shared" si="14"/>
        <v>7.5480985742864277</v>
      </c>
      <c r="J152" s="3">
        <f t="shared" si="15"/>
        <v>10.142757459197385</v>
      </c>
      <c r="K152" s="3">
        <f t="shared" si="11"/>
        <v>15.382128332081981</v>
      </c>
    </row>
    <row r="153" spans="1:11">
      <c r="A153" s="1">
        <v>1883.01</v>
      </c>
      <c r="B153" s="3">
        <v>5.81</v>
      </c>
      <c r="C153" s="3">
        <v>0.32079999999999997</v>
      </c>
      <c r="D153" s="3">
        <v>0.42749999999999999</v>
      </c>
      <c r="E153" s="3">
        <v>9.9903305790000001</v>
      </c>
      <c r="F153" s="3">
        <f t="shared" si="12"/>
        <v>1883.0416666666558</v>
      </c>
      <c r="G153" s="3">
        <v>3.63</v>
      </c>
      <c r="H153" s="3">
        <f t="shared" si="13"/>
        <v>137.04516473938793</v>
      </c>
      <c r="I153" s="3">
        <f t="shared" si="14"/>
        <v>7.5669688207221419</v>
      </c>
      <c r="J153" s="3">
        <f t="shared" si="15"/>
        <v>10.083787939085774</v>
      </c>
      <c r="K153" s="3">
        <f t="shared" si="11"/>
        <v>15.270259119098577</v>
      </c>
    </row>
    <row r="154" spans="1:11">
      <c r="A154" s="1">
        <v>1883.02</v>
      </c>
      <c r="B154" s="3">
        <v>5.68</v>
      </c>
      <c r="C154" s="3">
        <v>0.32169999999999999</v>
      </c>
      <c r="D154" s="3">
        <v>0.42499999999999999</v>
      </c>
      <c r="E154" s="3">
        <v>10.08541488</v>
      </c>
      <c r="F154" s="3">
        <f t="shared" si="12"/>
        <v>1883.1249999999891</v>
      </c>
      <c r="G154" s="3">
        <f>G153*11/12+G165*1/12</f>
        <v>3.6291666666666669</v>
      </c>
      <c r="H154" s="3">
        <f t="shared" si="13"/>
        <v>132.71561119952656</v>
      </c>
      <c r="I154" s="3">
        <f t="shared" si="14"/>
        <v>7.5166570638886778</v>
      </c>
      <c r="J154" s="3">
        <f t="shared" si="15"/>
        <v>9.9303054154575339</v>
      </c>
      <c r="K154" s="3">
        <f t="shared" si="11"/>
        <v>14.757590146176229</v>
      </c>
    </row>
    <row r="155" spans="1:11">
      <c r="A155" s="1">
        <v>1883.03</v>
      </c>
      <c r="B155" s="3">
        <v>5.75</v>
      </c>
      <c r="C155" s="3">
        <v>0.32250000000000001</v>
      </c>
      <c r="D155" s="3">
        <v>0.42249999999999999</v>
      </c>
      <c r="E155" s="3">
        <v>9.9903305790000001</v>
      </c>
      <c r="F155" s="3">
        <f t="shared" si="12"/>
        <v>1883.2083333333223</v>
      </c>
      <c r="G155" s="3">
        <f>G153*10/12+G165*2/12</f>
        <v>3.6283333333333334</v>
      </c>
      <c r="H155" s="3">
        <f t="shared" si="13"/>
        <v>135.62989625670923</v>
      </c>
      <c r="I155" s="3">
        <f t="shared" si="14"/>
        <v>7.6070680943980395</v>
      </c>
      <c r="J155" s="3">
        <f t="shared" si="15"/>
        <v>9.9658488988625464</v>
      </c>
      <c r="K155" s="3">
        <f t="shared" si="11"/>
        <v>15.051254121401641</v>
      </c>
    </row>
    <row r="156" spans="1:11">
      <c r="A156" s="1">
        <v>1883.04</v>
      </c>
      <c r="B156" s="3">
        <v>5.87</v>
      </c>
      <c r="C156" s="3">
        <v>0.32329999999999998</v>
      </c>
      <c r="D156" s="3">
        <v>0.42</v>
      </c>
      <c r="E156" s="3">
        <v>9.8951652889999995</v>
      </c>
      <c r="F156" s="3">
        <f t="shared" si="12"/>
        <v>1883.2916666666556</v>
      </c>
      <c r="G156" s="3">
        <f>G153*9/12+G165*3/12</f>
        <v>3.6274999999999999</v>
      </c>
      <c r="H156" s="3">
        <f t="shared" si="13"/>
        <v>139.792055978864</v>
      </c>
      <c r="I156" s="3">
        <f t="shared" si="14"/>
        <v>7.6992796759738891</v>
      </c>
      <c r="J156" s="3">
        <f t="shared" si="15"/>
        <v>10.002157327278173</v>
      </c>
      <c r="K156" s="3">
        <f t="shared" si="11"/>
        <v>15.48206722203668</v>
      </c>
    </row>
    <row r="157" spans="1:11">
      <c r="A157" s="1">
        <v>1883.05</v>
      </c>
      <c r="B157" s="3">
        <v>5.77</v>
      </c>
      <c r="C157" s="3">
        <v>0.32419999999999999</v>
      </c>
      <c r="D157" s="3">
        <v>0.41749999999999998</v>
      </c>
      <c r="E157" s="3">
        <v>9.8000000000000007</v>
      </c>
      <c r="F157" s="3">
        <f t="shared" si="12"/>
        <v>1883.3749999999889</v>
      </c>
      <c r="G157" s="3">
        <f>G153*8/12+G165*4/12</f>
        <v>3.6266666666666669</v>
      </c>
      <c r="H157" s="3">
        <f t="shared" si="13"/>
        <v>138.74494897959178</v>
      </c>
      <c r="I157" s="3">
        <f t="shared" si="14"/>
        <v>7.7956867346938763</v>
      </c>
      <c r="J157" s="3">
        <f t="shared" si="15"/>
        <v>10.039170918367345</v>
      </c>
      <c r="K157" s="3">
        <f t="shared" si="11"/>
        <v>15.33549763733707</v>
      </c>
    </row>
    <row r="158" spans="1:11">
      <c r="A158" s="1">
        <v>1883.06</v>
      </c>
      <c r="B158" s="3">
        <v>5.82</v>
      </c>
      <c r="C158" s="3">
        <v>0.32500000000000001</v>
      </c>
      <c r="D158" s="3">
        <v>0.41499999999999998</v>
      </c>
      <c r="E158" s="3">
        <v>9.5145851239999999</v>
      </c>
      <c r="F158" s="3">
        <f t="shared" si="12"/>
        <v>1883.4583333333221</v>
      </c>
      <c r="G158" s="3">
        <f>G153*7/12+G165*5/12</f>
        <v>3.6258333333333335</v>
      </c>
      <c r="H158" s="3">
        <f t="shared" si="13"/>
        <v>144.14532868495886</v>
      </c>
      <c r="I158" s="3">
        <f t="shared" si="14"/>
        <v>8.0493525468404847</v>
      </c>
      <c r="J158" s="3">
        <f t="shared" si="15"/>
        <v>10.278404021350157</v>
      </c>
      <c r="K158" s="3">
        <f t="shared" si="11"/>
        <v>15.903388388583799</v>
      </c>
    </row>
    <row r="159" spans="1:11">
      <c r="A159" s="1">
        <v>1883.07</v>
      </c>
      <c r="B159" s="3">
        <v>5.73</v>
      </c>
      <c r="C159" s="3">
        <v>0.32579999999999998</v>
      </c>
      <c r="D159" s="3">
        <v>0.41249999999999998</v>
      </c>
      <c r="E159" s="3">
        <v>9.3242545450000005</v>
      </c>
      <c r="F159" s="3">
        <f t="shared" si="12"/>
        <v>1883.5416666666554</v>
      </c>
      <c r="G159" s="3">
        <f>G153*6/12+G165*6/12</f>
        <v>3.625</v>
      </c>
      <c r="H159" s="3">
        <f t="shared" si="13"/>
        <v>144.81313154669996</v>
      </c>
      <c r="I159" s="3">
        <f t="shared" si="14"/>
        <v>8.2338775319223103</v>
      </c>
      <c r="J159" s="3">
        <f t="shared" si="15"/>
        <v>10.425029103492795</v>
      </c>
      <c r="K159" s="3">
        <f t="shared" si="11"/>
        <v>15.94878312701703</v>
      </c>
    </row>
    <row r="160" spans="1:11">
      <c r="A160" s="1">
        <v>1883.08</v>
      </c>
      <c r="B160" s="3">
        <v>5.47</v>
      </c>
      <c r="C160" s="3">
        <v>0.32669999999999999</v>
      </c>
      <c r="D160" s="3">
        <v>0.41</v>
      </c>
      <c r="E160" s="3">
        <v>9.3242545450000005</v>
      </c>
      <c r="F160" s="3">
        <f t="shared" si="12"/>
        <v>1883.6249999999886</v>
      </c>
      <c r="G160" s="3">
        <f>G153*5/12+G165*7/12</f>
        <v>3.6241666666666665</v>
      </c>
      <c r="H160" s="3">
        <f t="shared" si="13"/>
        <v>138.24220411177114</v>
      </c>
      <c r="I160" s="3">
        <f t="shared" si="14"/>
        <v>8.2566230499662954</v>
      </c>
      <c r="J160" s="3">
        <f t="shared" si="15"/>
        <v>10.361847108926174</v>
      </c>
      <c r="K160" s="3">
        <f t="shared" si="11"/>
        <v>15.196810876629852</v>
      </c>
    </row>
    <row r="161" spans="1:11">
      <c r="A161" s="1">
        <v>1883.09</v>
      </c>
      <c r="B161" s="3">
        <v>5.53</v>
      </c>
      <c r="C161" s="3">
        <v>0.32750000000000001</v>
      </c>
      <c r="D161" s="3">
        <v>0.40749999999999997</v>
      </c>
      <c r="E161" s="3">
        <v>9.229089256</v>
      </c>
      <c r="F161" s="3">
        <f t="shared" si="12"/>
        <v>1883.7083333333219</v>
      </c>
      <c r="G161" s="3">
        <f>G153*4/12+G165*8/12</f>
        <v>3.6233333333333335</v>
      </c>
      <c r="H161" s="3">
        <f t="shared" si="13"/>
        <v>141.19968545680732</v>
      </c>
      <c r="I161" s="3">
        <f t="shared" si="14"/>
        <v>8.3621875202720446</v>
      </c>
      <c r="J161" s="3">
        <f t="shared" si="15"/>
        <v>10.404859280949182</v>
      </c>
      <c r="K161" s="3">
        <f t="shared" si="11"/>
        <v>15.494692425793456</v>
      </c>
    </row>
    <row r="162" spans="1:11">
      <c r="A162" s="1">
        <v>1883.1</v>
      </c>
      <c r="B162" s="3">
        <v>5.38</v>
      </c>
      <c r="C162" s="3">
        <v>0.32829999999999998</v>
      </c>
      <c r="D162" s="3">
        <v>0.40500000000000003</v>
      </c>
      <c r="E162" s="3">
        <v>9.229089256</v>
      </c>
      <c r="F162" s="3">
        <f t="shared" si="12"/>
        <v>1883.7916666666551</v>
      </c>
      <c r="G162" s="3">
        <f>G153*3/12+G165*9/12</f>
        <v>3.6225000000000001</v>
      </c>
      <c r="H162" s="3">
        <f t="shared" si="13"/>
        <v>137.36967590553766</v>
      </c>
      <c r="I162" s="3">
        <f t="shared" si="14"/>
        <v>8.3826142378788138</v>
      </c>
      <c r="J162" s="3">
        <f t="shared" si="15"/>
        <v>10.341025788428023</v>
      </c>
      <c r="K162" s="3">
        <f t="shared" si="11"/>
        <v>15.048056270223835</v>
      </c>
    </row>
    <row r="163" spans="1:11">
      <c r="A163" s="1">
        <v>1883.11</v>
      </c>
      <c r="B163" s="3">
        <v>5.46</v>
      </c>
      <c r="C163" s="3">
        <v>0.32919999999999999</v>
      </c>
      <c r="D163" s="3">
        <v>0.40250000000000002</v>
      </c>
      <c r="E163" s="3">
        <v>9.1340049590000003</v>
      </c>
      <c r="F163" s="3">
        <f t="shared" si="12"/>
        <v>1883.8749999999884</v>
      </c>
      <c r="G163" s="3">
        <f>G153*2/12+G165*10/12</f>
        <v>3.621666666666667</v>
      </c>
      <c r="H163" s="3">
        <f t="shared" si="13"/>
        <v>140.86361960338408</v>
      </c>
      <c r="I163" s="3">
        <f t="shared" si="14"/>
        <v>8.4930958925703361</v>
      </c>
      <c r="J163" s="3">
        <f t="shared" si="15"/>
        <v>10.384177086146904</v>
      </c>
      <c r="K163" s="3">
        <f t="shared" si="11"/>
        <v>15.40821814244887</v>
      </c>
    </row>
    <row r="164" spans="1:11">
      <c r="A164" s="1">
        <v>1883.12</v>
      </c>
      <c r="B164" s="3">
        <v>5.34</v>
      </c>
      <c r="C164" s="3">
        <v>0.33</v>
      </c>
      <c r="D164" s="3">
        <v>0.4</v>
      </c>
      <c r="E164" s="3">
        <v>9.229089256</v>
      </c>
      <c r="F164" s="3">
        <f t="shared" si="12"/>
        <v>1883.9583333333217</v>
      </c>
      <c r="G164" s="3">
        <f>G153*1/12+G165*11/12</f>
        <v>3.6208333333333336</v>
      </c>
      <c r="H164" s="3">
        <f t="shared" si="13"/>
        <v>136.34834002519912</v>
      </c>
      <c r="I164" s="3">
        <f t="shared" si="14"/>
        <v>8.4260210127932034</v>
      </c>
      <c r="J164" s="3">
        <f t="shared" si="15"/>
        <v>10.213358803385701</v>
      </c>
      <c r="K164" s="3">
        <f t="shared" si="11"/>
        <v>14.89640394188717</v>
      </c>
    </row>
    <row r="165" spans="1:11">
      <c r="A165" s="1">
        <v>1884.01</v>
      </c>
      <c r="B165" s="3">
        <v>5.18</v>
      </c>
      <c r="C165" s="3">
        <v>0.32829999999999998</v>
      </c>
      <c r="D165" s="3">
        <v>0.39250000000000002</v>
      </c>
      <c r="E165" s="3">
        <v>9.229089256</v>
      </c>
      <c r="F165" s="3">
        <f t="shared" si="12"/>
        <v>1884.0416666666549</v>
      </c>
      <c r="G165" s="3">
        <v>3.62</v>
      </c>
      <c r="H165" s="3">
        <f t="shared" si="13"/>
        <v>132.26299650384485</v>
      </c>
      <c r="I165" s="3">
        <f t="shared" si="14"/>
        <v>8.3826142378788138</v>
      </c>
      <c r="J165" s="3">
        <f t="shared" si="15"/>
        <v>10.021858325822219</v>
      </c>
      <c r="K165" s="3">
        <f t="shared" si="11"/>
        <v>14.432821721970729</v>
      </c>
    </row>
    <row r="166" spans="1:11">
      <c r="A166" s="1">
        <v>1884.02</v>
      </c>
      <c r="B166" s="3">
        <v>5.32</v>
      </c>
      <c r="C166" s="3">
        <v>0.32669999999999999</v>
      </c>
      <c r="D166" s="3">
        <v>0.38500000000000001</v>
      </c>
      <c r="E166" s="3">
        <v>9.229089256</v>
      </c>
      <c r="F166" s="3">
        <f t="shared" si="12"/>
        <v>1884.1249999999882</v>
      </c>
      <c r="G166" s="3">
        <f>G165*11/12+G177*1/12</f>
        <v>3.6116666666666668</v>
      </c>
      <c r="H166" s="3">
        <f t="shared" si="13"/>
        <v>135.83767208502982</v>
      </c>
      <c r="I166" s="3">
        <f t="shared" si="14"/>
        <v>8.3417608026652719</v>
      </c>
      <c r="J166" s="3">
        <f t="shared" si="15"/>
        <v>9.8303578482587373</v>
      </c>
      <c r="K166" s="3">
        <f t="shared" si="11"/>
        <v>14.80596022881671</v>
      </c>
    </row>
    <row r="167" spans="1:11">
      <c r="A167" s="1">
        <v>1884.03</v>
      </c>
      <c r="B167" s="3">
        <v>5.3</v>
      </c>
      <c r="C167" s="3">
        <v>0.32500000000000001</v>
      </c>
      <c r="D167" s="3">
        <v>0.3775</v>
      </c>
      <c r="E167" s="3">
        <v>9.229089256</v>
      </c>
      <c r="F167" s="3">
        <f t="shared" si="12"/>
        <v>1884.2083333333214</v>
      </c>
      <c r="G167" s="3">
        <f>G165*10/12+G177*2/12</f>
        <v>3.6033333333333335</v>
      </c>
      <c r="H167" s="3">
        <f t="shared" si="13"/>
        <v>135.32700414486055</v>
      </c>
      <c r="I167" s="3">
        <f t="shared" si="14"/>
        <v>8.2983540277508823</v>
      </c>
      <c r="J167" s="3">
        <f t="shared" si="15"/>
        <v>9.6388573706952556</v>
      </c>
      <c r="K167" s="3">
        <f t="shared" si="11"/>
        <v>14.736023454014473</v>
      </c>
    </row>
    <row r="168" spans="1:11">
      <c r="A168" s="1">
        <v>1884.04</v>
      </c>
      <c r="B168" s="3">
        <v>5.0599999999999996</v>
      </c>
      <c r="C168" s="3">
        <v>0.32329999999999998</v>
      </c>
      <c r="D168" s="3">
        <v>0.37</v>
      </c>
      <c r="E168" s="3">
        <v>9.0388396689999997</v>
      </c>
      <c r="F168" s="3">
        <f t="shared" si="12"/>
        <v>1884.2916666666547</v>
      </c>
      <c r="G168" s="3">
        <f>G165*9/12+G177*3/12</f>
        <v>3.5949999999999998</v>
      </c>
      <c r="H168" s="3">
        <f t="shared" si="13"/>
        <v>131.9183704618049</v>
      </c>
      <c r="I168" s="3">
        <f t="shared" si="14"/>
        <v>8.4286974644864667</v>
      </c>
      <c r="J168" s="3">
        <f t="shared" si="15"/>
        <v>9.6462049547169588</v>
      </c>
      <c r="K168" s="3">
        <f t="shared" si="11"/>
        <v>14.353453682579477</v>
      </c>
    </row>
    <row r="169" spans="1:11">
      <c r="A169" s="1">
        <v>1884.05</v>
      </c>
      <c r="B169" s="3">
        <v>4.6500000000000004</v>
      </c>
      <c r="C169" s="3">
        <v>0.32169999999999999</v>
      </c>
      <c r="D169" s="3">
        <v>0.36249999999999999</v>
      </c>
      <c r="E169" s="3">
        <v>8.8485090910000004</v>
      </c>
      <c r="F169" s="3">
        <f t="shared" si="12"/>
        <v>1884.3749999999879</v>
      </c>
      <c r="G169" s="3">
        <f>G165*8/12+G177*4/12</f>
        <v>3.5866666666666669</v>
      </c>
      <c r="H169" s="3">
        <f t="shared" si="13"/>
        <v>123.8369638015666</v>
      </c>
      <c r="I169" s="3">
        <f t="shared" si="14"/>
        <v>8.5673873666589184</v>
      </c>
      <c r="J169" s="3">
        <f t="shared" si="15"/>
        <v>9.6539568554984694</v>
      </c>
      <c r="K169" s="3">
        <f t="shared" si="11"/>
        <v>13.465050313804909</v>
      </c>
    </row>
    <row r="170" spans="1:11">
      <c r="A170" s="1">
        <v>1884.06</v>
      </c>
      <c r="B170" s="3">
        <v>4.46</v>
      </c>
      <c r="C170" s="3">
        <v>0.32</v>
      </c>
      <c r="D170" s="3">
        <v>0.35499999999999998</v>
      </c>
      <c r="E170" s="3">
        <v>8.8485090910000004</v>
      </c>
      <c r="F170" s="3">
        <f t="shared" si="12"/>
        <v>1884.4583333333212</v>
      </c>
      <c r="G170" s="3">
        <f>G165*7/12+G177*5/12</f>
        <v>3.5783333333333336</v>
      </c>
      <c r="H170" s="3">
        <f t="shared" si="13"/>
        <v>118.77695882902944</v>
      </c>
      <c r="I170" s="3">
        <f t="shared" si="14"/>
        <v>8.5221136379572719</v>
      </c>
      <c r="J170" s="3">
        <f t="shared" si="15"/>
        <v>9.4542198171088465</v>
      </c>
      <c r="K170" s="3">
        <f t="shared" si="11"/>
        <v>12.906876483666862</v>
      </c>
    </row>
    <row r="171" spans="1:11">
      <c r="A171" s="1">
        <v>1884.07</v>
      </c>
      <c r="B171" s="3">
        <v>4.46</v>
      </c>
      <c r="C171" s="3">
        <v>0.31830000000000003</v>
      </c>
      <c r="D171" s="3">
        <v>0.34749999999999998</v>
      </c>
      <c r="E171" s="3">
        <v>8.7534247930000006</v>
      </c>
      <c r="F171" s="3">
        <f t="shared" si="12"/>
        <v>1884.5416666666545</v>
      </c>
      <c r="G171" s="3">
        <f>G165*6/12+G177*6/12</f>
        <v>3.57</v>
      </c>
      <c r="H171" s="3">
        <f t="shared" si="13"/>
        <v>120.06717654562702</v>
      </c>
      <c r="I171" s="3">
        <f t="shared" si="14"/>
        <v>8.5689197969670605</v>
      </c>
      <c r="J171" s="3">
        <f t="shared" si="15"/>
        <v>9.3550098317500883</v>
      </c>
      <c r="K171" s="3">
        <f t="shared" si="11"/>
        <v>13.043931585991666</v>
      </c>
    </row>
    <row r="172" spans="1:11">
      <c r="A172" s="1">
        <v>1884.08</v>
      </c>
      <c r="B172" s="3">
        <v>4.74</v>
      </c>
      <c r="C172" s="3">
        <v>0.31669999999999998</v>
      </c>
      <c r="D172" s="3">
        <v>0.34</v>
      </c>
      <c r="E172" s="3">
        <v>8.7534247930000006</v>
      </c>
      <c r="F172" s="3">
        <f t="shared" si="12"/>
        <v>1884.6249999999877</v>
      </c>
      <c r="G172" s="3">
        <f>G165*5/12+G177*7/12</f>
        <v>3.5616666666666665</v>
      </c>
      <c r="H172" s="3">
        <f t="shared" si="13"/>
        <v>127.60502619423144</v>
      </c>
      <c r="I172" s="3">
        <f t="shared" si="14"/>
        <v>8.525846370403606</v>
      </c>
      <c r="J172" s="3">
        <f t="shared" si="15"/>
        <v>9.1531031447338993</v>
      </c>
      <c r="K172" s="3">
        <f t="shared" si="11"/>
        <v>13.859813341769327</v>
      </c>
    </row>
    <row r="173" spans="1:11">
      <c r="A173" s="1">
        <v>1884.09</v>
      </c>
      <c r="B173" s="3">
        <v>4.59</v>
      </c>
      <c r="C173" s="3">
        <v>0.315</v>
      </c>
      <c r="D173" s="3">
        <v>0.33250000000000002</v>
      </c>
      <c r="E173" s="3">
        <v>8.6582595040000001</v>
      </c>
      <c r="F173" s="3">
        <f t="shared" si="12"/>
        <v>1884.708333333321</v>
      </c>
      <c r="G173" s="3">
        <f>G165*4/12+G177*8/12</f>
        <v>3.5533333333333337</v>
      </c>
      <c r="H173" s="3">
        <f t="shared" si="13"/>
        <v>124.9250498325096</v>
      </c>
      <c r="I173" s="3">
        <f t="shared" si="14"/>
        <v>8.5732877336035997</v>
      </c>
      <c r="J173" s="3">
        <f t="shared" si="15"/>
        <v>9.0495814965815775</v>
      </c>
      <c r="K173" s="3">
        <f t="shared" si="11"/>
        <v>13.569154744335723</v>
      </c>
    </row>
    <row r="174" spans="1:11">
      <c r="A174" s="1">
        <v>1884.1</v>
      </c>
      <c r="B174" s="3">
        <v>4.4400000000000004</v>
      </c>
      <c r="C174" s="3">
        <v>0.31330000000000002</v>
      </c>
      <c r="D174" s="3">
        <v>0.32500000000000001</v>
      </c>
      <c r="E174" s="3">
        <v>8.5630942149999996</v>
      </c>
      <c r="F174" s="3">
        <f t="shared" si="12"/>
        <v>1884.7916666666542</v>
      </c>
      <c r="G174" s="3">
        <f>G165*3/12+G177*9/12</f>
        <v>3.5449999999999999</v>
      </c>
      <c r="H174" s="3">
        <f t="shared" si="13"/>
        <v>122.18550604841151</v>
      </c>
      <c r="I174" s="3">
        <f t="shared" si="14"/>
        <v>8.6217835686863342</v>
      </c>
      <c r="J174" s="3">
        <f t="shared" si="15"/>
        <v>8.9437588886787687</v>
      </c>
      <c r="K174" s="3">
        <f t="shared" si="11"/>
        <v>13.273251319134159</v>
      </c>
    </row>
    <row r="175" spans="1:11">
      <c r="A175" s="1">
        <v>1884.11</v>
      </c>
      <c r="B175" s="3">
        <v>4.3499999999999996</v>
      </c>
      <c r="C175" s="3">
        <v>0.31169999999999998</v>
      </c>
      <c r="D175" s="3">
        <v>0.3175</v>
      </c>
      <c r="E175" s="3">
        <v>8.3728446279999993</v>
      </c>
      <c r="F175" s="3">
        <f t="shared" si="12"/>
        <v>1884.8749999999875</v>
      </c>
      <c r="G175" s="3">
        <f>G165*2/12+G177*10/12</f>
        <v>3.5366666666666671</v>
      </c>
      <c r="H175" s="3">
        <f t="shared" si="13"/>
        <v>122.4288214511939</v>
      </c>
      <c r="I175" s="3">
        <f t="shared" si="14"/>
        <v>8.7726583095027895</v>
      </c>
      <c r="J175" s="3">
        <f t="shared" si="15"/>
        <v>8.9358967381043826</v>
      </c>
      <c r="K175" s="3">
        <f t="shared" si="11"/>
        <v>13.30443760211973</v>
      </c>
    </row>
    <row r="176" spans="1:11">
      <c r="A176" s="1">
        <v>1884.12</v>
      </c>
      <c r="B176" s="3">
        <v>4.34</v>
      </c>
      <c r="C176" s="3">
        <v>0.31</v>
      </c>
      <c r="D176" s="3">
        <v>0.31</v>
      </c>
      <c r="E176" s="3">
        <v>8.2776793390000005</v>
      </c>
      <c r="F176" s="3">
        <f t="shared" si="12"/>
        <v>1884.9583333333208</v>
      </c>
      <c r="G176" s="3">
        <f>G165*1/12+G177*11/12</f>
        <v>3.5283333333333333</v>
      </c>
      <c r="H176" s="3">
        <f t="shared" si="13"/>
        <v>123.55165718747828</v>
      </c>
      <c r="I176" s="3">
        <f t="shared" si="14"/>
        <v>8.8251183705341631</v>
      </c>
      <c r="J176" s="3">
        <f t="shared" si="15"/>
        <v>8.8251183705341631</v>
      </c>
      <c r="K176" s="3">
        <f t="shared" si="11"/>
        <v>13.432292746944759</v>
      </c>
    </row>
    <row r="177" spans="1:11">
      <c r="A177" s="1">
        <v>1885.01</v>
      </c>
      <c r="B177" s="3">
        <v>4.24</v>
      </c>
      <c r="C177" s="3">
        <v>0.30420000000000003</v>
      </c>
      <c r="D177" s="3">
        <v>0.30669999999999997</v>
      </c>
      <c r="E177" s="3">
        <v>8.2776793390000005</v>
      </c>
      <c r="F177" s="3">
        <f t="shared" si="12"/>
        <v>1885.041666666654</v>
      </c>
      <c r="G177" s="3">
        <v>3.52</v>
      </c>
      <c r="H177" s="3">
        <f t="shared" si="13"/>
        <v>120.70484480988662</v>
      </c>
      <c r="I177" s="3">
        <f t="shared" si="14"/>
        <v>8.6600032526338477</v>
      </c>
      <c r="J177" s="3">
        <f t="shared" si="15"/>
        <v>8.7311735620736375</v>
      </c>
      <c r="K177" s="3">
        <f t="shared" si="11"/>
        <v>13.129817425635961</v>
      </c>
    </row>
    <row r="178" spans="1:11">
      <c r="A178" s="1">
        <v>1885.02</v>
      </c>
      <c r="B178" s="3">
        <v>4.37</v>
      </c>
      <c r="C178" s="3">
        <v>0.29830000000000001</v>
      </c>
      <c r="D178" s="3">
        <v>0.30330000000000001</v>
      </c>
      <c r="E178" s="3">
        <v>8.3728446279999993</v>
      </c>
      <c r="F178" s="3">
        <f t="shared" si="12"/>
        <v>1885.1249999999873</v>
      </c>
      <c r="G178" s="3">
        <f>G177*11/12+G189*1/12</f>
        <v>3.5074999999999998</v>
      </c>
      <c r="H178" s="3">
        <f t="shared" si="13"/>
        <v>122.99171258430283</v>
      </c>
      <c r="I178" s="3">
        <f t="shared" si="14"/>
        <v>8.3955212503198027</v>
      </c>
      <c r="J178" s="3">
        <f t="shared" si="15"/>
        <v>8.536244033597038</v>
      </c>
      <c r="K178" s="3">
        <f t="shared" si="11"/>
        <v>13.384817593597964</v>
      </c>
    </row>
    <row r="179" spans="1:11">
      <c r="A179" s="1">
        <v>1885.03</v>
      </c>
      <c r="B179" s="3">
        <v>4.38</v>
      </c>
      <c r="C179" s="3">
        <v>0.29249999999999998</v>
      </c>
      <c r="D179" s="3">
        <v>0.3</v>
      </c>
      <c r="E179" s="3">
        <v>8.18251405</v>
      </c>
      <c r="F179" s="3">
        <f t="shared" si="12"/>
        <v>1885.2083333333205</v>
      </c>
      <c r="G179" s="3">
        <f>G177*10/12+G189*2/12</f>
        <v>3.4950000000000001</v>
      </c>
      <c r="H179" s="3">
        <f t="shared" si="13"/>
        <v>126.140571674301</v>
      </c>
      <c r="I179" s="3">
        <f t="shared" si="14"/>
        <v>8.4237710535920183</v>
      </c>
      <c r="J179" s="3">
        <f t="shared" si="15"/>
        <v>8.6397651831713009</v>
      </c>
      <c r="K179" s="3">
        <f t="shared" si="11"/>
        <v>13.734194093452512</v>
      </c>
    </row>
    <row r="180" spans="1:11">
      <c r="A180" s="1">
        <v>1885.04</v>
      </c>
      <c r="B180" s="3">
        <v>4.37</v>
      </c>
      <c r="C180" s="3">
        <v>0.28670000000000001</v>
      </c>
      <c r="D180" s="3">
        <v>0.29670000000000002</v>
      </c>
      <c r="E180" s="3">
        <v>8.2776793390000005</v>
      </c>
      <c r="F180" s="3">
        <f t="shared" si="12"/>
        <v>1885.2916666666538</v>
      </c>
      <c r="G180" s="3">
        <f>G177*9/12+G189*3/12</f>
        <v>3.4824999999999999</v>
      </c>
      <c r="H180" s="3">
        <f t="shared" si="13"/>
        <v>124.40570090075578</v>
      </c>
      <c r="I180" s="3">
        <f t="shared" si="14"/>
        <v>8.1618110865553053</v>
      </c>
      <c r="J180" s="3">
        <f t="shared" si="15"/>
        <v>8.4464923243144732</v>
      </c>
      <c r="K180" s="3">
        <f t="shared" si="11"/>
        <v>13.548548541030055</v>
      </c>
    </row>
    <row r="181" spans="1:11">
      <c r="A181" s="1">
        <v>1885.05</v>
      </c>
      <c r="B181" s="3">
        <v>4.32</v>
      </c>
      <c r="C181" s="3">
        <v>0.28079999999999999</v>
      </c>
      <c r="D181" s="3">
        <v>0.29330000000000001</v>
      </c>
      <c r="E181" s="3">
        <v>8.0873811569999994</v>
      </c>
      <c r="F181" s="3">
        <f t="shared" si="12"/>
        <v>1885.374999999987</v>
      </c>
      <c r="G181" s="3">
        <f>G177*8/12+G189*4/12</f>
        <v>3.4699999999999998</v>
      </c>
      <c r="H181" s="3">
        <f t="shared" si="13"/>
        <v>125.87610009191508</v>
      </c>
      <c r="I181" s="3">
        <f t="shared" si="14"/>
        <v>8.18194650597448</v>
      </c>
      <c r="J181" s="3">
        <f t="shared" si="15"/>
        <v>8.546171332629326</v>
      </c>
      <c r="K181" s="3">
        <f t="shared" si="11"/>
        <v>13.711371872561937</v>
      </c>
    </row>
    <row r="182" spans="1:11">
      <c r="A182" s="1">
        <v>1885.06</v>
      </c>
      <c r="B182" s="3">
        <v>4.3</v>
      </c>
      <c r="C182" s="3">
        <v>0.27500000000000002</v>
      </c>
      <c r="D182" s="3">
        <v>0.28999999999999998</v>
      </c>
      <c r="E182" s="3">
        <v>7.8970910740000004</v>
      </c>
      <c r="F182" s="3">
        <f t="shared" si="12"/>
        <v>1885.4583333333203</v>
      </c>
      <c r="G182" s="3">
        <f>G177*7/12+G189*5/12</f>
        <v>3.4575</v>
      </c>
      <c r="H182" s="3">
        <f t="shared" si="13"/>
        <v>128.31243688402216</v>
      </c>
      <c r="I182" s="3">
        <f t="shared" si="14"/>
        <v>8.2060279402572309</v>
      </c>
      <c r="J182" s="3">
        <f t="shared" si="15"/>
        <v>8.6536294642712619</v>
      </c>
      <c r="K182" s="3">
        <f t="shared" si="11"/>
        <v>13.978784368698351</v>
      </c>
    </row>
    <row r="183" spans="1:11">
      <c r="A183" s="1">
        <v>1885.07</v>
      </c>
      <c r="B183" s="3">
        <v>4.46</v>
      </c>
      <c r="C183" s="3">
        <v>0.26919999999999999</v>
      </c>
      <c r="D183" s="3">
        <v>0.28670000000000001</v>
      </c>
      <c r="E183" s="3">
        <v>7.9922320659999997</v>
      </c>
      <c r="F183" s="3">
        <f t="shared" si="12"/>
        <v>1885.5416666666536</v>
      </c>
      <c r="G183" s="3">
        <f>G177*6/12+G189*6/12</f>
        <v>3.4449999999999998</v>
      </c>
      <c r="H183" s="3">
        <f t="shared" si="13"/>
        <v>131.5025629036833</v>
      </c>
      <c r="I183" s="3">
        <f t="shared" si="14"/>
        <v>7.9373295815407063</v>
      </c>
      <c r="J183" s="3">
        <f t="shared" si="15"/>
        <v>8.4533149741000013</v>
      </c>
      <c r="K183" s="3">
        <f t="shared" si="11"/>
        <v>14.326658777089321</v>
      </c>
    </row>
    <row r="184" spans="1:11">
      <c r="A184" s="1">
        <v>1885.08</v>
      </c>
      <c r="B184" s="3">
        <v>4.71</v>
      </c>
      <c r="C184" s="3">
        <v>0.26329999999999998</v>
      </c>
      <c r="D184" s="3">
        <v>0.2833</v>
      </c>
      <c r="E184" s="3">
        <v>7.9922320659999997</v>
      </c>
      <c r="F184" s="3">
        <f t="shared" si="12"/>
        <v>1885.6249999999868</v>
      </c>
      <c r="G184" s="3">
        <f>G177*5/12+G189*7/12</f>
        <v>3.4325000000000001</v>
      </c>
      <c r="H184" s="3">
        <f t="shared" si="13"/>
        <v>138.87378279738755</v>
      </c>
      <c r="I184" s="3">
        <f t="shared" si="14"/>
        <v>7.7633687920492864</v>
      </c>
      <c r="J184" s="3">
        <f t="shared" si="15"/>
        <v>8.3530663835456238</v>
      </c>
      <c r="K184" s="3">
        <f t="shared" si="11"/>
        <v>15.130410796707155</v>
      </c>
    </row>
    <row r="185" spans="1:11">
      <c r="A185" s="1">
        <v>1885.09</v>
      </c>
      <c r="B185" s="3">
        <v>4.6500000000000004</v>
      </c>
      <c r="C185" s="3">
        <v>0.25750000000000001</v>
      </c>
      <c r="D185" s="3">
        <v>0.28000000000000003</v>
      </c>
      <c r="E185" s="3">
        <v>7.8970910740000004</v>
      </c>
      <c r="F185" s="3">
        <f t="shared" si="12"/>
        <v>1885.7083333333201</v>
      </c>
      <c r="G185" s="3">
        <f>G177*4/12+G189*8/12</f>
        <v>3.42</v>
      </c>
      <c r="H185" s="3">
        <f t="shared" si="13"/>
        <v>138.75647244434958</v>
      </c>
      <c r="I185" s="3">
        <f t="shared" si="14"/>
        <v>7.6838261622408623</v>
      </c>
      <c r="J185" s="3">
        <f t="shared" si="15"/>
        <v>8.3552284482619097</v>
      </c>
      <c r="K185" s="3">
        <f t="shared" si="11"/>
        <v>15.116285028724244</v>
      </c>
    </row>
    <row r="186" spans="1:11">
      <c r="A186" s="1">
        <v>1885.1</v>
      </c>
      <c r="B186" s="3">
        <v>4.92</v>
      </c>
      <c r="C186" s="3">
        <v>0.25169999999999998</v>
      </c>
      <c r="D186" s="3">
        <v>0.2767</v>
      </c>
      <c r="E186" s="3">
        <v>7.8970910740000004</v>
      </c>
      <c r="F186" s="3">
        <f t="shared" si="12"/>
        <v>1885.7916666666533</v>
      </c>
      <c r="G186" s="3">
        <f>G177*3/12+G189*9/12</f>
        <v>3.4075000000000002</v>
      </c>
      <c r="H186" s="3">
        <f t="shared" si="13"/>
        <v>146.81329987660212</v>
      </c>
      <c r="I186" s="3">
        <f t="shared" si="14"/>
        <v>7.5107535729554362</v>
      </c>
      <c r="J186" s="3">
        <f t="shared" si="15"/>
        <v>8.2567561129788221</v>
      </c>
      <c r="K186" s="3">
        <f t="shared" si="11"/>
        <v>15.991023962168979</v>
      </c>
    </row>
    <row r="187" spans="1:11">
      <c r="A187" s="1">
        <v>1885.11</v>
      </c>
      <c r="B187" s="3">
        <v>5.24</v>
      </c>
      <c r="C187" s="3">
        <v>0.24579999999999999</v>
      </c>
      <c r="D187" s="3">
        <v>0.27329999999999999</v>
      </c>
      <c r="E187" s="3">
        <v>7.9922320659999997</v>
      </c>
      <c r="F187" s="3">
        <f t="shared" si="12"/>
        <v>1885.8749999999866</v>
      </c>
      <c r="G187" s="3">
        <f>G177*2/12+G189*10/12</f>
        <v>3.3950000000000005</v>
      </c>
      <c r="H187" s="3">
        <f t="shared" si="13"/>
        <v>154.50076897204053</v>
      </c>
      <c r="I187" s="3">
        <f t="shared" si="14"/>
        <v>7.2473833994899914</v>
      </c>
      <c r="J187" s="3">
        <f t="shared" si="15"/>
        <v>8.058217587797456</v>
      </c>
      <c r="K187" s="3">
        <f t="shared" si="11"/>
        <v>16.824034498619017</v>
      </c>
    </row>
    <row r="188" spans="1:11">
      <c r="A188" s="1">
        <v>1885.12</v>
      </c>
      <c r="B188" s="3">
        <v>5.2</v>
      </c>
      <c r="C188" s="3">
        <v>0.24</v>
      </c>
      <c r="D188" s="3">
        <v>0.27</v>
      </c>
      <c r="E188" s="3">
        <v>8.18251405</v>
      </c>
      <c r="F188" s="3">
        <f t="shared" si="12"/>
        <v>1885.9583333333198</v>
      </c>
      <c r="G188" s="3">
        <f>G177*1/12+G189*11/12</f>
        <v>3.3825000000000003</v>
      </c>
      <c r="H188" s="3">
        <f t="shared" si="13"/>
        <v>149.75592984163589</v>
      </c>
      <c r="I188" s="3">
        <f t="shared" si="14"/>
        <v>6.9118121465370406</v>
      </c>
      <c r="J188" s="3">
        <f t="shared" si="15"/>
        <v>7.7757886648541712</v>
      </c>
      <c r="K188" s="3">
        <f t="shared" si="11"/>
        <v>16.304475952278526</v>
      </c>
    </row>
    <row r="189" spans="1:11">
      <c r="A189" s="1">
        <v>1886.01</v>
      </c>
      <c r="B189" s="3">
        <v>5.2</v>
      </c>
      <c r="C189" s="3">
        <v>0.23830000000000001</v>
      </c>
      <c r="D189" s="3">
        <v>0.27500000000000002</v>
      </c>
      <c r="E189" s="3">
        <v>7.9922320659999997</v>
      </c>
      <c r="F189" s="3">
        <f t="shared" si="12"/>
        <v>1886.0416666666531</v>
      </c>
      <c r="G189" s="3">
        <v>3.37</v>
      </c>
      <c r="H189" s="3">
        <f t="shared" si="13"/>
        <v>153.32137378904781</v>
      </c>
      <c r="I189" s="3">
        <f t="shared" si="14"/>
        <v>7.0262468026788651</v>
      </c>
      <c r="J189" s="3">
        <f t="shared" si="15"/>
        <v>8.1083418830746439</v>
      </c>
      <c r="K189" s="3">
        <f t="shared" si="11"/>
        <v>16.692317470797651</v>
      </c>
    </row>
    <row r="190" spans="1:11">
      <c r="A190" s="1">
        <v>1886.02</v>
      </c>
      <c r="B190" s="3">
        <v>5.3</v>
      </c>
      <c r="C190" s="3">
        <v>0.23669999999999999</v>
      </c>
      <c r="D190" s="3">
        <v>0.28000000000000003</v>
      </c>
      <c r="E190" s="3">
        <v>7.9922320659999997</v>
      </c>
      <c r="F190" s="3">
        <f t="shared" si="12"/>
        <v>1886.1249999999864</v>
      </c>
      <c r="G190" s="3">
        <f>G189*11/12+G201*1/12</f>
        <v>3.3825000000000003</v>
      </c>
      <c r="H190" s="3">
        <f t="shared" si="13"/>
        <v>156.26986174652953</v>
      </c>
      <c r="I190" s="3">
        <f t="shared" si="14"/>
        <v>6.979070995359157</v>
      </c>
      <c r="J190" s="3">
        <f t="shared" si="15"/>
        <v>8.2557662809487304</v>
      </c>
      <c r="K190" s="3">
        <f t="shared" si="11"/>
        <v>17.006648259461002</v>
      </c>
    </row>
    <row r="191" spans="1:11">
      <c r="A191" s="1">
        <v>1886.03</v>
      </c>
      <c r="B191" s="3">
        <v>5.19</v>
      </c>
      <c r="C191" s="3">
        <v>0.23499999999999999</v>
      </c>
      <c r="D191" s="3">
        <v>0.28499999999999998</v>
      </c>
      <c r="E191" s="3">
        <v>7.8970910740000004</v>
      </c>
      <c r="F191" s="3">
        <f t="shared" si="12"/>
        <v>1886.2083333333196</v>
      </c>
      <c r="G191" s="3">
        <f>G189*10/12+G201*2/12</f>
        <v>3.3950000000000005</v>
      </c>
      <c r="H191" s="3">
        <f t="shared" si="13"/>
        <v>154.87012730885468</v>
      </c>
      <c r="I191" s="3">
        <f t="shared" si="14"/>
        <v>7.0124238762198159</v>
      </c>
      <c r="J191" s="3">
        <f t="shared" si="15"/>
        <v>8.5044289562665849</v>
      </c>
      <c r="K191" s="3">
        <f t="shared" si="11"/>
        <v>16.843266101570133</v>
      </c>
    </row>
    <row r="192" spans="1:11">
      <c r="A192" s="1">
        <v>1886.04</v>
      </c>
      <c r="B192" s="3">
        <v>5.12</v>
      </c>
      <c r="C192" s="3">
        <v>0.23330000000000001</v>
      </c>
      <c r="D192" s="3">
        <v>0.28999999999999998</v>
      </c>
      <c r="E192" s="3">
        <v>7.8019419829999999</v>
      </c>
      <c r="F192" s="3">
        <f t="shared" si="12"/>
        <v>1886.2916666666529</v>
      </c>
      <c r="G192" s="3">
        <f>G189*9/12+G201*3/12</f>
        <v>3.4075000000000002</v>
      </c>
      <c r="H192" s="3">
        <f t="shared" si="13"/>
        <v>154.64457472626145</v>
      </c>
      <c r="I192" s="3">
        <f t="shared" si="14"/>
        <v>7.0465975163353116</v>
      </c>
      <c r="J192" s="3">
        <f t="shared" si="15"/>
        <v>8.7591653653546508</v>
      </c>
      <c r="K192" s="3">
        <f t="shared" si="11"/>
        <v>16.801716131246302</v>
      </c>
    </row>
    <row r="193" spans="1:11">
      <c r="A193" s="1">
        <v>1886.05</v>
      </c>
      <c r="B193" s="3">
        <v>5.0199999999999996</v>
      </c>
      <c r="C193" s="3">
        <v>0.23169999999999999</v>
      </c>
      <c r="D193" s="3">
        <v>0.29499999999999998</v>
      </c>
      <c r="E193" s="3">
        <v>7.6116519010000001</v>
      </c>
      <c r="F193" s="3">
        <f t="shared" si="12"/>
        <v>1886.3749999999861</v>
      </c>
      <c r="G193" s="3">
        <f>G189*8/12+G201*4/12</f>
        <v>3.42</v>
      </c>
      <c r="H193" s="3">
        <f t="shared" si="13"/>
        <v>155.41475298477391</v>
      </c>
      <c r="I193" s="3">
        <f t="shared" si="14"/>
        <v>7.1732267463291066</v>
      </c>
      <c r="J193" s="3">
        <f t="shared" si="15"/>
        <v>9.1329386714159977</v>
      </c>
      <c r="K193" s="3">
        <f t="shared" ref="K193:K256" si="16">H193/AVERAGE(J73:J192)</f>
        <v>16.863195515097829</v>
      </c>
    </row>
    <row r="194" spans="1:11">
      <c r="A194" s="1">
        <v>1886.06</v>
      </c>
      <c r="B194" s="3">
        <v>5.25</v>
      </c>
      <c r="C194" s="3">
        <v>0.23</v>
      </c>
      <c r="D194" s="3">
        <v>0.3</v>
      </c>
      <c r="E194" s="3">
        <v>7.5165028100000004</v>
      </c>
      <c r="F194" s="3">
        <f t="shared" si="12"/>
        <v>1886.4583333333194</v>
      </c>
      <c r="G194" s="3">
        <f>G189*7/12+G201*5/12</f>
        <v>3.4325000000000001</v>
      </c>
      <c r="H194" s="3">
        <f t="shared" si="13"/>
        <v>164.59283409753689</v>
      </c>
      <c r="I194" s="3">
        <f t="shared" si="14"/>
        <v>7.2107336842730456</v>
      </c>
      <c r="J194" s="3">
        <f t="shared" si="15"/>
        <v>9.405304805573536</v>
      </c>
      <c r="K194" s="3">
        <f t="shared" si="16"/>
        <v>17.831494055376876</v>
      </c>
    </row>
    <row r="195" spans="1:11">
      <c r="A195" s="1">
        <v>1886.07</v>
      </c>
      <c r="B195" s="3">
        <v>5.33</v>
      </c>
      <c r="C195" s="3">
        <v>0.2283</v>
      </c>
      <c r="D195" s="3">
        <v>0.30499999999999999</v>
      </c>
      <c r="E195" s="3">
        <v>7.6116519010000001</v>
      </c>
      <c r="F195" s="3">
        <f t="shared" si="12"/>
        <v>1886.5416666666526</v>
      </c>
      <c r="G195" s="3">
        <f>G189*6/12+G201*6/12</f>
        <v>3.4449999999999998</v>
      </c>
      <c r="H195" s="3">
        <f t="shared" si="13"/>
        <v>165.01207836829585</v>
      </c>
      <c r="I195" s="3">
        <f t="shared" si="14"/>
        <v>7.0679657582517699</v>
      </c>
      <c r="J195" s="3">
        <f t="shared" si="15"/>
        <v>9.4425298128199291</v>
      </c>
      <c r="K195" s="3">
        <f t="shared" si="16"/>
        <v>17.845845041532211</v>
      </c>
    </row>
    <row r="196" spans="1:11">
      <c r="A196" s="1">
        <v>1886.08</v>
      </c>
      <c r="B196" s="3">
        <v>5.37</v>
      </c>
      <c r="C196" s="3">
        <v>0.22670000000000001</v>
      </c>
      <c r="D196" s="3">
        <v>0.31</v>
      </c>
      <c r="E196" s="3">
        <v>7.7067928930000003</v>
      </c>
      <c r="F196" s="3">
        <f t="shared" si="12"/>
        <v>1886.6249999999859</v>
      </c>
      <c r="G196" s="3">
        <f>G189*5/12+G201*7/12</f>
        <v>3.4575</v>
      </c>
      <c r="H196" s="3">
        <f t="shared" si="13"/>
        <v>164.19806754498182</v>
      </c>
      <c r="I196" s="3">
        <f t="shared" si="14"/>
        <v>6.9317880656326594</v>
      </c>
      <c r="J196" s="3">
        <f t="shared" si="15"/>
        <v>9.4788456124663618</v>
      </c>
      <c r="K196" s="3">
        <f t="shared" si="16"/>
        <v>17.723912799619267</v>
      </c>
    </row>
    <row r="197" spans="1:11">
      <c r="A197" s="1">
        <v>1886.09</v>
      </c>
      <c r="B197" s="3">
        <v>5.51</v>
      </c>
      <c r="C197" s="3">
        <v>0.22500000000000001</v>
      </c>
      <c r="D197" s="3">
        <v>0.315</v>
      </c>
      <c r="E197" s="3">
        <v>7.7067928930000003</v>
      </c>
      <c r="F197" s="3">
        <f t="shared" si="12"/>
        <v>1886.7083333333192</v>
      </c>
      <c r="G197" s="3">
        <f>G189*4/12+G201*8/12</f>
        <v>3.4699999999999998</v>
      </c>
      <c r="H197" s="3">
        <f t="shared" si="13"/>
        <v>168.47883653125695</v>
      </c>
      <c r="I197" s="3">
        <f t="shared" si="14"/>
        <v>6.8798072993707464</v>
      </c>
      <c r="J197" s="3">
        <f t="shared" si="15"/>
        <v>9.6317302191190457</v>
      </c>
      <c r="K197" s="3">
        <f t="shared" si="16"/>
        <v>18.147143925800027</v>
      </c>
    </row>
    <row r="198" spans="1:11">
      <c r="A198" s="1">
        <v>1886.1</v>
      </c>
      <c r="B198" s="3">
        <v>5.65</v>
      </c>
      <c r="C198" s="3">
        <v>0.2233</v>
      </c>
      <c r="D198" s="3">
        <v>0.32</v>
      </c>
      <c r="E198" s="3">
        <v>7.7067928930000003</v>
      </c>
      <c r="F198" s="3">
        <f t="shared" si="12"/>
        <v>1886.7916666666524</v>
      </c>
      <c r="G198" s="3">
        <f>G189*3/12+G201*9/12</f>
        <v>3.4824999999999999</v>
      </c>
      <c r="H198" s="3">
        <f t="shared" si="13"/>
        <v>172.75960551753209</v>
      </c>
      <c r="I198" s="3">
        <f t="shared" si="14"/>
        <v>6.8278265331088344</v>
      </c>
      <c r="J198" s="3">
        <f t="shared" si="15"/>
        <v>9.7846148257717296</v>
      </c>
      <c r="K198" s="3">
        <f t="shared" si="16"/>
        <v>18.562381342866569</v>
      </c>
    </row>
    <row r="199" spans="1:11">
      <c r="A199" s="1">
        <v>1886.11</v>
      </c>
      <c r="B199" s="3">
        <v>5.79</v>
      </c>
      <c r="C199" s="3">
        <v>0.22170000000000001</v>
      </c>
      <c r="D199" s="3">
        <v>0.32500000000000001</v>
      </c>
      <c r="E199" s="3">
        <v>7.7067928930000003</v>
      </c>
      <c r="F199" s="3">
        <f t="shared" si="12"/>
        <v>1886.8749999999857</v>
      </c>
      <c r="G199" s="3">
        <f>G189*2/12+G201*10/12</f>
        <v>3.4950000000000001</v>
      </c>
      <c r="H199" s="3">
        <f t="shared" si="13"/>
        <v>177.04037450380721</v>
      </c>
      <c r="I199" s="3">
        <f t="shared" si="14"/>
        <v>6.7789034589799755</v>
      </c>
      <c r="J199" s="3">
        <f t="shared" si="15"/>
        <v>9.9374994324244117</v>
      </c>
      <c r="K199" s="3">
        <f t="shared" si="16"/>
        <v>18.968312634942837</v>
      </c>
    </row>
    <row r="200" spans="1:11">
      <c r="A200" s="1">
        <v>1886.12</v>
      </c>
      <c r="B200" s="3">
        <v>5.64</v>
      </c>
      <c r="C200" s="3">
        <v>0.22</v>
      </c>
      <c r="D200" s="3">
        <v>0.33</v>
      </c>
      <c r="E200" s="3">
        <v>7.8019419829999999</v>
      </c>
      <c r="F200" s="3">
        <f t="shared" si="12"/>
        <v>1886.9583333333189</v>
      </c>
      <c r="G200" s="3">
        <f>G189*1/12+G201*11/12</f>
        <v>3.5074999999999998</v>
      </c>
      <c r="H200" s="3">
        <f t="shared" si="13"/>
        <v>170.35066434689736</v>
      </c>
      <c r="I200" s="3">
        <f t="shared" si="14"/>
        <v>6.6448840702690468</v>
      </c>
      <c r="J200" s="3">
        <f t="shared" si="15"/>
        <v>9.9673261054035702</v>
      </c>
      <c r="K200" s="3">
        <f t="shared" si="16"/>
        <v>18.194057556886438</v>
      </c>
    </row>
    <row r="201" spans="1:11">
      <c r="A201" s="1">
        <v>1887.01</v>
      </c>
      <c r="B201" s="3">
        <v>5.58</v>
      </c>
      <c r="C201" s="3">
        <v>0.2225</v>
      </c>
      <c r="D201" s="3">
        <v>0.33250000000000002</v>
      </c>
      <c r="E201" s="3">
        <v>7.9922320659999997</v>
      </c>
      <c r="F201" s="3">
        <f t="shared" si="12"/>
        <v>1887.0416666666522</v>
      </c>
      <c r="G201" s="3">
        <v>3.52</v>
      </c>
      <c r="H201" s="3">
        <f t="shared" si="13"/>
        <v>164.52562802747823</v>
      </c>
      <c r="I201" s="3">
        <f t="shared" si="14"/>
        <v>6.560385705396758</v>
      </c>
      <c r="J201" s="3">
        <f t="shared" si="15"/>
        <v>9.8037224586266163</v>
      </c>
      <c r="K201" s="3">
        <f t="shared" si="16"/>
        <v>17.512222096304953</v>
      </c>
    </row>
    <row r="202" spans="1:11">
      <c r="A202" s="1">
        <v>1887.02</v>
      </c>
      <c r="B202" s="3">
        <v>5.54</v>
      </c>
      <c r="C202" s="3">
        <v>0.22500000000000001</v>
      </c>
      <c r="D202" s="3">
        <v>0.33500000000000002</v>
      </c>
      <c r="E202" s="3">
        <v>8.0873811569999994</v>
      </c>
      <c r="F202" s="3">
        <f t="shared" si="12"/>
        <v>1887.1249999999854</v>
      </c>
      <c r="G202" s="3">
        <f>G201*11/12+G213*1/12</f>
        <v>3.5324999999999998</v>
      </c>
      <c r="H202" s="3">
        <f t="shared" si="13"/>
        <v>161.42444317342816</v>
      </c>
      <c r="I202" s="3">
        <f t="shared" si="14"/>
        <v>6.5560468797872433</v>
      </c>
      <c r="J202" s="3">
        <f t="shared" si="15"/>
        <v>9.7612253543498984</v>
      </c>
      <c r="K202" s="3">
        <f t="shared" si="16"/>
        <v>17.125366596972317</v>
      </c>
    </row>
    <row r="203" spans="1:11">
      <c r="A203" s="1">
        <v>1887.03</v>
      </c>
      <c r="B203" s="3">
        <v>5.67</v>
      </c>
      <c r="C203" s="3">
        <v>0.22750000000000001</v>
      </c>
      <c r="D203" s="3">
        <v>0.33750000000000002</v>
      </c>
      <c r="E203" s="3">
        <v>8.0873811569999994</v>
      </c>
      <c r="F203" s="3">
        <f t="shared" ref="F203:F266" si="17">F202+1/12</f>
        <v>1887.2083333333187</v>
      </c>
      <c r="G203" s="3">
        <f>G201*10/12+G213*2/12</f>
        <v>3.5450000000000004</v>
      </c>
      <c r="H203" s="3">
        <f t="shared" si="13"/>
        <v>165.21238137063855</v>
      </c>
      <c r="I203" s="3">
        <f t="shared" si="14"/>
        <v>6.6288918451182131</v>
      </c>
      <c r="J203" s="3">
        <f t="shared" si="15"/>
        <v>9.8340703196808672</v>
      </c>
      <c r="K203" s="3">
        <f t="shared" si="16"/>
        <v>17.473213711513758</v>
      </c>
    </row>
    <row r="204" spans="1:11">
      <c r="A204" s="1">
        <v>1887.04</v>
      </c>
      <c r="B204" s="3">
        <v>5.8</v>
      </c>
      <c r="C204" s="3">
        <v>0.23</v>
      </c>
      <c r="D204" s="3">
        <v>0.34</v>
      </c>
      <c r="E204" s="3">
        <v>8.0873811569999994</v>
      </c>
      <c r="F204" s="3">
        <f t="shared" si="17"/>
        <v>1887.291666666652</v>
      </c>
      <c r="G204" s="3">
        <f>G201*9/12+G213*3/12</f>
        <v>3.5575000000000001</v>
      </c>
      <c r="H204" s="3">
        <f t="shared" si="13"/>
        <v>169.00031956784895</v>
      </c>
      <c r="I204" s="3">
        <f t="shared" si="14"/>
        <v>6.7017368104491828</v>
      </c>
      <c r="J204" s="3">
        <f t="shared" si="15"/>
        <v>9.906915285011836</v>
      </c>
      <c r="K204" s="3">
        <f t="shared" si="16"/>
        <v>17.822983639100713</v>
      </c>
    </row>
    <row r="205" spans="1:11">
      <c r="A205" s="1">
        <v>1887.05</v>
      </c>
      <c r="B205" s="3">
        <v>5.9</v>
      </c>
      <c r="C205" s="3">
        <v>0.23250000000000001</v>
      </c>
      <c r="D205" s="3">
        <v>0.34250000000000003</v>
      </c>
      <c r="E205" s="3">
        <v>8.0873811569999994</v>
      </c>
      <c r="F205" s="3">
        <f t="shared" si="17"/>
        <v>1887.3749999999852</v>
      </c>
      <c r="G205" s="3">
        <f>G201*8/12+G213*4/12</f>
        <v>3.5700000000000003</v>
      </c>
      <c r="H205" s="3">
        <f t="shared" si="13"/>
        <v>171.91411818108776</v>
      </c>
      <c r="I205" s="3">
        <f t="shared" si="14"/>
        <v>6.7745817757801516</v>
      </c>
      <c r="J205" s="3">
        <f t="shared" si="15"/>
        <v>9.9797602503428067</v>
      </c>
      <c r="K205" s="3">
        <f t="shared" si="16"/>
        <v>18.075445427458252</v>
      </c>
    </row>
    <row r="206" spans="1:11">
      <c r="A206" s="1">
        <v>1887.06</v>
      </c>
      <c r="B206" s="3">
        <v>5.73</v>
      </c>
      <c r="C206" s="3">
        <v>0.23499999999999999</v>
      </c>
      <c r="D206" s="3">
        <v>0.34499999999999997</v>
      </c>
      <c r="E206" s="3">
        <v>7.9922320659999997</v>
      </c>
      <c r="F206" s="3">
        <f t="shared" si="17"/>
        <v>1887.4583333333185</v>
      </c>
      <c r="G206" s="3">
        <f>G201*7/12+G213*5/12</f>
        <v>3.5825</v>
      </c>
      <c r="H206" s="3">
        <f t="shared" si="13"/>
        <v>168.9483599637008</v>
      </c>
      <c r="I206" s="3">
        <f t="shared" si="14"/>
        <v>6.9289467000819682</v>
      </c>
      <c r="J206" s="3">
        <f t="shared" si="15"/>
        <v>10.172283453311826</v>
      </c>
      <c r="K206" s="3">
        <f t="shared" si="16"/>
        <v>17.707695663272993</v>
      </c>
    </row>
    <row r="207" spans="1:11">
      <c r="A207" s="1">
        <v>1887.07</v>
      </c>
      <c r="B207" s="3">
        <v>5.59</v>
      </c>
      <c r="C207" s="3">
        <v>0.23749999999999999</v>
      </c>
      <c r="D207" s="3">
        <v>0.34749999999999998</v>
      </c>
      <c r="E207" s="3">
        <v>7.8970910740000004</v>
      </c>
      <c r="F207" s="3">
        <f t="shared" si="17"/>
        <v>1887.5416666666517</v>
      </c>
      <c r="G207" s="3">
        <f>G201*6/12+G213*6/12</f>
        <v>3.5949999999999998</v>
      </c>
      <c r="H207" s="3">
        <f t="shared" si="13"/>
        <v>166.80616794922881</v>
      </c>
      <c r="I207" s="3">
        <f t="shared" si="14"/>
        <v>7.0870241302221544</v>
      </c>
      <c r="J207" s="3">
        <f t="shared" si="15"/>
        <v>10.369435306325046</v>
      </c>
      <c r="K207" s="3">
        <f t="shared" si="16"/>
        <v>17.43146053561307</v>
      </c>
    </row>
    <row r="208" spans="1:11">
      <c r="A208" s="1">
        <v>1887.08</v>
      </c>
      <c r="B208" s="3">
        <v>5.45</v>
      </c>
      <c r="C208" s="3">
        <v>0.24</v>
      </c>
      <c r="D208" s="3">
        <v>0.35</v>
      </c>
      <c r="E208" s="3">
        <v>7.9922320659999997</v>
      </c>
      <c r="F208" s="3">
        <f t="shared" si="17"/>
        <v>1887.624999999985</v>
      </c>
      <c r="G208" s="3">
        <f>G201*5/12+G213*7/12</f>
        <v>3.6074999999999999</v>
      </c>
      <c r="H208" s="3">
        <f t="shared" si="13"/>
        <v>160.69259368275206</v>
      </c>
      <c r="I208" s="3">
        <f t="shared" si="14"/>
        <v>7.076371097956053</v>
      </c>
      <c r="J208" s="3">
        <f t="shared" si="15"/>
        <v>10.31970785118591</v>
      </c>
      <c r="K208" s="3">
        <f t="shared" si="16"/>
        <v>16.739849614820706</v>
      </c>
    </row>
    <row r="209" spans="1:11">
      <c r="A209" s="1">
        <v>1887.09</v>
      </c>
      <c r="B209" s="3">
        <v>5.38</v>
      </c>
      <c r="C209" s="3">
        <v>0.24249999999999999</v>
      </c>
      <c r="D209" s="3">
        <v>0.35249999999999998</v>
      </c>
      <c r="E209" s="3">
        <v>7.8970910740000004</v>
      </c>
      <c r="F209" s="3">
        <f t="shared" si="17"/>
        <v>1887.7083333333183</v>
      </c>
      <c r="G209" s="3">
        <f>G201*4/12+G213*8/12</f>
        <v>3.62</v>
      </c>
      <c r="H209" s="3">
        <f t="shared" si="13"/>
        <v>160.53974661303238</v>
      </c>
      <c r="I209" s="3">
        <f t="shared" si="14"/>
        <v>7.2362246382268314</v>
      </c>
      <c r="J209" s="3">
        <f t="shared" si="15"/>
        <v>10.518635814329723</v>
      </c>
      <c r="K209" s="3">
        <f t="shared" si="16"/>
        <v>16.676629667380141</v>
      </c>
    </row>
    <row r="210" spans="1:11">
      <c r="A210" s="1">
        <v>1887.1</v>
      </c>
      <c r="B210" s="3">
        <v>5.2</v>
      </c>
      <c r="C210" s="3">
        <v>0.245</v>
      </c>
      <c r="D210" s="3">
        <v>0.35499999999999998</v>
      </c>
      <c r="E210" s="3">
        <v>7.9922320659999997</v>
      </c>
      <c r="F210" s="3">
        <f t="shared" si="17"/>
        <v>1887.7916666666515</v>
      </c>
      <c r="G210" s="3">
        <f>G201*3/12+G213*9/12</f>
        <v>3.6324999999999998</v>
      </c>
      <c r="H210" s="3">
        <f t="shared" si="13"/>
        <v>153.32137378904781</v>
      </c>
      <c r="I210" s="3">
        <f t="shared" si="14"/>
        <v>7.2237954958301378</v>
      </c>
      <c r="J210" s="3">
        <f t="shared" si="15"/>
        <v>10.467132249059995</v>
      </c>
      <c r="K210" s="3">
        <f t="shared" si="16"/>
        <v>15.880666812517308</v>
      </c>
    </row>
    <row r="211" spans="1:11">
      <c r="A211" s="1">
        <v>1887.11</v>
      </c>
      <c r="B211" s="3">
        <v>5.3</v>
      </c>
      <c r="C211" s="3">
        <v>0.2475</v>
      </c>
      <c r="D211" s="3">
        <v>0.35749999999999998</v>
      </c>
      <c r="E211" s="3">
        <v>8.0873811569999994</v>
      </c>
      <c r="F211" s="3">
        <f t="shared" si="17"/>
        <v>1887.8749999999848</v>
      </c>
      <c r="G211" s="3">
        <f>G201*2/12+G213*10/12</f>
        <v>3.6450000000000005</v>
      </c>
      <c r="H211" s="3">
        <f t="shared" ref="H211:H274" si="18">B211*$E$1727/E211</f>
        <v>154.43132650165509</v>
      </c>
      <c r="I211" s="3">
        <f t="shared" ref="I211:I274" si="19">C211*$E$1727/E211</f>
        <v>7.2116515677659674</v>
      </c>
      <c r="J211" s="3">
        <f t="shared" ref="J211:J274" si="20">D211*$E$1727/E211</f>
        <v>10.416830042328622</v>
      </c>
      <c r="K211" s="3">
        <f t="shared" si="16"/>
        <v>15.95071220106678</v>
      </c>
    </row>
    <row r="212" spans="1:11">
      <c r="A212" s="1">
        <v>1887.12</v>
      </c>
      <c r="B212" s="3">
        <v>5.27</v>
      </c>
      <c r="C212" s="3">
        <v>0.25</v>
      </c>
      <c r="D212" s="3">
        <v>0.36</v>
      </c>
      <c r="E212" s="3">
        <v>8.2776793390000005</v>
      </c>
      <c r="F212" s="3">
        <f t="shared" si="17"/>
        <v>1887.958333333318</v>
      </c>
      <c r="G212" s="3">
        <f>G201*1/12+G213*11/12</f>
        <v>3.6574999999999998</v>
      </c>
      <c r="H212" s="3">
        <f t="shared" si="18"/>
        <v>150.02701229908078</v>
      </c>
      <c r="I212" s="3">
        <f t="shared" si="19"/>
        <v>7.1170309439791639</v>
      </c>
      <c r="J212" s="3">
        <f t="shared" si="20"/>
        <v>10.248524559329995</v>
      </c>
      <c r="K212" s="3">
        <f t="shared" si="16"/>
        <v>15.455513454469948</v>
      </c>
    </row>
    <row r="213" spans="1:11">
      <c r="A213" s="1">
        <v>1888.01</v>
      </c>
      <c r="B213" s="3">
        <v>5.31</v>
      </c>
      <c r="C213" s="3">
        <v>0.24829999999999999</v>
      </c>
      <c r="D213" s="3">
        <v>0.35170000000000001</v>
      </c>
      <c r="E213" s="3">
        <v>8.3728446279999993</v>
      </c>
      <c r="F213" s="3">
        <f t="shared" si="17"/>
        <v>1888.0416666666513</v>
      </c>
      <c r="G213" s="3">
        <v>3.67</v>
      </c>
      <c r="H213" s="3">
        <f t="shared" si="18"/>
        <v>149.44759584042288</v>
      </c>
      <c r="I213" s="3">
        <f t="shared" si="19"/>
        <v>6.9882934175474585</v>
      </c>
      <c r="J213" s="3">
        <f t="shared" si="20"/>
        <v>9.8984405757206648</v>
      </c>
      <c r="K213" s="3">
        <f t="shared" si="16"/>
        <v>15.358662514259905</v>
      </c>
    </row>
    <row r="214" spans="1:11">
      <c r="A214" s="1">
        <v>1888.02</v>
      </c>
      <c r="B214" s="3">
        <v>5.28</v>
      </c>
      <c r="C214" s="3">
        <v>0.2467</v>
      </c>
      <c r="D214" s="3">
        <v>0.34329999999999999</v>
      </c>
      <c r="E214" s="3">
        <v>8.2776793390000005</v>
      </c>
      <c r="F214" s="3">
        <f t="shared" si="17"/>
        <v>1888.1249999999845</v>
      </c>
      <c r="G214" s="3">
        <f>G213*11/12+G225*1/12</f>
        <v>3.6516666666666664</v>
      </c>
      <c r="H214" s="3">
        <f t="shared" si="18"/>
        <v>150.31169353683995</v>
      </c>
      <c r="I214" s="3">
        <f t="shared" si="19"/>
        <v>7.0230861355186391</v>
      </c>
      <c r="J214" s="3">
        <f t="shared" si="20"/>
        <v>9.7731068922721871</v>
      </c>
      <c r="K214" s="3">
        <f t="shared" si="16"/>
        <v>15.418178318820534</v>
      </c>
    </row>
    <row r="215" spans="1:11">
      <c r="A215" s="1">
        <v>1888.03</v>
      </c>
      <c r="B215" s="3">
        <v>5.08</v>
      </c>
      <c r="C215" s="3">
        <v>0.245</v>
      </c>
      <c r="D215" s="3">
        <v>0.33500000000000002</v>
      </c>
      <c r="E215" s="3">
        <v>8.2776793390000005</v>
      </c>
      <c r="F215" s="3">
        <f t="shared" si="17"/>
        <v>1888.2083333333178</v>
      </c>
      <c r="G215" s="3">
        <f>G213*10/12+G225*2/12</f>
        <v>3.6333333333333337</v>
      </c>
      <c r="H215" s="3">
        <f t="shared" si="18"/>
        <v>144.6180687816566</v>
      </c>
      <c r="I215" s="3">
        <f t="shared" si="19"/>
        <v>6.9746903250995809</v>
      </c>
      <c r="J215" s="3">
        <f t="shared" si="20"/>
        <v>9.5368214649320802</v>
      </c>
      <c r="K215" s="3">
        <f t="shared" si="16"/>
        <v>14.808972366946564</v>
      </c>
    </row>
    <row r="216" spans="1:11">
      <c r="A216" s="1">
        <v>1888.04</v>
      </c>
      <c r="B216" s="3">
        <v>5.0999999999999996</v>
      </c>
      <c r="C216" s="3">
        <v>0.24329999999999999</v>
      </c>
      <c r="D216" s="3">
        <v>0.32669999999999999</v>
      </c>
      <c r="E216" s="3">
        <v>8.18251405</v>
      </c>
      <c r="F216" s="3">
        <f t="shared" si="17"/>
        <v>1888.2916666666511</v>
      </c>
      <c r="G216" s="3">
        <f>G213*9/12+G225*3/12</f>
        <v>3.6150000000000002</v>
      </c>
      <c r="H216" s="3">
        <f t="shared" si="18"/>
        <v>146.87600811391212</v>
      </c>
      <c r="I216" s="3">
        <f t="shared" si="19"/>
        <v>7.0068495635519241</v>
      </c>
      <c r="J216" s="3">
        <f t="shared" si="20"/>
        <v>9.4087042844735471</v>
      </c>
      <c r="K216" s="3">
        <f t="shared" si="16"/>
        <v>15.020108681844464</v>
      </c>
    </row>
    <row r="217" spans="1:11">
      <c r="A217" s="1">
        <v>1888.05</v>
      </c>
      <c r="B217" s="3">
        <v>5.17</v>
      </c>
      <c r="C217" s="3">
        <v>0.2417</v>
      </c>
      <c r="D217" s="3">
        <v>0.31830000000000003</v>
      </c>
      <c r="E217" s="3">
        <v>8.0873811569999994</v>
      </c>
      <c r="F217" s="3">
        <f t="shared" si="17"/>
        <v>1888.3749999999843</v>
      </c>
      <c r="G217" s="3">
        <f>G213*8/12+G225*4/12</f>
        <v>3.5966666666666667</v>
      </c>
      <c r="H217" s="3">
        <f t="shared" si="18"/>
        <v>150.64338830444467</v>
      </c>
      <c r="I217" s="3">
        <f t="shared" si="19"/>
        <v>7.0426512481981192</v>
      </c>
      <c r="J217" s="3">
        <f t="shared" si="20"/>
        <v>9.2746209859390216</v>
      </c>
      <c r="K217" s="3">
        <f t="shared" si="16"/>
        <v>15.387916957229134</v>
      </c>
    </row>
    <row r="218" spans="1:11">
      <c r="A218" s="1">
        <v>1888.06</v>
      </c>
      <c r="B218" s="3">
        <v>5.01</v>
      </c>
      <c r="C218" s="3">
        <v>0.24</v>
      </c>
      <c r="D218" s="3">
        <v>0.31</v>
      </c>
      <c r="E218" s="3">
        <v>7.9922320659999997</v>
      </c>
      <c r="F218" s="3">
        <f t="shared" si="17"/>
        <v>1888.4583333333176</v>
      </c>
      <c r="G218" s="3">
        <f>G213*7/12+G225*5/12</f>
        <v>3.5783333333333331</v>
      </c>
      <c r="H218" s="3">
        <f t="shared" si="18"/>
        <v>147.71924666983261</v>
      </c>
      <c r="I218" s="3">
        <f t="shared" si="19"/>
        <v>7.076371097956053</v>
      </c>
      <c r="J218" s="3">
        <f t="shared" si="20"/>
        <v>9.1403126681932356</v>
      </c>
      <c r="K218" s="3">
        <f t="shared" si="16"/>
        <v>15.077628818434695</v>
      </c>
    </row>
    <row r="219" spans="1:11">
      <c r="A219" s="1">
        <v>1888.07</v>
      </c>
      <c r="B219" s="3">
        <v>5.14</v>
      </c>
      <c r="C219" s="3">
        <v>0.23830000000000001</v>
      </c>
      <c r="D219" s="3">
        <v>0.30170000000000002</v>
      </c>
      <c r="E219" s="3">
        <v>8.0873811569999994</v>
      </c>
      <c r="F219" s="3">
        <f t="shared" si="17"/>
        <v>1888.5416666666508</v>
      </c>
      <c r="G219" s="3">
        <f>G213*6/12+G225*6/12</f>
        <v>3.5600000000000005</v>
      </c>
      <c r="H219" s="3">
        <f t="shared" si="18"/>
        <v>149.76924872047303</v>
      </c>
      <c r="I219" s="3">
        <f t="shared" si="19"/>
        <v>6.9435820953480016</v>
      </c>
      <c r="J219" s="3">
        <f t="shared" si="20"/>
        <v>8.7909304161413839</v>
      </c>
      <c r="K219" s="3">
        <f t="shared" si="16"/>
        <v>15.279642515498177</v>
      </c>
    </row>
    <row r="220" spans="1:11">
      <c r="A220" s="1">
        <v>1888.08</v>
      </c>
      <c r="B220" s="3">
        <v>5.25</v>
      </c>
      <c r="C220" s="3">
        <v>0.23669999999999999</v>
      </c>
      <c r="D220" s="3">
        <v>0.29330000000000001</v>
      </c>
      <c r="E220" s="3">
        <v>8.0873811569999994</v>
      </c>
      <c r="F220" s="3">
        <f t="shared" si="17"/>
        <v>1888.6249999999841</v>
      </c>
      <c r="G220" s="3">
        <f>G213*5/12+G225*7/12</f>
        <v>3.541666666666667</v>
      </c>
      <c r="H220" s="3">
        <f t="shared" si="18"/>
        <v>152.9744271950357</v>
      </c>
      <c r="I220" s="3">
        <f t="shared" si="19"/>
        <v>6.8969613175361797</v>
      </c>
      <c r="J220" s="3">
        <f t="shared" si="20"/>
        <v>8.546171332629326</v>
      </c>
      <c r="K220" s="3">
        <f t="shared" si="16"/>
        <v>15.602911670088808</v>
      </c>
    </row>
    <row r="221" spans="1:11">
      <c r="A221" s="1">
        <v>1888.09</v>
      </c>
      <c r="B221" s="3">
        <v>5.38</v>
      </c>
      <c r="C221" s="3">
        <v>0.23499999999999999</v>
      </c>
      <c r="D221" s="3">
        <v>0.28499999999999998</v>
      </c>
      <c r="E221" s="3">
        <v>8.0873811569999994</v>
      </c>
      <c r="F221" s="3">
        <f t="shared" si="17"/>
        <v>1888.7083333333173</v>
      </c>
      <c r="G221" s="3">
        <f>G213*4/12+G225*8/12</f>
        <v>3.5233333333333334</v>
      </c>
      <c r="H221" s="3">
        <f t="shared" si="18"/>
        <v>156.7623653922461</v>
      </c>
      <c r="I221" s="3">
        <f t="shared" si="19"/>
        <v>6.8474267411111205</v>
      </c>
      <c r="J221" s="3">
        <f t="shared" si="20"/>
        <v>8.304326047730509</v>
      </c>
      <c r="K221" s="3">
        <f t="shared" si="16"/>
        <v>15.987828821761427</v>
      </c>
    </row>
    <row r="222" spans="1:11">
      <c r="A222" s="1">
        <v>1888.1</v>
      </c>
      <c r="B222" s="3">
        <v>5.35</v>
      </c>
      <c r="C222" s="3">
        <v>0.23330000000000001</v>
      </c>
      <c r="D222" s="3">
        <v>0.2767</v>
      </c>
      <c r="E222" s="3">
        <v>8.18251405</v>
      </c>
      <c r="F222" s="3">
        <f t="shared" si="17"/>
        <v>1888.7916666666506</v>
      </c>
      <c r="G222" s="3">
        <f>G213*3/12+G225*9/12</f>
        <v>3.5049999999999999</v>
      </c>
      <c r="H222" s="3">
        <f t="shared" si="18"/>
        <v>154.07581243322153</v>
      </c>
      <c r="I222" s="3">
        <f t="shared" si="19"/>
        <v>6.7188573907795481</v>
      </c>
      <c r="J222" s="3">
        <f t="shared" si="20"/>
        <v>7.9687434206116627</v>
      </c>
      <c r="K222" s="3">
        <f t="shared" si="16"/>
        <v>15.715941874329708</v>
      </c>
    </row>
    <row r="223" spans="1:11">
      <c r="A223" s="1">
        <v>1888.11</v>
      </c>
      <c r="B223" s="3">
        <v>5.24</v>
      </c>
      <c r="C223" s="3">
        <v>0.23169999999999999</v>
      </c>
      <c r="D223" s="3">
        <v>0.26829999999999998</v>
      </c>
      <c r="E223" s="3">
        <v>8.2776793390000005</v>
      </c>
      <c r="F223" s="3">
        <f t="shared" si="17"/>
        <v>1888.8749999999839</v>
      </c>
      <c r="G223" s="3">
        <f>G213*2/12+G225*10/12</f>
        <v>3.4866666666666668</v>
      </c>
      <c r="H223" s="3">
        <f t="shared" si="18"/>
        <v>149.17296858580329</v>
      </c>
      <c r="I223" s="3">
        <f t="shared" si="19"/>
        <v>6.5960642788798891</v>
      </c>
      <c r="J223" s="3">
        <f t="shared" si="20"/>
        <v>7.6379976090784378</v>
      </c>
      <c r="K223" s="3">
        <f t="shared" si="16"/>
        <v>15.223749016946286</v>
      </c>
    </row>
    <row r="224" spans="1:11">
      <c r="A224" s="1">
        <v>1888.12</v>
      </c>
      <c r="B224" s="3">
        <v>5.14</v>
      </c>
      <c r="C224" s="3">
        <v>0.23</v>
      </c>
      <c r="D224" s="3">
        <v>0.26</v>
      </c>
      <c r="E224" s="3">
        <v>8.2776793390000005</v>
      </c>
      <c r="F224" s="3">
        <f t="shared" si="17"/>
        <v>1888.9583333333171</v>
      </c>
      <c r="G224" s="3">
        <f>G213*1/12+G225*11/12</f>
        <v>3.4683333333333333</v>
      </c>
      <c r="H224" s="3">
        <f t="shared" si="18"/>
        <v>146.32615620821159</v>
      </c>
      <c r="I224" s="3">
        <f t="shared" si="19"/>
        <v>6.5476684684608317</v>
      </c>
      <c r="J224" s="3">
        <f t="shared" si="20"/>
        <v>7.4017121817383309</v>
      </c>
      <c r="K224" s="3">
        <f t="shared" si="16"/>
        <v>14.946748301089231</v>
      </c>
    </row>
    <row r="225" spans="1:11">
      <c r="A225" s="1">
        <v>1889.01</v>
      </c>
      <c r="B225" s="3">
        <v>5.24</v>
      </c>
      <c r="C225" s="3">
        <v>0.22919999999999999</v>
      </c>
      <c r="D225" s="3">
        <v>0.26329999999999998</v>
      </c>
      <c r="E225" s="3">
        <v>7.9922320659999997</v>
      </c>
      <c r="F225" s="3">
        <f t="shared" si="17"/>
        <v>1889.0416666666504</v>
      </c>
      <c r="G225" s="3">
        <v>3.45</v>
      </c>
      <c r="H225" s="3">
        <f t="shared" si="18"/>
        <v>154.50076897204053</v>
      </c>
      <c r="I225" s="3">
        <f t="shared" si="19"/>
        <v>6.7579343985480307</v>
      </c>
      <c r="J225" s="3">
        <f t="shared" si="20"/>
        <v>7.7633687920492864</v>
      </c>
      <c r="K225" s="3">
        <f t="shared" si="16"/>
        <v>15.802286071028172</v>
      </c>
    </row>
    <row r="226" spans="1:11">
      <c r="A226" s="1">
        <v>1889.02</v>
      </c>
      <c r="B226" s="3">
        <v>5.3</v>
      </c>
      <c r="C226" s="3">
        <v>0.2283</v>
      </c>
      <c r="D226" s="3">
        <v>0.26669999999999999</v>
      </c>
      <c r="E226" s="3">
        <v>7.8970910740000004</v>
      </c>
      <c r="F226" s="3">
        <f t="shared" si="17"/>
        <v>1889.1249999999836</v>
      </c>
      <c r="G226" s="3">
        <f>G225*11/12+G237*1/12</f>
        <v>3.4475000000000002</v>
      </c>
      <c r="H226" s="3">
        <f t="shared" si="18"/>
        <v>158.15253848495757</v>
      </c>
      <c r="I226" s="3">
        <f t="shared" si="19"/>
        <v>6.8124951954935495</v>
      </c>
      <c r="J226" s="3">
        <f t="shared" si="20"/>
        <v>7.9583550969694681</v>
      </c>
      <c r="K226" s="3">
        <f t="shared" si="16"/>
        <v>16.192720447849005</v>
      </c>
    </row>
    <row r="227" spans="1:11">
      <c r="A227" s="1">
        <v>1889.03</v>
      </c>
      <c r="B227" s="3">
        <v>5.19</v>
      </c>
      <c r="C227" s="3">
        <v>0.22750000000000001</v>
      </c>
      <c r="D227" s="3">
        <v>0.27</v>
      </c>
      <c r="E227" s="3">
        <v>7.8019419829999999</v>
      </c>
      <c r="F227" s="3">
        <f t="shared" si="17"/>
        <v>1889.2083333333169</v>
      </c>
      <c r="G227" s="3">
        <f>G225*10/12+G237*2/12</f>
        <v>3.4449999999999998</v>
      </c>
      <c r="H227" s="3">
        <f t="shared" si="18"/>
        <v>156.75885602134707</v>
      </c>
      <c r="I227" s="3">
        <f t="shared" si="19"/>
        <v>6.8714142090282193</v>
      </c>
      <c r="J227" s="3">
        <f t="shared" si="20"/>
        <v>8.1550849953301938</v>
      </c>
      <c r="K227" s="3">
        <f t="shared" si="16"/>
        <v>16.065045360769293</v>
      </c>
    </row>
    <row r="228" spans="1:11">
      <c r="A228" s="1">
        <v>1889.04</v>
      </c>
      <c r="B228" s="3">
        <v>5.18</v>
      </c>
      <c r="C228" s="3">
        <v>0.22670000000000001</v>
      </c>
      <c r="D228" s="3">
        <v>0.27329999999999999</v>
      </c>
      <c r="E228" s="3">
        <v>7.8019419829999999</v>
      </c>
      <c r="F228" s="3">
        <f t="shared" si="17"/>
        <v>1889.2916666666501</v>
      </c>
      <c r="G228" s="3">
        <f>G225*9/12+G237*3/12</f>
        <v>3.4424999999999999</v>
      </c>
      <c r="H228" s="3">
        <f t="shared" si="18"/>
        <v>156.45681583633484</v>
      </c>
      <c r="I228" s="3">
        <f t="shared" si="19"/>
        <v>6.8472509942272408</v>
      </c>
      <c r="J228" s="3">
        <f t="shared" si="20"/>
        <v>8.2547582563842301</v>
      </c>
      <c r="K228" s="3">
        <f t="shared" si="16"/>
        <v>16.050104533967488</v>
      </c>
    </row>
    <row r="229" spans="1:11">
      <c r="A229" s="1">
        <v>1889.05</v>
      </c>
      <c r="B229" s="3">
        <v>5.32</v>
      </c>
      <c r="C229" s="3">
        <v>0.2258</v>
      </c>
      <c r="D229" s="3">
        <v>0.2767</v>
      </c>
      <c r="E229" s="3">
        <v>7.6116519010000001</v>
      </c>
      <c r="F229" s="3">
        <f t="shared" si="17"/>
        <v>1889.3749999999834</v>
      </c>
      <c r="G229" s="3">
        <f>G225*8/12+G237*4/12</f>
        <v>3.4400000000000004</v>
      </c>
      <c r="H229" s="3">
        <f t="shared" si="18"/>
        <v>164.70248722689189</v>
      </c>
      <c r="I229" s="3">
        <f t="shared" si="19"/>
        <v>6.990567972900787</v>
      </c>
      <c r="J229" s="3">
        <f t="shared" si="20"/>
        <v>8.5663868826468015</v>
      </c>
      <c r="K229" s="3">
        <f t="shared" si="16"/>
        <v>16.915421076068384</v>
      </c>
    </row>
    <row r="230" spans="1:11">
      <c r="A230" s="1">
        <v>1889.06</v>
      </c>
      <c r="B230" s="3">
        <v>5.41</v>
      </c>
      <c r="C230" s="3">
        <v>0.22500000000000001</v>
      </c>
      <c r="D230" s="3">
        <v>0.28000000000000003</v>
      </c>
      <c r="E230" s="3">
        <v>7.6116519010000001</v>
      </c>
      <c r="F230" s="3">
        <f t="shared" si="17"/>
        <v>1889.4583333333167</v>
      </c>
      <c r="G230" s="3">
        <f>G225*7/12+G237*5/12</f>
        <v>3.4375</v>
      </c>
      <c r="H230" s="3">
        <f t="shared" si="18"/>
        <v>167.48880749952727</v>
      </c>
      <c r="I230" s="3">
        <f t="shared" si="19"/>
        <v>6.9658006815884725</v>
      </c>
      <c r="J230" s="3">
        <f t="shared" si="20"/>
        <v>8.6685519593101006</v>
      </c>
      <c r="K230" s="3">
        <f t="shared" si="16"/>
        <v>17.219302943947689</v>
      </c>
    </row>
    <row r="231" spans="1:11">
      <c r="A231" s="1">
        <v>1889.07</v>
      </c>
      <c r="B231" s="3">
        <v>5.3</v>
      </c>
      <c r="C231" s="3">
        <v>0.22420000000000001</v>
      </c>
      <c r="D231" s="3">
        <v>0.2833</v>
      </c>
      <c r="E231" s="3">
        <v>7.6116519010000001</v>
      </c>
      <c r="F231" s="3">
        <f t="shared" si="17"/>
        <v>1889.5416666666499</v>
      </c>
      <c r="G231" s="3">
        <f>G225*6/12+G237*6/12</f>
        <v>3.4350000000000005</v>
      </c>
      <c r="H231" s="3">
        <f t="shared" si="18"/>
        <v>164.08330494408403</v>
      </c>
      <c r="I231" s="3">
        <f t="shared" si="19"/>
        <v>6.941033390276159</v>
      </c>
      <c r="J231" s="3">
        <f t="shared" si="20"/>
        <v>8.7707170359733961</v>
      </c>
      <c r="K231" s="3">
        <f t="shared" si="16"/>
        <v>16.88921449110752</v>
      </c>
    </row>
    <row r="232" spans="1:11">
      <c r="A232" s="1">
        <v>1889.08</v>
      </c>
      <c r="B232" s="3">
        <v>5.37</v>
      </c>
      <c r="C232" s="3">
        <v>0.2233</v>
      </c>
      <c r="D232" s="3">
        <v>0.28670000000000001</v>
      </c>
      <c r="E232" s="3">
        <v>7.6116519010000001</v>
      </c>
      <c r="F232" s="3">
        <f t="shared" si="17"/>
        <v>1889.6249999999832</v>
      </c>
      <c r="G232" s="3">
        <f>G225*5/12+G237*7/12</f>
        <v>3.4325000000000001</v>
      </c>
      <c r="H232" s="3">
        <f t="shared" si="18"/>
        <v>166.25044293391156</v>
      </c>
      <c r="I232" s="3">
        <f t="shared" si="19"/>
        <v>6.9131701875498042</v>
      </c>
      <c r="J232" s="3">
        <f t="shared" si="20"/>
        <v>8.8759780240507329</v>
      </c>
      <c r="K232" s="3">
        <f t="shared" si="16"/>
        <v>17.131853975345734</v>
      </c>
    </row>
    <row r="233" spans="1:11">
      <c r="A233" s="1">
        <v>1889.09</v>
      </c>
      <c r="B233" s="3">
        <v>5.5</v>
      </c>
      <c r="C233" s="3">
        <v>0.2225</v>
      </c>
      <c r="D233" s="3">
        <v>0.28999999999999998</v>
      </c>
      <c r="E233" s="3">
        <v>7.7067928930000003</v>
      </c>
      <c r="F233" s="3">
        <f t="shared" si="17"/>
        <v>1889.7083333333164</v>
      </c>
      <c r="G233" s="3">
        <f>G225*4/12+G237*8/12</f>
        <v>3.4299999999999997</v>
      </c>
      <c r="H233" s="3">
        <f t="shared" si="18"/>
        <v>168.17306731795156</v>
      </c>
      <c r="I233" s="3">
        <f t="shared" si="19"/>
        <v>6.8033649960444054</v>
      </c>
      <c r="J233" s="3">
        <f t="shared" si="20"/>
        <v>8.867307185855628</v>
      </c>
      <c r="K233" s="3">
        <f t="shared" si="16"/>
        <v>17.350788026348599</v>
      </c>
    </row>
    <row r="234" spans="1:11">
      <c r="A234" s="1">
        <v>1889.1</v>
      </c>
      <c r="B234" s="3">
        <v>5.4</v>
      </c>
      <c r="C234" s="3">
        <v>0.22170000000000001</v>
      </c>
      <c r="D234" s="3">
        <v>0.29330000000000001</v>
      </c>
      <c r="E234" s="3">
        <v>7.7067928930000003</v>
      </c>
      <c r="F234" s="3">
        <f t="shared" si="17"/>
        <v>1889.7916666666497</v>
      </c>
      <c r="G234" s="3">
        <f>G225*3/12+G237*9/12</f>
        <v>3.4275000000000002</v>
      </c>
      <c r="H234" s="3">
        <f t="shared" si="18"/>
        <v>165.11537518489794</v>
      </c>
      <c r="I234" s="3">
        <f t="shared" si="19"/>
        <v>6.7789034589799755</v>
      </c>
      <c r="J234" s="3">
        <f t="shared" si="20"/>
        <v>8.968211026246399</v>
      </c>
      <c r="K234" s="3">
        <f t="shared" si="16"/>
        <v>17.053214402955494</v>
      </c>
    </row>
    <row r="235" spans="1:11">
      <c r="A235" s="1">
        <v>1889.11</v>
      </c>
      <c r="B235" s="3">
        <v>5.35</v>
      </c>
      <c r="C235" s="3">
        <v>0.2208</v>
      </c>
      <c r="D235" s="3">
        <v>0.29670000000000002</v>
      </c>
      <c r="E235" s="3">
        <v>7.7067928930000003</v>
      </c>
      <c r="F235" s="3">
        <f t="shared" si="17"/>
        <v>1889.8749999999829</v>
      </c>
      <c r="G235" s="3">
        <f>G225*2/12+G237*10/12</f>
        <v>3.4250000000000003</v>
      </c>
      <c r="H235" s="3">
        <f t="shared" si="18"/>
        <v>163.58652911837106</v>
      </c>
      <c r="I235" s="3">
        <f t="shared" si="19"/>
        <v>6.7513842297824924</v>
      </c>
      <c r="J235" s="3">
        <f t="shared" si="20"/>
        <v>9.0721725587702249</v>
      </c>
      <c r="K235" s="3">
        <f t="shared" si="16"/>
        <v>16.906021170249371</v>
      </c>
    </row>
    <row r="236" spans="1:11">
      <c r="A236" s="1">
        <v>1889.12</v>
      </c>
      <c r="B236" s="3">
        <v>5.32</v>
      </c>
      <c r="C236" s="3">
        <v>0.22</v>
      </c>
      <c r="D236" s="3">
        <v>0.3</v>
      </c>
      <c r="E236" s="3">
        <v>7.8019419829999999</v>
      </c>
      <c r="F236" s="3">
        <f t="shared" si="17"/>
        <v>1889.9583333333162</v>
      </c>
      <c r="G236" s="3">
        <f>G225*1/12+G237*11/12</f>
        <v>3.4224999999999999</v>
      </c>
      <c r="H236" s="3">
        <f t="shared" si="18"/>
        <v>160.68537842650605</v>
      </c>
      <c r="I236" s="3">
        <f t="shared" si="19"/>
        <v>6.6448840702690468</v>
      </c>
      <c r="J236" s="3">
        <f t="shared" si="20"/>
        <v>9.061205550366882</v>
      </c>
      <c r="K236" s="3">
        <f t="shared" si="16"/>
        <v>16.610338076603398</v>
      </c>
    </row>
    <row r="237" spans="1:11">
      <c r="A237" s="1">
        <v>1890.01</v>
      </c>
      <c r="B237" s="3">
        <v>5.38</v>
      </c>
      <c r="C237" s="3">
        <v>0.22</v>
      </c>
      <c r="D237" s="3">
        <v>0.29920000000000002</v>
      </c>
      <c r="E237" s="3">
        <v>7.6116519010000001</v>
      </c>
      <c r="F237" s="3">
        <f t="shared" si="17"/>
        <v>1890.0416666666495</v>
      </c>
      <c r="G237" s="3">
        <v>3.42</v>
      </c>
      <c r="H237" s="3">
        <f t="shared" si="18"/>
        <v>166.56003407531546</v>
      </c>
      <c r="I237" s="3">
        <f t="shared" si="19"/>
        <v>6.8110051108865068</v>
      </c>
      <c r="J237" s="3">
        <f t="shared" si="20"/>
        <v>9.2629669508056498</v>
      </c>
      <c r="K237" s="3">
        <f t="shared" si="16"/>
        <v>17.220071982181906</v>
      </c>
    </row>
    <row r="238" spans="1:11">
      <c r="A238" s="1">
        <v>1890.02</v>
      </c>
      <c r="B238" s="3">
        <v>5.32</v>
      </c>
      <c r="C238" s="3">
        <v>0.22</v>
      </c>
      <c r="D238" s="3">
        <v>0.29830000000000001</v>
      </c>
      <c r="E238" s="3">
        <v>7.6116519010000001</v>
      </c>
      <c r="F238" s="3">
        <f t="shared" si="17"/>
        <v>1890.1249999999827</v>
      </c>
      <c r="G238" s="3">
        <f>G237*11/12+G249*1/12</f>
        <v>3.4366666666666665</v>
      </c>
      <c r="H238" s="3">
        <f t="shared" si="18"/>
        <v>164.70248722689189</v>
      </c>
      <c r="I238" s="3">
        <f t="shared" si="19"/>
        <v>6.8110051108865068</v>
      </c>
      <c r="J238" s="3">
        <f t="shared" si="20"/>
        <v>9.235103748079295</v>
      </c>
      <c r="K238" s="3">
        <f t="shared" si="16"/>
        <v>17.026814982671414</v>
      </c>
    </row>
    <row r="239" spans="1:11">
      <c r="A239" s="1">
        <v>1890.03</v>
      </c>
      <c r="B239" s="3">
        <v>5.28</v>
      </c>
      <c r="C239" s="3">
        <v>0.22</v>
      </c>
      <c r="D239" s="3">
        <v>0.29749999999999999</v>
      </c>
      <c r="E239" s="3">
        <v>7.6116519010000001</v>
      </c>
      <c r="F239" s="3">
        <f t="shared" si="17"/>
        <v>1890.208333333316</v>
      </c>
      <c r="G239" s="3">
        <f>G237*10/12+G249*2/12</f>
        <v>3.4533333333333336</v>
      </c>
      <c r="H239" s="3">
        <f t="shared" si="18"/>
        <v>163.46412266127618</v>
      </c>
      <c r="I239" s="3">
        <f t="shared" si="19"/>
        <v>6.8110051108865068</v>
      </c>
      <c r="J239" s="3">
        <f t="shared" si="20"/>
        <v>9.2103364567669797</v>
      </c>
      <c r="K239" s="3">
        <f t="shared" si="16"/>
        <v>16.90112228858991</v>
      </c>
    </row>
    <row r="240" spans="1:11">
      <c r="A240" s="1">
        <v>1890.04</v>
      </c>
      <c r="B240" s="3">
        <v>5.39</v>
      </c>
      <c r="C240" s="3">
        <v>0.22</v>
      </c>
      <c r="D240" s="3">
        <v>0.29670000000000002</v>
      </c>
      <c r="E240" s="3">
        <v>7.6116519010000001</v>
      </c>
      <c r="F240" s="3">
        <f t="shared" si="17"/>
        <v>1890.2916666666492</v>
      </c>
      <c r="G240" s="3">
        <f>G237*9/12+G249*3/12</f>
        <v>3.4699999999999998</v>
      </c>
      <c r="H240" s="3">
        <f t="shared" si="18"/>
        <v>166.86962521671941</v>
      </c>
      <c r="I240" s="3">
        <f t="shared" si="19"/>
        <v>6.8110051108865068</v>
      </c>
      <c r="J240" s="3">
        <f t="shared" si="20"/>
        <v>9.1855691654546678</v>
      </c>
      <c r="K240" s="3">
        <f t="shared" si="16"/>
        <v>17.257854542603202</v>
      </c>
    </row>
    <row r="241" spans="1:11">
      <c r="A241" s="1">
        <v>1890.05</v>
      </c>
      <c r="B241" s="3">
        <v>5.62</v>
      </c>
      <c r="C241" s="3">
        <v>0.22</v>
      </c>
      <c r="D241" s="3">
        <v>0.29580000000000001</v>
      </c>
      <c r="E241" s="3">
        <v>7.7067928930000003</v>
      </c>
      <c r="F241" s="3">
        <f t="shared" si="17"/>
        <v>1890.3749999999825</v>
      </c>
      <c r="G241" s="3">
        <f>G237*8/12+G249*4/12</f>
        <v>3.4866666666666664</v>
      </c>
      <c r="H241" s="3">
        <f t="shared" si="18"/>
        <v>171.84229787761598</v>
      </c>
      <c r="I241" s="3">
        <f t="shared" si="19"/>
        <v>6.7269226927180634</v>
      </c>
      <c r="J241" s="3">
        <f t="shared" si="20"/>
        <v>9.0446533295727427</v>
      </c>
      <c r="K241" s="3">
        <f t="shared" si="16"/>
        <v>17.786430487858624</v>
      </c>
    </row>
    <row r="242" spans="1:11">
      <c r="A242" s="1">
        <v>1890.06</v>
      </c>
      <c r="B242" s="3">
        <v>5.58</v>
      </c>
      <c r="C242" s="3">
        <v>0.22</v>
      </c>
      <c r="D242" s="3">
        <v>0.29499999999999998</v>
      </c>
      <c r="E242" s="3">
        <v>7.7067928930000003</v>
      </c>
      <c r="F242" s="3">
        <f t="shared" si="17"/>
        <v>1890.4583333333157</v>
      </c>
      <c r="G242" s="3">
        <f>G237*7/12+G249*5/12</f>
        <v>3.5033333333333334</v>
      </c>
      <c r="H242" s="3">
        <f t="shared" si="18"/>
        <v>170.61922102439451</v>
      </c>
      <c r="I242" s="3">
        <f t="shared" si="19"/>
        <v>6.7269226927180634</v>
      </c>
      <c r="J242" s="3">
        <f t="shared" si="20"/>
        <v>9.0201917925083119</v>
      </c>
      <c r="K242" s="3">
        <f t="shared" si="16"/>
        <v>17.684360844450165</v>
      </c>
    </row>
    <row r="243" spans="1:11">
      <c r="A243" s="1">
        <v>1890.07</v>
      </c>
      <c r="B243" s="3">
        <v>5.54</v>
      </c>
      <c r="C243" s="3">
        <v>0.22</v>
      </c>
      <c r="D243" s="3">
        <v>0.29420000000000002</v>
      </c>
      <c r="E243" s="3">
        <v>7.7067928930000003</v>
      </c>
      <c r="F243" s="3">
        <f t="shared" si="17"/>
        <v>1890.541666666649</v>
      </c>
      <c r="G243" s="3">
        <f>G237*6/12+G249*6/12</f>
        <v>3.5199999999999996</v>
      </c>
      <c r="H243" s="3">
        <f t="shared" si="18"/>
        <v>169.39614417117306</v>
      </c>
      <c r="I243" s="3">
        <f t="shared" si="19"/>
        <v>6.7269226927180634</v>
      </c>
      <c r="J243" s="3">
        <f t="shared" si="20"/>
        <v>8.9957302554438829</v>
      </c>
      <c r="K243" s="3">
        <f t="shared" si="16"/>
        <v>17.58929544086487</v>
      </c>
    </row>
    <row r="244" spans="1:11">
      <c r="A244" s="1">
        <v>1890.08</v>
      </c>
      <c r="B244" s="3">
        <v>5.41</v>
      </c>
      <c r="C244" s="3">
        <v>0.22</v>
      </c>
      <c r="D244" s="3">
        <v>0.29330000000000001</v>
      </c>
      <c r="E244" s="3">
        <v>7.9922320659999997</v>
      </c>
      <c r="F244" s="3">
        <f t="shared" si="17"/>
        <v>1890.6249999999823</v>
      </c>
      <c r="G244" s="3">
        <f>G237*5/12+G249*7/12</f>
        <v>3.5366666666666671</v>
      </c>
      <c r="H244" s="3">
        <f t="shared" si="18"/>
        <v>159.51319849975937</v>
      </c>
      <c r="I244" s="3">
        <f t="shared" si="19"/>
        <v>6.4866735064597156</v>
      </c>
      <c r="J244" s="3">
        <f t="shared" si="20"/>
        <v>8.6479151792937934</v>
      </c>
      <c r="K244" s="3">
        <f t="shared" si="16"/>
        <v>16.596791133979107</v>
      </c>
    </row>
    <row r="245" spans="1:11">
      <c r="A245" s="1">
        <v>1890.09</v>
      </c>
      <c r="B245" s="3">
        <v>5.32</v>
      </c>
      <c r="C245" s="3">
        <v>0.22</v>
      </c>
      <c r="D245" s="3">
        <v>0.29249999999999998</v>
      </c>
      <c r="E245" s="3">
        <v>8.0873811569999994</v>
      </c>
      <c r="F245" s="3">
        <f t="shared" si="17"/>
        <v>1890.7083333333155</v>
      </c>
      <c r="G245" s="3">
        <f>G237*4/12+G249*8/12</f>
        <v>3.5533333333333337</v>
      </c>
      <c r="H245" s="3">
        <f t="shared" si="18"/>
        <v>155.01408622430284</v>
      </c>
      <c r="I245" s="3">
        <f t="shared" si="19"/>
        <v>6.4103569491253047</v>
      </c>
      <c r="J245" s="3">
        <f t="shared" si="20"/>
        <v>8.5228609437234173</v>
      </c>
      <c r="K245" s="3">
        <f t="shared" si="16"/>
        <v>16.16970200061531</v>
      </c>
    </row>
    <row r="246" spans="1:11">
      <c r="A246" s="1">
        <v>1890.1</v>
      </c>
      <c r="B246" s="3">
        <v>5.08</v>
      </c>
      <c r="C246" s="3">
        <v>0.22</v>
      </c>
      <c r="D246" s="3">
        <v>0.29170000000000001</v>
      </c>
      <c r="E246" s="3">
        <v>8.0873811569999994</v>
      </c>
      <c r="F246" s="3">
        <f t="shared" si="17"/>
        <v>1890.7916666666488</v>
      </c>
      <c r="G246" s="3">
        <f>G237*3/12+G249*9/12</f>
        <v>3.57</v>
      </c>
      <c r="H246" s="3">
        <f t="shared" si="18"/>
        <v>148.02096955252978</v>
      </c>
      <c r="I246" s="3">
        <f t="shared" si="19"/>
        <v>6.4103569491253047</v>
      </c>
      <c r="J246" s="3">
        <f t="shared" si="20"/>
        <v>8.4995505548175068</v>
      </c>
      <c r="K246" s="3">
        <f t="shared" si="16"/>
        <v>15.482849163344442</v>
      </c>
    </row>
    <row r="247" spans="1:11">
      <c r="A247" s="1">
        <v>1890.11</v>
      </c>
      <c r="B247" s="3">
        <v>4.71</v>
      </c>
      <c r="C247" s="3">
        <v>0.22</v>
      </c>
      <c r="D247" s="3">
        <v>0.2908</v>
      </c>
      <c r="E247" s="3">
        <v>7.8970910740000004</v>
      </c>
      <c r="F247" s="3">
        <f t="shared" si="17"/>
        <v>1890.874999999982</v>
      </c>
      <c r="G247" s="3">
        <f>G237*2/12+G249*10/12</f>
        <v>3.5866666666666669</v>
      </c>
      <c r="H247" s="3">
        <f t="shared" si="18"/>
        <v>140.54687854040569</v>
      </c>
      <c r="I247" s="3">
        <f t="shared" si="19"/>
        <v>6.5648223522057858</v>
      </c>
      <c r="J247" s="3">
        <f t="shared" si="20"/>
        <v>8.6775015455520101</v>
      </c>
      <c r="K247" s="3">
        <f t="shared" si="16"/>
        <v>14.745043493292815</v>
      </c>
    </row>
    <row r="248" spans="1:11">
      <c r="A248" s="1">
        <v>1890.12</v>
      </c>
      <c r="B248" s="3">
        <v>4.5999999999999996</v>
      </c>
      <c r="C248" s="3">
        <v>0.22</v>
      </c>
      <c r="D248" s="3">
        <v>0.28999999999999998</v>
      </c>
      <c r="E248" s="3">
        <v>7.8970910740000004</v>
      </c>
      <c r="F248" s="3">
        <f t="shared" si="17"/>
        <v>1890.9583333333153</v>
      </c>
      <c r="G248" s="3">
        <f>G237*1/12+G249*11/12</f>
        <v>3.6033333333333335</v>
      </c>
      <c r="H248" s="3">
        <f t="shared" si="18"/>
        <v>137.26446736430276</v>
      </c>
      <c r="I248" s="3">
        <f t="shared" si="19"/>
        <v>6.5648223522057858</v>
      </c>
      <c r="J248" s="3">
        <f t="shared" si="20"/>
        <v>8.6536294642712619</v>
      </c>
      <c r="K248" s="3">
        <f t="shared" si="16"/>
        <v>14.442991231338445</v>
      </c>
    </row>
    <row r="249" spans="1:11">
      <c r="A249" s="1">
        <v>1891.01</v>
      </c>
      <c r="B249" s="3">
        <v>4.84</v>
      </c>
      <c r="C249" s="3">
        <v>0.22</v>
      </c>
      <c r="D249" s="3">
        <v>0.29420000000000002</v>
      </c>
      <c r="E249" s="3">
        <v>7.8019419829999999</v>
      </c>
      <c r="F249" s="3">
        <f t="shared" si="17"/>
        <v>1891.0416666666486</v>
      </c>
      <c r="G249" s="3">
        <v>3.62</v>
      </c>
      <c r="H249" s="3">
        <f t="shared" si="18"/>
        <v>146.18744954591901</v>
      </c>
      <c r="I249" s="3">
        <f t="shared" si="19"/>
        <v>6.6448840702690468</v>
      </c>
      <c r="J249" s="3">
        <f t="shared" si="20"/>
        <v>8.8860222430597879</v>
      </c>
      <c r="K249" s="3">
        <f t="shared" si="16"/>
        <v>15.428980086469101</v>
      </c>
    </row>
    <row r="250" spans="1:11">
      <c r="A250" s="1">
        <v>1891.02</v>
      </c>
      <c r="B250" s="3">
        <v>4.9000000000000004</v>
      </c>
      <c r="C250" s="3">
        <v>0.22</v>
      </c>
      <c r="D250" s="3">
        <v>0.29830000000000001</v>
      </c>
      <c r="E250" s="3">
        <v>7.8970910740000004</v>
      </c>
      <c r="F250" s="3">
        <f t="shared" si="17"/>
        <v>1891.1249999999818</v>
      </c>
      <c r="G250" s="3">
        <f>G249*11/12+G261*1/12</f>
        <v>3.6183333333333332</v>
      </c>
      <c r="H250" s="3">
        <f t="shared" si="18"/>
        <v>146.21649784458342</v>
      </c>
      <c r="I250" s="3">
        <f t="shared" si="19"/>
        <v>6.5648223522057858</v>
      </c>
      <c r="J250" s="3">
        <f t="shared" si="20"/>
        <v>8.9013023075590265</v>
      </c>
      <c r="K250" s="3">
        <f t="shared" si="16"/>
        <v>15.476522332432543</v>
      </c>
    </row>
    <row r="251" spans="1:11">
      <c r="A251" s="1">
        <v>1891.03</v>
      </c>
      <c r="B251" s="3">
        <v>4.8099999999999996</v>
      </c>
      <c r="C251" s="3">
        <v>0.22</v>
      </c>
      <c r="D251" s="3">
        <v>0.30249999999999999</v>
      </c>
      <c r="E251" s="3">
        <v>7.9922320659999997</v>
      </c>
      <c r="F251" s="3">
        <f t="shared" si="17"/>
        <v>1891.2083333333151</v>
      </c>
      <c r="G251" s="3">
        <f>G249*10/12+G261*2/12</f>
        <v>3.6166666666666671</v>
      </c>
      <c r="H251" s="3">
        <f t="shared" si="18"/>
        <v>141.82227075486921</v>
      </c>
      <c r="I251" s="3">
        <f t="shared" si="19"/>
        <v>6.4866735064597156</v>
      </c>
      <c r="J251" s="3">
        <f t="shared" si="20"/>
        <v>8.9191760713821076</v>
      </c>
      <c r="K251" s="3">
        <f t="shared" si="16"/>
        <v>15.051623357657386</v>
      </c>
    </row>
    <row r="252" spans="1:11">
      <c r="A252" s="1">
        <v>1891.04</v>
      </c>
      <c r="B252" s="3">
        <v>4.97</v>
      </c>
      <c r="C252" s="3">
        <v>0.22</v>
      </c>
      <c r="D252" s="3">
        <v>0.30669999999999997</v>
      </c>
      <c r="E252" s="3">
        <v>8.0873811569999994</v>
      </c>
      <c r="F252" s="3">
        <f t="shared" si="17"/>
        <v>1891.2916666666483</v>
      </c>
      <c r="G252" s="3">
        <f>G249*9/12+G261*3/12</f>
        <v>3.6149999999999998</v>
      </c>
      <c r="H252" s="3">
        <f t="shared" si="18"/>
        <v>144.81579107796713</v>
      </c>
      <c r="I252" s="3">
        <f t="shared" si="19"/>
        <v>6.4103569491253047</v>
      </c>
      <c r="J252" s="3">
        <f t="shared" si="20"/>
        <v>8.9366203468033216</v>
      </c>
      <c r="K252" s="3">
        <f t="shared" si="16"/>
        <v>15.40894512547413</v>
      </c>
    </row>
    <row r="253" spans="1:11">
      <c r="A253" s="1">
        <v>1891.05</v>
      </c>
      <c r="B253" s="3">
        <v>4.95</v>
      </c>
      <c r="C253" s="3">
        <v>0.22</v>
      </c>
      <c r="D253" s="3">
        <v>0.31080000000000002</v>
      </c>
      <c r="E253" s="3">
        <v>7.9922320659999997</v>
      </c>
      <c r="F253" s="3">
        <f t="shared" si="17"/>
        <v>1891.3749999999816</v>
      </c>
      <c r="G253" s="3">
        <f>G249*8/12+G261*4/12</f>
        <v>3.6133333333333333</v>
      </c>
      <c r="H253" s="3">
        <f t="shared" si="18"/>
        <v>145.95015389534362</v>
      </c>
      <c r="I253" s="3">
        <f t="shared" si="19"/>
        <v>6.4866735064597156</v>
      </c>
      <c r="J253" s="3">
        <f t="shared" si="20"/>
        <v>9.1639005718530893</v>
      </c>
      <c r="K253" s="3">
        <f t="shared" si="16"/>
        <v>15.566495230713262</v>
      </c>
    </row>
    <row r="254" spans="1:11">
      <c r="A254" s="1">
        <v>1891.06</v>
      </c>
      <c r="B254" s="3">
        <v>4.8499999999999996</v>
      </c>
      <c r="C254" s="3">
        <v>0.22</v>
      </c>
      <c r="D254" s="3">
        <v>0.315</v>
      </c>
      <c r="E254" s="3">
        <v>7.8019419829999999</v>
      </c>
      <c r="F254" s="3">
        <f t="shared" si="17"/>
        <v>1891.4583333333148</v>
      </c>
      <c r="G254" s="3">
        <f>G249*7/12+G261*5/12</f>
        <v>3.6116666666666668</v>
      </c>
      <c r="H254" s="3">
        <f t="shared" si="18"/>
        <v>146.48948973093127</v>
      </c>
      <c r="I254" s="3">
        <f t="shared" si="19"/>
        <v>6.6448840702690468</v>
      </c>
      <c r="J254" s="3">
        <f t="shared" si="20"/>
        <v>9.5142658278852252</v>
      </c>
      <c r="K254" s="3">
        <f t="shared" si="16"/>
        <v>15.658211395638157</v>
      </c>
    </row>
    <row r="255" spans="1:11">
      <c r="A255" s="1">
        <v>1891.07</v>
      </c>
      <c r="B255" s="3">
        <v>4.7699999999999996</v>
      </c>
      <c r="C255" s="3">
        <v>0.22</v>
      </c>
      <c r="D255" s="3">
        <v>0.31919999999999998</v>
      </c>
      <c r="E255" s="3">
        <v>7.7067928930000003</v>
      </c>
      <c r="F255" s="3">
        <f t="shared" si="17"/>
        <v>1891.5416666666481</v>
      </c>
      <c r="G255" s="3">
        <f>G249*6/12+G261*6/12</f>
        <v>3.61</v>
      </c>
      <c r="H255" s="3">
        <f t="shared" si="18"/>
        <v>145.85191474665982</v>
      </c>
      <c r="I255" s="3">
        <f t="shared" si="19"/>
        <v>6.7269226927180634</v>
      </c>
      <c r="J255" s="3">
        <f t="shared" si="20"/>
        <v>9.7601532887072988</v>
      </c>
      <c r="K255" s="3">
        <f t="shared" si="16"/>
        <v>15.617919238646001</v>
      </c>
    </row>
    <row r="256" spans="1:11">
      <c r="A256" s="1">
        <v>1891.08</v>
      </c>
      <c r="B256" s="3">
        <v>4.93</v>
      </c>
      <c r="C256" s="3">
        <v>0.22</v>
      </c>
      <c r="D256" s="3">
        <v>0.32329999999999998</v>
      </c>
      <c r="E256" s="3">
        <v>7.7067928930000003</v>
      </c>
      <c r="F256" s="3">
        <f t="shared" si="17"/>
        <v>1891.6249999999814</v>
      </c>
      <c r="G256" s="3">
        <f>G249*5/12+G261*7/12</f>
        <v>3.6083333333333334</v>
      </c>
      <c r="H256" s="3">
        <f t="shared" si="18"/>
        <v>150.74422215954567</v>
      </c>
      <c r="I256" s="3">
        <f t="shared" si="19"/>
        <v>6.7269226927180634</v>
      </c>
      <c r="J256" s="3">
        <f t="shared" si="20"/>
        <v>9.8855186661624987</v>
      </c>
      <c r="K256" s="3">
        <f t="shared" si="16"/>
        <v>16.16399850996304</v>
      </c>
    </row>
    <row r="257" spans="1:11">
      <c r="A257" s="1">
        <v>1891.09</v>
      </c>
      <c r="B257" s="3">
        <v>5.33</v>
      </c>
      <c r="C257" s="3">
        <v>0.22</v>
      </c>
      <c r="D257" s="3">
        <v>0.32750000000000001</v>
      </c>
      <c r="E257" s="3">
        <v>7.6116519010000001</v>
      </c>
      <c r="F257" s="3">
        <f t="shared" si="17"/>
        <v>1891.7083333333146</v>
      </c>
      <c r="G257" s="3">
        <f>G249*4/12+G261*8/12</f>
        <v>3.6066666666666665</v>
      </c>
      <c r="H257" s="3">
        <f t="shared" si="18"/>
        <v>165.01207836829585</v>
      </c>
      <c r="I257" s="3">
        <f t="shared" si="19"/>
        <v>6.8110051108865068</v>
      </c>
      <c r="J257" s="3">
        <f t="shared" si="20"/>
        <v>10.139109880978777</v>
      </c>
      <c r="K257" s="3">
        <f t="shared" ref="K257:K320" si="21">H257/AVERAGE(J137:J256)</f>
        <v>17.711261413256537</v>
      </c>
    </row>
    <row r="258" spans="1:11">
      <c r="A258" s="1">
        <v>1891.1</v>
      </c>
      <c r="B258" s="3">
        <v>5.33</v>
      </c>
      <c r="C258" s="3">
        <v>0.22</v>
      </c>
      <c r="D258" s="3">
        <v>0.33169999999999999</v>
      </c>
      <c r="E258" s="3">
        <v>7.6116519010000001</v>
      </c>
      <c r="F258" s="3">
        <f t="shared" si="17"/>
        <v>1891.7916666666479</v>
      </c>
      <c r="G258" s="3">
        <f>G249*3/12+G261*9/12</f>
        <v>3.6049999999999995</v>
      </c>
      <c r="H258" s="3">
        <f t="shared" si="18"/>
        <v>165.01207836829585</v>
      </c>
      <c r="I258" s="3">
        <f t="shared" si="19"/>
        <v>6.8110051108865068</v>
      </c>
      <c r="J258" s="3">
        <f t="shared" si="20"/>
        <v>10.26913816036843</v>
      </c>
      <c r="K258" s="3">
        <f t="shared" si="21"/>
        <v>17.716568589826377</v>
      </c>
    </row>
    <row r="259" spans="1:11">
      <c r="A259" s="1">
        <v>1891.11</v>
      </c>
      <c r="B259" s="3">
        <v>5.25</v>
      </c>
      <c r="C259" s="3">
        <v>0.22</v>
      </c>
      <c r="D259" s="3">
        <v>0.33579999999999999</v>
      </c>
      <c r="E259" s="3">
        <v>7.5165028100000004</v>
      </c>
      <c r="F259" s="3">
        <f t="shared" si="17"/>
        <v>1891.8749999999811</v>
      </c>
      <c r="G259" s="3">
        <f>G249*2/12+G261*10/12</f>
        <v>3.6033333333333335</v>
      </c>
      <c r="H259" s="3">
        <f t="shared" si="18"/>
        <v>164.59283409753689</v>
      </c>
      <c r="I259" s="3">
        <f t="shared" si="19"/>
        <v>6.8972235240872601</v>
      </c>
      <c r="J259" s="3">
        <f t="shared" si="20"/>
        <v>10.527671179038645</v>
      </c>
      <c r="K259" s="3">
        <f t="shared" si="21"/>
        <v>17.671739174764017</v>
      </c>
    </row>
    <row r="260" spans="1:11">
      <c r="A260" s="1">
        <v>1891.12</v>
      </c>
      <c r="B260" s="3">
        <v>5.41</v>
      </c>
      <c r="C260" s="3">
        <v>0.22</v>
      </c>
      <c r="D260" s="3">
        <v>0.34</v>
      </c>
      <c r="E260" s="3">
        <v>7.5165028100000004</v>
      </c>
      <c r="F260" s="3">
        <f t="shared" si="17"/>
        <v>1891.9583333333144</v>
      </c>
      <c r="G260" s="3">
        <f>G249*1/12+G261*11/12</f>
        <v>3.601666666666667</v>
      </c>
      <c r="H260" s="3">
        <f t="shared" si="18"/>
        <v>169.60899666050943</v>
      </c>
      <c r="I260" s="3">
        <f t="shared" si="19"/>
        <v>6.8972235240872601</v>
      </c>
      <c r="J260" s="3">
        <f t="shared" si="20"/>
        <v>10.659345446316674</v>
      </c>
      <c r="K260" s="3">
        <f t="shared" si="21"/>
        <v>18.20630300020995</v>
      </c>
    </row>
    <row r="261" spans="1:11">
      <c r="A261" s="1">
        <v>1892.01</v>
      </c>
      <c r="B261" s="3">
        <v>5.51</v>
      </c>
      <c r="C261" s="3">
        <v>0.22170000000000001</v>
      </c>
      <c r="D261" s="3">
        <v>0.34250000000000003</v>
      </c>
      <c r="E261" s="3">
        <v>7.3262127269999997</v>
      </c>
      <c r="F261" s="3">
        <f t="shared" si="17"/>
        <v>1892.0416666666476</v>
      </c>
      <c r="G261" s="3">
        <v>3.6</v>
      </c>
      <c r="H261" s="3">
        <f t="shared" si="18"/>
        <v>177.23093068465852</v>
      </c>
      <c r="I261" s="3">
        <f t="shared" si="19"/>
        <v>7.1310521475115767</v>
      </c>
      <c r="J261" s="3">
        <f t="shared" si="20"/>
        <v>11.016623186841297</v>
      </c>
      <c r="K261" s="3">
        <f t="shared" si="21"/>
        <v>19.016388404225292</v>
      </c>
    </row>
    <row r="262" spans="1:11">
      <c r="A262" s="1">
        <v>1892.02</v>
      </c>
      <c r="B262" s="3">
        <v>5.52</v>
      </c>
      <c r="C262" s="3">
        <v>0.2233</v>
      </c>
      <c r="D262" s="3">
        <v>0.34499999999999997</v>
      </c>
      <c r="E262" s="3">
        <v>7.3262127269999997</v>
      </c>
      <c r="F262" s="3">
        <f t="shared" si="17"/>
        <v>1892.1249999999809</v>
      </c>
      <c r="G262" s="3">
        <f>G261*11/12+G273*1/12</f>
        <v>3.6125000000000003</v>
      </c>
      <c r="H262" s="3">
        <f t="shared" si="18"/>
        <v>177.55258391639109</v>
      </c>
      <c r="I262" s="3">
        <f t="shared" si="19"/>
        <v>7.1825166645887917</v>
      </c>
      <c r="J262" s="3">
        <f t="shared" si="20"/>
        <v>11.097036494774443</v>
      </c>
      <c r="K262" s="3">
        <f t="shared" si="21"/>
        <v>19.036425040978447</v>
      </c>
    </row>
    <row r="263" spans="1:11">
      <c r="A263" s="1">
        <v>1892.03</v>
      </c>
      <c r="B263" s="3">
        <v>5.58</v>
      </c>
      <c r="C263" s="3">
        <v>0.22500000000000001</v>
      </c>
      <c r="D263" s="3">
        <v>0.34749999999999998</v>
      </c>
      <c r="E263" s="3">
        <v>7.135922645</v>
      </c>
      <c r="F263" s="3">
        <f t="shared" si="17"/>
        <v>1892.2083333333142</v>
      </c>
      <c r="G263" s="3">
        <f>G261*10/12+G273*2/12</f>
        <v>3.625</v>
      </c>
      <c r="H263" s="3">
        <f t="shared" si="18"/>
        <v>184.26867350101438</v>
      </c>
      <c r="I263" s="3">
        <f t="shared" si="19"/>
        <v>7.4301884476215472</v>
      </c>
      <c r="J263" s="3">
        <f t="shared" si="20"/>
        <v>11.475513269104388</v>
      </c>
      <c r="K263" s="3">
        <f t="shared" si="21"/>
        <v>19.738054849323028</v>
      </c>
    </row>
    <row r="264" spans="1:11">
      <c r="A264" s="1">
        <v>1892.04</v>
      </c>
      <c r="B264" s="3">
        <v>5.57</v>
      </c>
      <c r="C264" s="3">
        <v>0.22670000000000001</v>
      </c>
      <c r="D264" s="3">
        <v>0.35</v>
      </c>
      <c r="E264" s="3">
        <v>7.0407735540000003</v>
      </c>
      <c r="F264" s="3">
        <f t="shared" si="17"/>
        <v>1892.2916666666474</v>
      </c>
      <c r="G264" s="3">
        <f>G261*9/12+G273*3/12</f>
        <v>3.6374999999999997</v>
      </c>
      <c r="H264" s="3">
        <f t="shared" si="18"/>
        <v>186.42418903733997</v>
      </c>
      <c r="I264" s="3">
        <f t="shared" si="19"/>
        <v>7.5874979631534956</v>
      </c>
      <c r="J264" s="3">
        <f t="shared" si="20"/>
        <v>11.714266815631774</v>
      </c>
      <c r="K264" s="3">
        <f t="shared" si="21"/>
        <v>19.94326524163866</v>
      </c>
    </row>
    <row r="265" spans="1:11">
      <c r="A265" s="1">
        <v>1892.05</v>
      </c>
      <c r="B265" s="3">
        <v>5.57</v>
      </c>
      <c r="C265" s="3">
        <v>0.2283</v>
      </c>
      <c r="D265" s="3">
        <v>0.35249999999999998</v>
      </c>
      <c r="E265" s="3">
        <v>7.0407735540000003</v>
      </c>
      <c r="F265" s="3">
        <f t="shared" si="17"/>
        <v>1892.3749999999807</v>
      </c>
      <c r="G265" s="3">
        <f>G261*8/12+G273*4/12</f>
        <v>3.65</v>
      </c>
      <c r="H265" s="3">
        <f t="shared" si="18"/>
        <v>186.42418903733997</v>
      </c>
      <c r="I265" s="3">
        <f t="shared" si="19"/>
        <v>7.6410488971678117</v>
      </c>
      <c r="J265" s="3">
        <f t="shared" si="20"/>
        <v>11.797940150029143</v>
      </c>
      <c r="K265" s="3">
        <f t="shared" si="21"/>
        <v>19.911465213489816</v>
      </c>
    </row>
    <row r="266" spans="1:11">
      <c r="A266" s="1">
        <v>1892.06</v>
      </c>
      <c r="B266" s="3">
        <v>5.54</v>
      </c>
      <c r="C266" s="3">
        <v>0.23</v>
      </c>
      <c r="D266" s="3">
        <v>0.35499999999999998</v>
      </c>
      <c r="E266" s="3">
        <v>7.0407735540000003</v>
      </c>
      <c r="F266" s="3">
        <f t="shared" si="17"/>
        <v>1892.4583333333139</v>
      </c>
      <c r="G266" s="3">
        <f>G261*7/12+G273*5/12</f>
        <v>3.6625000000000001</v>
      </c>
      <c r="H266" s="3">
        <f t="shared" si="18"/>
        <v>185.42010902457153</v>
      </c>
      <c r="I266" s="3">
        <f t="shared" si="19"/>
        <v>7.697946764558024</v>
      </c>
      <c r="J266" s="3">
        <f t="shared" si="20"/>
        <v>11.881613484426513</v>
      </c>
      <c r="K266" s="3">
        <f t="shared" si="21"/>
        <v>19.769284397136754</v>
      </c>
    </row>
    <row r="267" spans="1:11">
      <c r="A267" s="1">
        <v>1892.07</v>
      </c>
      <c r="B267" s="3">
        <v>5.54</v>
      </c>
      <c r="C267" s="3">
        <v>0.23169999999999999</v>
      </c>
      <c r="D267" s="3">
        <v>0.35749999999999998</v>
      </c>
      <c r="E267" s="3">
        <v>7.2310717359999996</v>
      </c>
      <c r="F267" s="3">
        <f t="shared" ref="F267:F330" si="22">F266+1/12</f>
        <v>1892.5416666666472</v>
      </c>
      <c r="G267" s="3">
        <f>G261*6/12+G273*6/12</f>
        <v>3.6749999999999998</v>
      </c>
      <c r="H267" s="3">
        <f t="shared" si="18"/>
        <v>180.54045757844492</v>
      </c>
      <c r="I267" s="3">
        <f t="shared" si="19"/>
        <v>7.5507624586508451</v>
      </c>
      <c r="J267" s="3">
        <f t="shared" si="20"/>
        <v>11.650399563951995</v>
      </c>
      <c r="K267" s="3">
        <f t="shared" si="21"/>
        <v>19.211886434505566</v>
      </c>
    </row>
    <row r="268" spans="1:11">
      <c r="A268" s="1">
        <v>1892.08</v>
      </c>
      <c r="B268" s="3">
        <v>5.62</v>
      </c>
      <c r="C268" s="3">
        <v>0.23330000000000001</v>
      </c>
      <c r="D268" s="3">
        <v>0.36</v>
      </c>
      <c r="E268" s="3">
        <v>7.3262127269999997</v>
      </c>
      <c r="F268" s="3">
        <f t="shared" si="22"/>
        <v>1892.6249999999804</v>
      </c>
      <c r="G268" s="3">
        <f>G261*5/12+G273*7/12</f>
        <v>3.6875</v>
      </c>
      <c r="H268" s="3">
        <f t="shared" si="18"/>
        <v>180.769116233717</v>
      </c>
      <c r="I268" s="3">
        <f t="shared" si="19"/>
        <v>7.5041698963213843</v>
      </c>
      <c r="J268" s="3">
        <f t="shared" si="20"/>
        <v>11.579516342373331</v>
      </c>
      <c r="K268" s="3">
        <f t="shared" si="21"/>
        <v>19.204303803173826</v>
      </c>
    </row>
    <row r="269" spans="1:11">
      <c r="A269" s="1">
        <v>1892.09</v>
      </c>
      <c r="B269" s="3">
        <v>5.48</v>
      </c>
      <c r="C269" s="3">
        <v>0.23499999999999999</v>
      </c>
      <c r="D269" s="3">
        <v>0.36249999999999999</v>
      </c>
      <c r="E269" s="3">
        <v>7.3262127269999997</v>
      </c>
      <c r="F269" s="3">
        <f t="shared" si="22"/>
        <v>1892.7083333333137</v>
      </c>
      <c r="G269" s="3">
        <f>G261*4/12+G273*8/12</f>
        <v>3.7</v>
      </c>
      <c r="H269" s="3">
        <f t="shared" si="18"/>
        <v>176.26597098946075</v>
      </c>
      <c r="I269" s="3">
        <f t="shared" si="19"/>
        <v>7.5588509457159248</v>
      </c>
      <c r="J269" s="3">
        <f t="shared" si="20"/>
        <v>11.659929650306479</v>
      </c>
      <c r="K269" s="3">
        <f t="shared" si="21"/>
        <v>18.694271809588209</v>
      </c>
    </row>
    <row r="270" spans="1:11">
      <c r="A270" s="1">
        <v>1892.1</v>
      </c>
      <c r="B270" s="3">
        <v>5.59</v>
      </c>
      <c r="C270" s="3">
        <v>0.23669999999999999</v>
      </c>
      <c r="D270" s="3">
        <v>0.36499999999999999</v>
      </c>
      <c r="E270" s="3">
        <v>7.3262127269999997</v>
      </c>
      <c r="F270" s="3">
        <f t="shared" si="22"/>
        <v>1892.791666666647</v>
      </c>
      <c r="G270" s="3">
        <f>G261*3/12+G273*9/12</f>
        <v>3.7124999999999999</v>
      </c>
      <c r="H270" s="3">
        <f t="shared" si="18"/>
        <v>179.80415653851924</v>
      </c>
      <c r="I270" s="3">
        <f t="shared" si="19"/>
        <v>7.6135319951104652</v>
      </c>
      <c r="J270" s="3">
        <f t="shared" si="20"/>
        <v>11.740342958239628</v>
      </c>
      <c r="K270" s="3">
        <f t="shared" si="21"/>
        <v>19.040214915324714</v>
      </c>
    </row>
    <row r="271" spans="1:11">
      <c r="A271" s="1">
        <v>1892.11</v>
      </c>
      <c r="B271" s="3">
        <v>5.57</v>
      </c>
      <c r="C271" s="3">
        <v>0.23830000000000001</v>
      </c>
      <c r="D271" s="3">
        <v>0.36749999999999999</v>
      </c>
      <c r="E271" s="3">
        <v>7.5165028100000004</v>
      </c>
      <c r="F271" s="3">
        <f t="shared" si="22"/>
        <v>1892.8749999999802</v>
      </c>
      <c r="G271" s="3">
        <f>G261*2/12+G273*10/12</f>
        <v>3.7250000000000001</v>
      </c>
      <c r="H271" s="3">
        <f t="shared" si="18"/>
        <v>174.625159223482</v>
      </c>
      <c r="I271" s="3">
        <f t="shared" si="19"/>
        <v>7.4709471172272464</v>
      </c>
      <c r="J271" s="3">
        <f t="shared" si="20"/>
        <v>11.521498386827583</v>
      </c>
      <c r="K271" s="3">
        <f t="shared" si="21"/>
        <v>18.463312690799999</v>
      </c>
    </row>
    <row r="272" spans="1:11">
      <c r="A272" s="1">
        <v>1892.12</v>
      </c>
      <c r="B272" s="3">
        <v>5.51</v>
      </c>
      <c r="C272" s="3">
        <v>0.24</v>
      </c>
      <c r="D272" s="3">
        <v>0.37</v>
      </c>
      <c r="E272" s="3">
        <v>7.6116519010000001</v>
      </c>
      <c r="F272" s="3">
        <f t="shared" si="22"/>
        <v>1892.9583333333135</v>
      </c>
      <c r="G272" s="3">
        <f>G261*1/12+G273*11/12</f>
        <v>3.7374999999999998</v>
      </c>
      <c r="H272" s="3">
        <f t="shared" si="18"/>
        <v>170.5847189135666</v>
      </c>
      <c r="I272" s="3">
        <f t="shared" si="19"/>
        <v>7.4301873936943705</v>
      </c>
      <c r="J272" s="3">
        <f t="shared" si="20"/>
        <v>11.454872231945489</v>
      </c>
      <c r="K272" s="3">
        <f t="shared" si="21"/>
        <v>18.013009251275747</v>
      </c>
    </row>
    <row r="273" spans="1:11">
      <c r="A273" s="1">
        <v>1893.01</v>
      </c>
      <c r="B273" s="3">
        <v>5.61</v>
      </c>
      <c r="C273" s="3">
        <v>0.24079999999999999</v>
      </c>
      <c r="D273" s="3">
        <v>0.36080000000000001</v>
      </c>
      <c r="E273" s="3">
        <v>7.8970910740000004</v>
      </c>
      <c r="F273" s="3">
        <f t="shared" si="22"/>
        <v>1893.0416666666467</v>
      </c>
      <c r="G273" s="3">
        <v>3.75</v>
      </c>
      <c r="H273" s="3">
        <f t="shared" si="18"/>
        <v>167.40296998124754</v>
      </c>
      <c r="I273" s="3">
        <f t="shared" si="19"/>
        <v>7.1854964655052411</v>
      </c>
      <c r="J273" s="3">
        <f t="shared" si="20"/>
        <v>10.76630865761749</v>
      </c>
      <c r="K273" s="3">
        <f t="shared" si="21"/>
        <v>17.656643708098777</v>
      </c>
    </row>
    <row r="274" spans="1:11">
      <c r="A274" s="1">
        <v>1893.02</v>
      </c>
      <c r="B274" s="3">
        <v>5.51</v>
      </c>
      <c r="C274" s="3">
        <v>0.2417</v>
      </c>
      <c r="D274" s="3">
        <v>0.35170000000000001</v>
      </c>
      <c r="E274" s="3">
        <v>7.9922320659999997</v>
      </c>
      <c r="F274" s="3">
        <f t="shared" si="22"/>
        <v>1893.12499999998</v>
      </c>
      <c r="G274" s="3">
        <f>G273*11/12+G285*1/12</f>
        <v>3.7458333333333336</v>
      </c>
      <c r="H274" s="3">
        <f t="shared" si="18"/>
        <v>162.46168645724106</v>
      </c>
      <c r="I274" s="3">
        <f t="shared" si="19"/>
        <v>7.1264953932332427</v>
      </c>
      <c r="J274" s="3">
        <f t="shared" si="20"/>
        <v>10.3698321464631</v>
      </c>
      <c r="K274" s="3">
        <f t="shared" si="21"/>
        <v>17.125193854872457</v>
      </c>
    </row>
    <row r="275" spans="1:11">
      <c r="A275" s="1">
        <v>1893.03</v>
      </c>
      <c r="B275" s="3">
        <v>5.31</v>
      </c>
      <c r="C275" s="3">
        <v>0.24249999999999999</v>
      </c>
      <c r="D275" s="3">
        <v>0.34250000000000003</v>
      </c>
      <c r="E275" s="3">
        <v>7.8019419829999999</v>
      </c>
      <c r="F275" s="3">
        <f t="shared" si="22"/>
        <v>1893.2083333333132</v>
      </c>
      <c r="G275" s="3">
        <f>G273*10/12+G285*2/12</f>
        <v>3.7416666666666667</v>
      </c>
      <c r="H275" s="3">
        <f t="shared" ref="H275:H338" si="23">B275*$E$1727/E275</f>
        <v>160.38333824149379</v>
      </c>
      <c r="I275" s="3">
        <f t="shared" ref="I275:I338" si="24">C275*$E$1727/E275</f>
        <v>7.3244744865465625</v>
      </c>
      <c r="J275" s="3">
        <f t="shared" ref="J275:J338" si="25">D275*$E$1727/E275</f>
        <v>10.344876336668857</v>
      </c>
      <c r="K275" s="3">
        <f t="shared" si="21"/>
        <v>16.89958903158233</v>
      </c>
    </row>
    <row r="276" spans="1:11">
      <c r="A276" s="1">
        <v>1893.04</v>
      </c>
      <c r="B276" s="3">
        <v>5.31</v>
      </c>
      <c r="C276" s="3">
        <v>0.24329999999999999</v>
      </c>
      <c r="D276" s="3">
        <v>0.33329999999999999</v>
      </c>
      <c r="E276" s="3">
        <v>7.7067928930000003</v>
      </c>
      <c r="F276" s="3">
        <f t="shared" si="22"/>
        <v>1893.2916666666465</v>
      </c>
      <c r="G276" s="3">
        <f>G273*9/12+G285*3/12</f>
        <v>3.7375000000000003</v>
      </c>
      <c r="H276" s="3">
        <f t="shared" si="23"/>
        <v>162.36345226514962</v>
      </c>
      <c r="I276" s="3">
        <f t="shared" si="24"/>
        <v>7.4393649597195664</v>
      </c>
      <c r="J276" s="3">
        <f t="shared" si="25"/>
        <v>10.191287879467867</v>
      </c>
      <c r="K276" s="3">
        <f t="shared" si="21"/>
        <v>17.102541578254925</v>
      </c>
    </row>
    <row r="277" spans="1:11">
      <c r="A277" s="1">
        <v>1893.05</v>
      </c>
      <c r="B277" s="3">
        <v>4.84</v>
      </c>
      <c r="C277" s="3">
        <v>0.2442</v>
      </c>
      <c r="D277" s="3">
        <v>0.32419999999999999</v>
      </c>
      <c r="E277" s="3">
        <v>7.6116519010000001</v>
      </c>
      <c r="F277" s="3">
        <f t="shared" si="22"/>
        <v>1893.3749999999798</v>
      </c>
      <c r="G277" s="3">
        <f>G273*8/12+G285*4/12</f>
        <v>3.7333333333333334</v>
      </c>
      <c r="H277" s="3">
        <f t="shared" si="23"/>
        <v>149.84211243950313</v>
      </c>
      <c r="I277" s="3">
        <f t="shared" si="24"/>
        <v>7.5602156730840218</v>
      </c>
      <c r="J277" s="3">
        <f t="shared" si="25"/>
        <v>10.03694480431548</v>
      </c>
      <c r="K277" s="3">
        <f t="shared" si="21"/>
        <v>15.780987310776251</v>
      </c>
    </row>
    <row r="278" spans="1:11">
      <c r="A278" s="1">
        <v>1893.06</v>
      </c>
      <c r="B278" s="3">
        <v>4.6100000000000003</v>
      </c>
      <c r="C278" s="3">
        <v>0.245</v>
      </c>
      <c r="D278" s="3">
        <v>0.315</v>
      </c>
      <c r="E278" s="3">
        <v>7.4213618180000003</v>
      </c>
      <c r="F278" s="3">
        <f t="shared" si="22"/>
        <v>1893.458333333313</v>
      </c>
      <c r="G278" s="3">
        <f>G273*7/12+G285*5/12</f>
        <v>3.729166666666667</v>
      </c>
      <c r="H278" s="3">
        <f t="shared" si="23"/>
        <v>146.38101828766003</v>
      </c>
      <c r="I278" s="3">
        <f t="shared" si="24"/>
        <v>7.7794684339428866</v>
      </c>
      <c r="J278" s="3">
        <f t="shared" si="25"/>
        <v>10.002173700783711</v>
      </c>
      <c r="K278" s="3">
        <f t="shared" si="21"/>
        <v>15.416503863597693</v>
      </c>
    </row>
    <row r="279" spans="1:11">
      <c r="A279" s="1">
        <v>1893.07</v>
      </c>
      <c r="B279" s="3">
        <v>4.18</v>
      </c>
      <c r="C279" s="3">
        <v>0.24579999999999999</v>
      </c>
      <c r="D279" s="3">
        <v>0.30580000000000002</v>
      </c>
      <c r="E279" s="3">
        <v>7.2310717359999996</v>
      </c>
      <c r="F279" s="3">
        <f t="shared" si="22"/>
        <v>1893.5416666666463</v>
      </c>
      <c r="G279" s="3">
        <f>G273*6/12+G285*6/12</f>
        <v>3.7250000000000005</v>
      </c>
      <c r="H279" s="3">
        <f t="shared" si="23"/>
        <v>136.22005644005409</v>
      </c>
      <c r="I279" s="3">
        <f t="shared" si="24"/>
        <v>8.0102607351591608</v>
      </c>
      <c r="J279" s="3">
        <f t="shared" si="25"/>
        <v>9.9655725500881687</v>
      </c>
      <c r="K279" s="3">
        <f t="shared" si="21"/>
        <v>14.349854182760952</v>
      </c>
    </row>
    <row r="280" spans="1:11">
      <c r="A280" s="1">
        <v>1893.08</v>
      </c>
      <c r="B280" s="3">
        <v>4.08</v>
      </c>
      <c r="C280" s="3">
        <v>0.2467</v>
      </c>
      <c r="D280" s="3">
        <v>0.29670000000000002</v>
      </c>
      <c r="E280" s="3">
        <v>6.9456325620000001</v>
      </c>
      <c r="F280" s="3">
        <f t="shared" si="22"/>
        <v>1893.6249999999795</v>
      </c>
      <c r="G280" s="3">
        <f>G273*5/12+G285*7/12</f>
        <v>3.7208333333333337</v>
      </c>
      <c r="H280" s="3">
        <f t="shared" si="23"/>
        <v>138.42540494585984</v>
      </c>
      <c r="I280" s="3">
        <f t="shared" si="24"/>
        <v>8.3699871078783392</v>
      </c>
      <c r="J280" s="3">
        <f t="shared" si="25"/>
        <v>10.06637687437172</v>
      </c>
      <c r="K280" s="3">
        <f t="shared" si="21"/>
        <v>14.588056535807814</v>
      </c>
    </row>
    <row r="281" spans="1:11">
      <c r="A281" s="1">
        <v>1893.09</v>
      </c>
      <c r="B281" s="3">
        <v>4.37</v>
      </c>
      <c r="C281" s="3">
        <v>0.2475</v>
      </c>
      <c r="D281" s="3">
        <v>0.28749999999999998</v>
      </c>
      <c r="E281" s="3">
        <v>7.2310717359999996</v>
      </c>
      <c r="F281" s="3">
        <f t="shared" si="22"/>
        <v>1893.7083333333128</v>
      </c>
      <c r="G281" s="3">
        <f>G273*4/12+G285*8/12</f>
        <v>3.7166666666666668</v>
      </c>
      <c r="H281" s="3">
        <f t="shared" si="23"/>
        <v>142.41187718732928</v>
      </c>
      <c r="I281" s="3">
        <f t="shared" si="24"/>
        <v>8.0656612365821498</v>
      </c>
      <c r="J281" s="3">
        <f t="shared" si="25"/>
        <v>9.3692024465348194</v>
      </c>
      <c r="K281" s="3">
        <f t="shared" si="21"/>
        <v>15.012069079138763</v>
      </c>
    </row>
    <row r="282" spans="1:11">
      <c r="A282" s="1">
        <v>1893.1</v>
      </c>
      <c r="B282" s="3">
        <v>4.5</v>
      </c>
      <c r="C282" s="3">
        <v>0.24829999999999999</v>
      </c>
      <c r="D282" s="3">
        <v>0.27829999999999999</v>
      </c>
      <c r="E282" s="3">
        <v>7.3262127269999997</v>
      </c>
      <c r="F282" s="3">
        <f t="shared" si="22"/>
        <v>1893.7916666666461</v>
      </c>
      <c r="G282" s="3">
        <f>G273*3/12+G285*9/12</f>
        <v>3.7125000000000004</v>
      </c>
      <c r="H282" s="3">
        <f t="shared" si="23"/>
        <v>144.74395427966667</v>
      </c>
      <c r="I282" s="3">
        <f t="shared" si="24"/>
        <v>7.9866497439202737</v>
      </c>
      <c r="J282" s="3">
        <f t="shared" si="25"/>
        <v>8.9516094391180498</v>
      </c>
      <c r="K282" s="3">
        <f t="shared" si="21"/>
        <v>15.271794153520185</v>
      </c>
    </row>
    <row r="283" spans="1:11">
      <c r="A283" s="1">
        <v>1893.11</v>
      </c>
      <c r="B283" s="3">
        <v>4.57</v>
      </c>
      <c r="C283" s="3">
        <v>0.2492</v>
      </c>
      <c r="D283" s="3">
        <v>0.26919999999999999</v>
      </c>
      <c r="E283" s="3">
        <v>7.135922645</v>
      </c>
      <c r="F283" s="3">
        <f t="shared" si="22"/>
        <v>1893.8749999999793</v>
      </c>
      <c r="G283" s="3">
        <f>G273*2/12+G285*10/12</f>
        <v>3.7083333333333335</v>
      </c>
      <c r="H283" s="3">
        <f t="shared" si="23"/>
        <v>150.91538313613543</v>
      </c>
      <c r="I283" s="3">
        <f t="shared" si="24"/>
        <v>8.2293464939879541</v>
      </c>
      <c r="J283" s="3">
        <f t="shared" si="25"/>
        <v>8.8898076893320912</v>
      </c>
      <c r="K283" s="3">
        <f t="shared" si="21"/>
        <v>15.942411400571668</v>
      </c>
    </row>
    <row r="284" spans="1:11">
      <c r="A284" s="1">
        <v>1893.12</v>
      </c>
      <c r="B284" s="3">
        <v>4.41</v>
      </c>
      <c r="C284" s="3">
        <v>0.25</v>
      </c>
      <c r="D284" s="3">
        <v>0.26</v>
      </c>
      <c r="E284" s="3">
        <v>7.0407735540000003</v>
      </c>
      <c r="F284" s="3">
        <f t="shared" si="22"/>
        <v>1893.9583333333126</v>
      </c>
      <c r="G284" s="3">
        <f>G273*1/12+G285*11/12</f>
        <v>3.7041666666666671</v>
      </c>
      <c r="H284" s="3">
        <f t="shared" si="23"/>
        <v>147.59976187696037</v>
      </c>
      <c r="I284" s="3">
        <f t="shared" si="24"/>
        <v>8.3673334397369814</v>
      </c>
      <c r="J284" s="3">
        <f t="shared" si="25"/>
        <v>8.702026777326461</v>
      </c>
      <c r="K284" s="3">
        <f t="shared" si="21"/>
        <v>15.612694335464933</v>
      </c>
    </row>
    <row r="285" spans="1:11">
      <c r="A285" s="1">
        <v>1894.01</v>
      </c>
      <c r="B285" s="3">
        <v>4.32</v>
      </c>
      <c r="C285" s="3">
        <v>0.2467</v>
      </c>
      <c r="D285" s="3">
        <v>0.25169999999999998</v>
      </c>
      <c r="E285" s="3">
        <v>6.8504834710000004</v>
      </c>
      <c r="F285" s="3">
        <f t="shared" si="22"/>
        <v>1894.0416666666458</v>
      </c>
      <c r="G285" s="3">
        <v>3.7</v>
      </c>
      <c r="H285" s="3">
        <f t="shared" si="23"/>
        <v>148.60381815524562</v>
      </c>
      <c r="I285" s="3">
        <f t="shared" si="24"/>
        <v>8.4862411895599763</v>
      </c>
      <c r="J285" s="3">
        <f t="shared" si="25"/>
        <v>8.6582363494618786</v>
      </c>
      <c r="K285" s="3">
        <f t="shared" si="21"/>
        <v>15.739869351948217</v>
      </c>
    </row>
    <row r="286" spans="1:11">
      <c r="A286" s="1">
        <v>1894.02</v>
      </c>
      <c r="B286" s="3">
        <v>4.38</v>
      </c>
      <c r="C286" s="3">
        <v>0.24329999999999999</v>
      </c>
      <c r="D286" s="3">
        <v>0.24329999999999999</v>
      </c>
      <c r="E286" s="3">
        <v>6.7553424790000003</v>
      </c>
      <c r="F286" s="3">
        <f t="shared" si="22"/>
        <v>1894.1249999999791</v>
      </c>
      <c r="G286" s="3">
        <f>G285*11/12+G297*1/12</f>
        <v>3.6800000000000006</v>
      </c>
      <c r="H286" s="3">
        <f t="shared" si="23"/>
        <v>152.78973689469993</v>
      </c>
      <c r="I286" s="3">
        <f t="shared" si="24"/>
        <v>8.487155932986413</v>
      </c>
      <c r="J286" s="3">
        <f t="shared" si="25"/>
        <v>8.487155932986413</v>
      </c>
      <c r="K286" s="3">
        <f t="shared" si="21"/>
        <v>16.202736596449917</v>
      </c>
    </row>
    <row r="287" spans="1:11">
      <c r="A287" s="1">
        <v>1894.03</v>
      </c>
      <c r="B287" s="3">
        <v>4.51</v>
      </c>
      <c r="C287" s="3">
        <v>0.24</v>
      </c>
      <c r="D287" s="3">
        <v>0.23499999999999999</v>
      </c>
      <c r="E287" s="3">
        <v>6.5650523969999997</v>
      </c>
      <c r="F287" s="3">
        <f t="shared" si="22"/>
        <v>1894.2083333333123</v>
      </c>
      <c r="G287" s="3">
        <f>G285*10/12+G297*2/12</f>
        <v>3.66</v>
      </c>
      <c r="H287" s="3">
        <f t="shared" si="23"/>
        <v>161.88469424640905</v>
      </c>
      <c r="I287" s="3">
        <f t="shared" si="24"/>
        <v>8.6147065674364018</v>
      </c>
      <c r="J287" s="3">
        <f t="shared" si="25"/>
        <v>8.4352335139481447</v>
      </c>
      <c r="K287" s="3">
        <f t="shared" si="21"/>
        <v>17.187622088121923</v>
      </c>
    </row>
    <row r="288" spans="1:11">
      <c r="A288" s="1">
        <v>1894.04</v>
      </c>
      <c r="B288" s="3">
        <v>4.57</v>
      </c>
      <c r="C288" s="3">
        <v>0.23669999999999999</v>
      </c>
      <c r="D288" s="3">
        <v>0.22670000000000001</v>
      </c>
      <c r="E288" s="3">
        <v>6.5650523969999997</v>
      </c>
      <c r="F288" s="3">
        <f t="shared" si="22"/>
        <v>1894.2916666666456</v>
      </c>
      <c r="G288" s="3">
        <f>G285*9/12+G297*3/12</f>
        <v>3.64</v>
      </c>
      <c r="H288" s="3">
        <f t="shared" si="23"/>
        <v>164.03837088826816</v>
      </c>
      <c r="I288" s="3">
        <f t="shared" si="24"/>
        <v>8.4962543521341516</v>
      </c>
      <c r="J288" s="3">
        <f t="shared" si="25"/>
        <v>8.1373082451576355</v>
      </c>
      <c r="K288" s="3">
        <f t="shared" si="21"/>
        <v>17.434849078052444</v>
      </c>
    </row>
    <row r="289" spans="1:11">
      <c r="A289" s="1">
        <v>1894.05</v>
      </c>
      <c r="B289" s="3">
        <v>4.4000000000000004</v>
      </c>
      <c r="C289" s="3">
        <v>0.23330000000000001</v>
      </c>
      <c r="D289" s="3">
        <v>0.21829999999999999</v>
      </c>
      <c r="E289" s="3">
        <v>6.5650523969999997</v>
      </c>
      <c r="F289" s="3">
        <f t="shared" si="22"/>
        <v>1894.3749999999789</v>
      </c>
      <c r="G289" s="3">
        <f>G285*8/12+G297*4/12</f>
        <v>3.62</v>
      </c>
      <c r="H289" s="3">
        <f t="shared" si="23"/>
        <v>157.93628706966737</v>
      </c>
      <c r="I289" s="3">
        <f t="shared" si="24"/>
        <v>8.374212675762136</v>
      </c>
      <c r="J289" s="3">
        <f t="shared" si="25"/>
        <v>7.835793515297361</v>
      </c>
      <c r="K289" s="3">
        <f t="shared" si="21"/>
        <v>16.808751920917995</v>
      </c>
    </row>
    <row r="290" spans="1:11">
      <c r="A290" s="1">
        <v>1894.06</v>
      </c>
      <c r="B290" s="3">
        <v>4.34</v>
      </c>
      <c r="C290" s="3">
        <v>0.23</v>
      </c>
      <c r="D290" s="3">
        <v>0.21</v>
      </c>
      <c r="E290" s="3">
        <v>6.5650523969999997</v>
      </c>
      <c r="F290" s="3">
        <f t="shared" si="22"/>
        <v>1894.4583333333121</v>
      </c>
      <c r="G290" s="3">
        <f>G285*7/12+G297*5/12</f>
        <v>3.6000000000000005</v>
      </c>
      <c r="H290" s="3">
        <f t="shared" si="23"/>
        <v>155.78261042780829</v>
      </c>
      <c r="I290" s="3">
        <f t="shared" si="24"/>
        <v>8.2557604604598875</v>
      </c>
      <c r="J290" s="3">
        <f t="shared" si="25"/>
        <v>7.5378682465068518</v>
      </c>
      <c r="K290" s="3">
        <f t="shared" si="21"/>
        <v>16.606319695292523</v>
      </c>
    </row>
    <row r="291" spans="1:11">
      <c r="A291" s="1">
        <v>1894.07</v>
      </c>
      <c r="B291" s="3">
        <v>4.25</v>
      </c>
      <c r="C291" s="3">
        <v>0.22670000000000001</v>
      </c>
      <c r="D291" s="3">
        <v>0.20169999999999999</v>
      </c>
      <c r="E291" s="3">
        <v>6.5650523969999997</v>
      </c>
      <c r="F291" s="3">
        <f t="shared" si="22"/>
        <v>1894.5416666666454</v>
      </c>
      <c r="G291" s="3">
        <f>G285*6/12+G297*6/12</f>
        <v>3.58</v>
      </c>
      <c r="H291" s="3">
        <f t="shared" si="23"/>
        <v>152.55209546501965</v>
      </c>
      <c r="I291" s="3">
        <f t="shared" si="24"/>
        <v>8.1373082451576355</v>
      </c>
      <c r="J291" s="3">
        <f t="shared" si="25"/>
        <v>7.2399429777163435</v>
      </c>
      <c r="K291" s="3">
        <f t="shared" si="21"/>
        <v>16.289679714916943</v>
      </c>
    </row>
    <row r="292" spans="1:11">
      <c r="A292" s="1">
        <v>1894.08</v>
      </c>
      <c r="B292" s="3">
        <v>4.41</v>
      </c>
      <c r="C292" s="3">
        <v>0.2233</v>
      </c>
      <c r="D292" s="3">
        <v>0.1933</v>
      </c>
      <c r="E292" s="3">
        <v>6.7553424790000003</v>
      </c>
      <c r="F292" s="3">
        <f t="shared" si="22"/>
        <v>1894.6249999999786</v>
      </c>
      <c r="G292" s="3">
        <f>G285*5/12+G297*7/12</f>
        <v>3.5599999999999996</v>
      </c>
      <c r="H292" s="3">
        <f t="shared" si="23"/>
        <v>153.8362419419239</v>
      </c>
      <c r="I292" s="3">
        <f t="shared" si="24"/>
        <v>7.789485901503765</v>
      </c>
      <c r="J292" s="3">
        <f t="shared" si="25"/>
        <v>6.7429808542797929</v>
      </c>
      <c r="K292" s="3">
        <f t="shared" si="21"/>
        <v>16.457777072998361</v>
      </c>
    </row>
    <row r="293" spans="1:11">
      <c r="A293" s="1">
        <v>1894.09</v>
      </c>
      <c r="B293" s="3">
        <v>4.4800000000000004</v>
      </c>
      <c r="C293" s="3">
        <v>0.22</v>
      </c>
      <c r="D293" s="3">
        <v>0.185</v>
      </c>
      <c r="E293" s="3">
        <v>6.8504834710000004</v>
      </c>
      <c r="F293" s="3">
        <f t="shared" si="22"/>
        <v>1894.7083333333119</v>
      </c>
      <c r="G293" s="3">
        <f>G285*4/12+G297*8/12</f>
        <v>3.54</v>
      </c>
      <c r="H293" s="3">
        <f t="shared" si="23"/>
        <v>154.10766327210658</v>
      </c>
      <c r="I293" s="3">
        <f t="shared" si="24"/>
        <v>7.5677870356838053</v>
      </c>
      <c r="J293" s="3">
        <f t="shared" si="25"/>
        <v>6.3638209163704715</v>
      </c>
      <c r="K293" s="3">
        <f t="shared" si="21"/>
        <v>16.522315444877215</v>
      </c>
    </row>
    <row r="294" spans="1:11">
      <c r="A294" s="1">
        <v>1894.1</v>
      </c>
      <c r="B294" s="3">
        <v>4.34</v>
      </c>
      <c r="C294" s="3">
        <v>0.2167</v>
      </c>
      <c r="D294" s="3">
        <v>0.1767</v>
      </c>
      <c r="E294" s="3">
        <v>6.6601933879999997</v>
      </c>
      <c r="F294" s="3">
        <f t="shared" si="22"/>
        <v>1894.7916666666451</v>
      </c>
      <c r="G294" s="3">
        <f>G285*3/12+G297*9/12</f>
        <v>3.5200000000000005</v>
      </c>
      <c r="H294" s="3">
        <f t="shared" si="23"/>
        <v>153.55725283333169</v>
      </c>
      <c r="I294" s="3">
        <f t="shared" si="24"/>
        <v>7.6672480850191187</v>
      </c>
      <c r="J294" s="3">
        <f t="shared" si="25"/>
        <v>6.2519738653570753</v>
      </c>
      <c r="K294" s="3">
        <f t="shared" si="21"/>
        <v>16.502904205708425</v>
      </c>
    </row>
    <row r="295" spans="1:11">
      <c r="A295" s="1">
        <v>1894.11</v>
      </c>
      <c r="B295" s="3">
        <v>4.34</v>
      </c>
      <c r="C295" s="3">
        <v>0.21329999999999999</v>
      </c>
      <c r="D295" s="3">
        <v>0.16830000000000001</v>
      </c>
      <c r="E295" s="3">
        <v>6.6601933879999997</v>
      </c>
      <c r="F295" s="3">
        <f t="shared" si="22"/>
        <v>1894.8749999999784</v>
      </c>
      <c r="G295" s="3">
        <f>G285*2/12+G297*10/12</f>
        <v>3.5</v>
      </c>
      <c r="H295" s="3">
        <f t="shared" si="23"/>
        <v>153.55725283333169</v>
      </c>
      <c r="I295" s="3">
        <f t="shared" si="24"/>
        <v>7.5469497763478444</v>
      </c>
      <c r="J295" s="3">
        <f t="shared" si="25"/>
        <v>5.9547662792280471</v>
      </c>
      <c r="K295" s="3">
        <f t="shared" si="21"/>
        <v>16.542784447444554</v>
      </c>
    </row>
    <row r="296" spans="1:11">
      <c r="A296" s="1">
        <v>1894.12</v>
      </c>
      <c r="B296" s="3">
        <v>4.3</v>
      </c>
      <c r="C296" s="3">
        <v>0.21</v>
      </c>
      <c r="D296" s="3">
        <v>0.16</v>
      </c>
      <c r="E296" s="3">
        <v>6.5650523969999997</v>
      </c>
      <c r="F296" s="3">
        <f t="shared" si="22"/>
        <v>1894.9583333333117</v>
      </c>
      <c r="G296" s="3">
        <f>G285*1/12+G297*11/12</f>
        <v>3.4800000000000004</v>
      </c>
      <c r="H296" s="3">
        <f t="shared" si="23"/>
        <v>154.34682599990219</v>
      </c>
      <c r="I296" s="3">
        <f t="shared" si="24"/>
        <v>7.5378682465068518</v>
      </c>
      <c r="J296" s="3">
        <f t="shared" si="25"/>
        <v>5.7431377116242688</v>
      </c>
      <c r="K296" s="3">
        <f t="shared" si="21"/>
        <v>16.672466333767723</v>
      </c>
    </row>
    <row r="297" spans="1:11">
      <c r="A297" s="1">
        <v>1895.01</v>
      </c>
      <c r="B297" s="3">
        <v>4.25</v>
      </c>
      <c r="C297" s="3">
        <v>0.20830000000000001</v>
      </c>
      <c r="D297" s="3">
        <v>0.16750000000000001</v>
      </c>
      <c r="E297" s="3">
        <v>6.5650523969999997</v>
      </c>
      <c r="F297" s="3">
        <f t="shared" si="22"/>
        <v>1895.0416666666449</v>
      </c>
      <c r="G297" s="3">
        <v>3.46</v>
      </c>
      <c r="H297" s="3">
        <f t="shared" si="23"/>
        <v>152.55209546501965</v>
      </c>
      <c r="I297" s="3">
        <f t="shared" si="24"/>
        <v>7.4768474083208449</v>
      </c>
      <c r="J297" s="3">
        <f t="shared" si="25"/>
        <v>6.0123472918566572</v>
      </c>
      <c r="K297" s="3">
        <f t="shared" si="21"/>
        <v>16.524443935162719</v>
      </c>
    </row>
    <row r="298" spans="1:11">
      <c r="A298" s="1">
        <v>1895.02</v>
      </c>
      <c r="B298" s="3">
        <v>4.1900000000000004</v>
      </c>
      <c r="C298" s="3">
        <v>0.20669999999999999</v>
      </c>
      <c r="D298" s="3">
        <v>0.17499999999999999</v>
      </c>
      <c r="E298" s="3">
        <v>6.5650523969999997</v>
      </c>
      <c r="F298" s="3">
        <f t="shared" si="22"/>
        <v>1895.1249999999782</v>
      </c>
      <c r="G298" s="3">
        <f>G297*11/12+G309*1/12</f>
        <v>3.4716666666666667</v>
      </c>
      <c r="H298" s="3">
        <f t="shared" si="23"/>
        <v>150.39841882316054</v>
      </c>
      <c r="I298" s="3">
        <f t="shared" si="24"/>
        <v>7.4194160312046016</v>
      </c>
      <c r="J298" s="3">
        <f t="shared" si="25"/>
        <v>6.2815568720890438</v>
      </c>
      <c r="K298" s="3">
        <f t="shared" si="21"/>
        <v>16.331237693211406</v>
      </c>
    </row>
    <row r="299" spans="1:11">
      <c r="A299" s="1">
        <v>1895.03</v>
      </c>
      <c r="B299" s="3">
        <v>4.1900000000000004</v>
      </c>
      <c r="C299" s="3">
        <v>0.20499999999999999</v>
      </c>
      <c r="D299" s="3">
        <v>0.1825</v>
      </c>
      <c r="E299" s="3">
        <v>6.5650523969999997</v>
      </c>
      <c r="F299" s="3">
        <f t="shared" si="22"/>
        <v>1895.2083333333114</v>
      </c>
      <c r="G299" s="3">
        <f>G297*10/12+G309*2/12</f>
        <v>3.4833333333333334</v>
      </c>
      <c r="H299" s="3">
        <f t="shared" si="23"/>
        <v>150.39841882316054</v>
      </c>
      <c r="I299" s="3">
        <f t="shared" si="24"/>
        <v>7.3583951930185938</v>
      </c>
      <c r="J299" s="3">
        <f t="shared" si="25"/>
        <v>6.5507664523214313</v>
      </c>
      <c r="K299" s="3">
        <f t="shared" si="21"/>
        <v>16.364625427174797</v>
      </c>
    </row>
    <row r="300" spans="1:11">
      <c r="A300" s="1">
        <v>1895.04</v>
      </c>
      <c r="B300" s="3">
        <v>4.37</v>
      </c>
      <c r="C300" s="3">
        <v>0.20330000000000001</v>
      </c>
      <c r="D300" s="3">
        <v>0.19</v>
      </c>
      <c r="E300" s="3">
        <v>6.8504834710000004</v>
      </c>
      <c r="F300" s="3">
        <f t="shared" si="22"/>
        <v>1895.2916666666447</v>
      </c>
      <c r="G300" s="3">
        <f>G297*9/12+G309*3/12</f>
        <v>3.4950000000000001</v>
      </c>
      <c r="H300" s="3">
        <f t="shared" si="23"/>
        <v>150.32376975426465</v>
      </c>
      <c r="I300" s="3">
        <f t="shared" si="24"/>
        <v>6.9933232016114433</v>
      </c>
      <c r="J300" s="3">
        <f t="shared" si="25"/>
        <v>6.5358160762723774</v>
      </c>
      <c r="K300" s="3">
        <f t="shared" si="21"/>
        <v>16.387543823686297</v>
      </c>
    </row>
    <row r="301" spans="1:11">
      <c r="A301" s="1">
        <v>1895.05</v>
      </c>
      <c r="B301" s="3">
        <v>4.6100000000000003</v>
      </c>
      <c r="C301" s="3">
        <v>0.20169999999999999</v>
      </c>
      <c r="D301" s="3">
        <v>0.19750000000000001</v>
      </c>
      <c r="E301" s="3">
        <v>6.9456325620000001</v>
      </c>
      <c r="F301" s="3">
        <f t="shared" si="22"/>
        <v>1895.3749999999779</v>
      </c>
      <c r="G301" s="3">
        <f>G297*8/12+G309*4/12</f>
        <v>3.5066666666666668</v>
      </c>
      <c r="H301" s="3">
        <f t="shared" si="23"/>
        <v>156.40713647068966</v>
      </c>
      <c r="I301" s="3">
        <f t="shared" si="24"/>
        <v>6.8432363180342959</v>
      </c>
      <c r="J301" s="3">
        <f t="shared" si="25"/>
        <v>6.7007395776488528</v>
      </c>
      <c r="K301" s="3">
        <f t="shared" si="21"/>
        <v>17.08036955338239</v>
      </c>
    </row>
    <row r="302" spans="1:11">
      <c r="A302" s="1">
        <v>1895.06</v>
      </c>
      <c r="B302" s="3">
        <v>4.7</v>
      </c>
      <c r="C302" s="3">
        <v>0.2</v>
      </c>
      <c r="D302" s="3">
        <v>0.20499999999999999</v>
      </c>
      <c r="E302" s="3">
        <v>7.0407735540000003</v>
      </c>
      <c r="F302" s="3">
        <f t="shared" si="22"/>
        <v>1895.4583333333112</v>
      </c>
      <c r="G302" s="3">
        <f>G297*7/12+G309*5/12</f>
        <v>3.5183333333333331</v>
      </c>
      <c r="H302" s="3">
        <f t="shared" si="23"/>
        <v>157.30586866705525</v>
      </c>
      <c r="I302" s="3">
        <f t="shared" si="24"/>
        <v>6.6938667517895851</v>
      </c>
      <c r="J302" s="3">
        <f t="shared" si="25"/>
        <v>6.8612134205843249</v>
      </c>
      <c r="K302" s="3">
        <f t="shared" si="21"/>
        <v>17.207413539783385</v>
      </c>
    </row>
    <row r="303" spans="1:11">
      <c r="A303" s="1">
        <v>1895.07</v>
      </c>
      <c r="B303" s="3">
        <v>4.72</v>
      </c>
      <c r="C303" s="3">
        <v>0.1983</v>
      </c>
      <c r="D303" s="3">
        <v>0.21249999999999999</v>
      </c>
      <c r="E303" s="3">
        <v>6.9456325620000001</v>
      </c>
      <c r="F303" s="3">
        <f t="shared" si="22"/>
        <v>1895.5416666666445</v>
      </c>
      <c r="G303" s="3">
        <f>G297*6/12+G309*6/12</f>
        <v>3.53</v>
      </c>
      <c r="H303" s="3">
        <f t="shared" si="23"/>
        <v>160.13919395697508</v>
      </c>
      <c r="I303" s="3">
        <f t="shared" si="24"/>
        <v>6.7278818139127461</v>
      </c>
      <c r="J303" s="3">
        <f t="shared" si="25"/>
        <v>7.2096565075968666</v>
      </c>
      <c r="K303" s="3">
        <f t="shared" si="21"/>
        <v>17.546014648740559</v>
      </c>
    </row>
    <row r="304" spans="1:11">
      <c r="A304" s="1">
        <v>1895.08</v>
      </c>
      <c r="B304" s="3">
        <v>4.79</v>
      </c>
      <c r="C304" s="3">
        <v>0.19670000000000001</v>
      </c>
      <c r="D304" s="3">
        <v>0.22</v>
      </c>
      <c r="E304" s="3">
        <v>6.8504834710000004</v>
      </c>
      <c r="F304" s="3">
        <f t="shared" si="22"/>
        <v>1895.6249999999777</v>
      </c>
      <c r="G304" s="3">
        <f>G297*5/12+G309*7/12</f>
        <v>3.541666666666667</v>
      </c>
      <c r="H304" s="3">
        <f t="shared" si="23"/>
        <v>164.77136318602464</v>
      </c>
      <c r="I304" s="3">
        <f t="shared" si="24"/>
        <v>6.7662895905409295</v>
      </c>
      <c r="J304" s="3">
        <f t="shared" si="25"/>
        <v>7.5677870356838053</v>
      </c>
      <c r="K304" s="3">
        <f t="shared" si="21"/>
        <v>18.074072547241791</v>
      </c>
    </row>
    <row r="305" spans="1:11">
      <c r="A305" s="1">
        <v>1895.09</v>
      </c>
      <c r="B305" s="3">
        <v>4.82</v>
      </c>
      <c r="C305" s="3">
        <v>0.19500000000000001</v>
      </c>
      <c r="D305" s="3">
        <v>0.22750000000000001</v>
      </c>
      <c r="E305" s="3">
        <v>6.8504834710000004</v>
      </c>
      <c r="F305" s="3">
        <f t="shared" si="22"/>
        <v>1895.708333333311</v>
      </c>
      <c r="G305" s="3">
        <f>G297*4/12+G309*8/12</f>
        <v>3.5533333333333332</v>
      </c>
      <c r="H305" s="3">
        <f t="shared" si="23"/>
        <v>165.80333414543608</v>
      </c>
      <c r="I305" s="3">
        <f t="shared" si="24"/>
        <v>6.7078112361742814</v>
      </c>
      <c r="J305" s="3">
        <f t="shared" si="25"/>
        <v>7.8257797755366623</v>
      </c>
      <c r="K305" s="3">
        <f t="shared" si="21"/>
        <v>18.200335946605456</v>
      </c>
    </row>
    <row r="306" spans="1:11">
      <c r="A306" s="1">
        <v>1895.1</v>
      </c>
      <c r="B306" s="3">
        <v>4.75</v>
      </c>
      <c r="C306" s="3">
        <v>0.1933</v>
      </c>
      <c r="D306" s="3">
        <v>0.23499999999999999</v>
      </c>
      <c r="E306" s="3">
        <v>6.8504834710000004</v>
      </c>
      <c r="F306" s="3">
        <f t="shared" si="22"/>
        <v>1895.7916666666442</v>
      </c>
      <c r="G306" s="3">
        <f>G297*3/12+G309*9/12</f>
        <v>3.5649999999999995</v>
      </c>
      <c r="H306" s="3">
        <f t="shared" si="23"/>
        <v>163.39540190680941</v>
      </c>
      <c r="I306" s="3">
        <f t="shared" si="24"/>
        <v>6.6493328818076343</v>
      </c>
      <c r="J306" s="3">
        <f t="shared" si="25"/>
        <v>8.0837725153895175</v>
      </c>
      <c r="K306" s="3">
        <f t="shared" si="21"/>
        <v>17.94470662246647</v>
      </c>
    </row>
    <row r="307" spans="1:11">
      <c r="A307" s="1">
        <v>1895.11</v>
      </c>
      <c r="B307" s="3">
        <v>4.59</v>
      </c>
      <c r="C307" s="3">
        <v>0.19170000000000001</v>
      </c>
      <c r="D307" s="3">
        <v>0.24249999999999999</v>
      </c>
      <c r="E307" s="3">
        <v>6.8504834710000004</v>
      </c>
      <c r="F307" s="3">
        <f t="shared" si="22"/>
        <v>1895.8749999999775</v>
      </c>
      <c r="G307" s="3">
        <f>G297*2/12+G309*10/12</f>
        <v>3.5766666666666667</v>
      </c>
      <c r="H307" s="3">
        <f t="shared" si="23"/>
        <v>157.89155678994848</v>
      </c>
      <c r="I307" s="3">
        <f t="shared" si="24"/>
        <v>6.5942944306390245</v>
      </c>
      <c r="J307" s="3">
        <f t="shared" si="25"/>
        <v>8.3417652552423753</v>
      </c>
      <c r="K307" s="3">
        <f t="shared" si="21"/>
        <v>17.342998991921696</v>
      </c>
    </row>
    <row r="308" spans="1:11">
      <c r="A308" s="1">
        <v>1895.12</v>
      </c>
      <c r="B308" s="3">
        <v>4.32</v>
      </c>
      <c r="C308" s="3">
        <v>0.19</v>
      </c>
      <c r="D308" s="3">
        <v>0.25</v>
      </c>
      <c r="E308" s="3">
        <v>6.7553424790000003</v>
      </c>
      <c r="F308" s="3">
        <f t="shared" si="22"/>
        <v>1895.9583333333107</v>
      </c>
      <c r="G308" s="3">
        <f>G297*1/12+G309*11/12</f>
        <v>3.5883333333333338</v>
      </c>
      <c r="H308" s="3">
        <f t="shared" si="23"/>
        <v>150.69672680025198</v>
      </c>
      <c r="I308" s="3">
        <f t="shared" si="24"/>
        <v>6.6278652990851565</v>
      </c>
      <c r="J308" s="3">
        <f t="shared" si="25"/>
        <v>8.7208753935331007</v>
      </c>
      <c r="K308" s="3">
        <f t="shared" si="21"/>
        <v>16.548415156667961</v>
      </c>
    </row>
    <row r="309" spans="1:11">
      <c r="A309" s="1">
        <v>1896.01</v>
      </c>
      <c r="B309" s="3">
        <v>4.2699999999999996</v>
      </c>
      <c r="C309" s="3">
        <v>0.18920000000000001</v>
      </c>
      <c r="D309" s="3">
        <v>0.2467</v>
      </c>
      <c r="E309" s="3">
        <v>6.6601933879999997</v>
      </c>
      <c r="F309" s="3">
        <f t="shared" si="22"/>
        <v>1896.041666666644</v>
      </c>
      <c r="G309" s="3">
        <v>3.6</v>
      </c>
      <c r="H309" s="3">
        <f t="shared" si="23"/>
        <v>151.08052294892309</v>
      </c>
      <c r="I309" s="3">
        <f t="shared" si="24"/>
        <v>6.694247059001464</v>
      </c>
      <c r="J309" s="3">
        <f t="shared" si="25"/>
        <v>8.7287037497656517</v>
      </c>
      <c r="K309" s="3">
        <f t="shared" si="21"/>
        <v>16.57622482856819</v>
      </c>
    </row>
    <row r="310" spans="1:11">
      <c r="A310" s="1">
        <v>1896.02</v>
      </c>
      <c r="B310" s="3">
        <v>4.45</v>
      </c>
      <c r="C310" s="3">
        <v>0.1883</v>
      </c>
      <c r="D310" s="3">
        <v>0.24329999999999999</v>
      </c>
      <c r="E310" s="3">
        <v>6.5650523969999997</v>
      </c>
      <c r="F310" s="3">
        <f t="shared" si="22"/>
        <v>1896.1249999999773</v>
      </c>
      <c r="G310" s="3">
        <f>G309*11/12+G321*1/12</f>
        <v>3.5833333333333335</v>
      </c>
      <c r="H310" s="3">
        <f t="shared" si="23"/>
        <v>159.73101760454998</v>
      </c>
      <c r="I310" s="3">
        <f t="shared" si="24"/>
        <v>6.7589551943678101</v>
      </c>
      <c r="J310" s="3">
        <f t="shared" si="25"/>
        <v>8.7331587827386521</v>
      </c>
      <c r="K310" s="3">
        <f t="shared" si="21"/>
        <v>17.515403352637271</v>
      </c>
    </row>
    <row r="311" spans="1:11">
      <c r="A311" s="1">
        <v>1896.03</v>
      </c>
      <c r="B311" s="3">
        <v>4.38</v>
      </c>
      <c r="C311" s="3">
        <v>0.1875</v>
      </c>
      <c r="D311" s="3">
        <v>0.24</v>
      </c>
      <c r="E311" s="3">
        <v>6.5650523969999997</v>
      </c>
      <c r="F311" s="3">
        <f t="shared" si="22"/>
        <v>1896.2083333333105</v>
      </c>
      <c r="G311" s="3">
        <f>G309*10/12+G321*2/12</f>
        <v>3.5666666666666664</v>
      </c>
      <c r="H311" s="3">
        <f t="shared" si="23"/>
        <v>157.21839485571437</v>
      </c>
      <c r="I311" s="3">
        <f t="shared" si="24"/>
        <v>6.7302395058096893</v>
      </c>
      <c r="J311" s="3">
        <f t="shared" si="25"/>
        <v>8.6147065674364018</v>
      </c>
      <c r="K311" s="3">
        <f t="shared" si="21"/>
        <v>17.23236271229861</v>
      </c>
    </row>
    <row r="312" spans="1:11">
      <c r="A312" s="1">
        <v>1896.04</v>
      </c>
      <c r="B312" s="3">
        <v>4.42</v>
      </c>
      <c r="C312" s="3">
        <v>0.1867</v>
      </c>
      <c r="D312" s="3">
        <v>0.23669999999999999</v>
      </c>
      <c r="E312" s="3">
        <v>6.469903306</v>
      </c>
      <c r="F312" s="3">
        <f t="shared" si="22"/>
        <v>1896.2916666666438</v>
      </c>
      <c r="G312" s="3">
        <f>G309*9/12+G321*3/12</f>
        <v>3.55</v>
      </c>
      <c r="H312" s="3">
        <f t="shared" si="23"/>
        <v>160.9874136811404</v>
      </c>
      <c r="I312" s="3">
        <f t="shared" si="24"/>
        <v>6.8000792158979442</v>
      </c>
      <c r="J312" s="3">
        <f t="shared" si="25"/>
        <v>8.6212038050511151</v>
      </c>
      <c r="K312" s="3">
        <f t="shared" si="21"/>
        <v>17.643699378130005</v>
      </c>
    </row>
    <row r="313" spans="1:11">
      <c r="A313" s="1">
        <v>1896.05</v>
      </c>
      <c r="B313" s="3">
        <v>4.4000000000000004</v>
      </c>
      <c r="C313" s="3">
        <v>0.18579999999999999</v>
      </c>
      <c r="D313" s="3">
        <v>0.23330000000000001</v>
      </c>
      <c r="E313" s="3">
        <v>6.3747542150000003</v>
      </c>
      <c r="F313" s="3">
        <f t="shared" si="22"/>
        <v>1896.374999999977</v>
      </c>
      <c r="G313" s="3">
        <f>G309*8/12+G321*4/12</f>
        <v>3.5333333333333332</v>
      </c>
      <c r="H313" s="3">
        <f t="shared" si="23"/>
        <v>162.65097681103299</v>
      </c>
      <c r="I313" s="3">
        <f t="shared" si="24"/>
        <v>6.8683071571568028</v>
      </c>
      <c r="J313" s="3">
        <f t="shared" si="25"/>
        <v>8.6241983840940897</v>
      </c>
      <c r="K313" s="3">
        <f t="shared" si="21"/>
        <v>17.828266894232826</v>
      </c>
    </row>
    <row r="314" spans="1:11">
      <c r="A314" s="1">
        <v>1896.06</v>
      </c>
      <c r="B314" s="3">
        <v>4.32</v>
      </c>
      <c r="C314" s="3">
        <v>0.185</v>
      </c>
      <c r="D314" s="3">
        <v>0.23</v>
      </c>
      <c r="E314" s="3">
        <v>6.2796132230000001</v>
      </c>
      <c r="F314" s="3">
        <f t="shared" si="22"/>
        <v>1896.4583333333103</v>
      </c>
      <c r="G314" s="3">
        <f>G309*7/12+G321*5/12</f>
        <v>3.5166666666666666</v>
      </c>
      <c r="H314" s="3">
        <f t="shared" si="23"/>
        <v>162.11316905178126</v>
      </c>
      <c r="I314" s="3">
        <f t="shared" si="24"/>
        <v>6.9423463598563719</v>
      </c>
      <c r="J314" s="3">
        <f t="shared" si="25"/>
        <v>8.6310252041457609</v>
      </c>
      <c r="K314" s="3">
        <f t="shared" si="21"/>
        <v>17.777578616430464</v>
      </c>
    </row>
    <row r="315" spans="1:11">
      <c r="A315" s="1">
        <v>1896.07</v>
      </c>
      <c r="B315" s="3">
        <v>4.04</v>
      </c>
      <c r="C315" s="3">
        <v>0.1842</v>
      </c>
      <c r="D315" s="3">
        <v>0.22670000000000001</v>
      </c>
      <c r="E315" s="3">
        <v>6.2796132230000001</v>
      </c>
      <c r="F315" s="3">
        <f t="shared" si="22"/>
        <v>1896.5416666666436</v>
      </c>
      <c r="G315" s="3">
        <f>G309*6/12+G321*6/12</f>
        <v>3.5</v>
      </c>
      <c r="H315" s="3">
        <f t="shared" si="23"/>
        <v>151.60583402064728</v>
      </c>
      <c r="I315" s="3">
        <f t="shared" si="24"/>
        <v>6.9123254026245613</v>
      </c>
      <c r="J315" s="3">
        <f t="shared" si="25"/>
        <v>8.50718875556454</v>
      </c>
      <c r="K315" s="3">
        <f t="shared" si="21"/>
        <v>16.637100103394584</v>
      </c>
    </row>
    <row r="316" spans="1:11">
      <c r="A316" s="1">
        <v>1896.08</v>
      </c>
      <c r="B316" s="3">
        <v>3.81</v>
      </c>
      <c r="C316" s="3">
        <v>0.18329999999999999</v>
      </c>
      <c r="D316" s="3">
        <v>0.2233</v>
      </c>
      <c r="E316" s="3">
        <v>6.2796132230000001</v>
      </c>
      <c r="F316" s="3">
        <f t="shared" si="22"/>
        <v>1896.6249999999768</v>
      </c>
      <c r="G316" s="3">
        <f>G309*5/12+G321*7/12</f>
        <v>3.4833333333333334</v>
      </c>
      <c r="H316" s="3">
        <f t="shared" si="23"/>
        <v>142.97480881650151</v>
      </c>
      <c r="I316" s="3">
        <f t="shared" si="24"/>
        <v>6.8785518257387732</v>
      </c>
      <c r="J316" s="3">
        <f t="shared" si="25"/>
        <v>8.3795996873293408</v>
      </c>
      <c r="K316" s="3">
        <f t="shared" si="21"/>
        <v>15.703370546226871</v>
      </c>
    </row>
    <row r="317" spans="1:11">
      <c r="A317" s="1">
        <v>1896.09</v>
      </c>
      <c r="B317" s="3">
        <v>4.01</v>
      </c>
      <c r="C317" s="3">
        <v>0.1825</v>
      </c>
      <c r="D317" s="3">
        <v>0.22</v>
      </c>
      <c r="E317" s="3">
        <v>6.2796132230000001</v>
      </c>
      <c r="F317" s="3">
        <f t="shared" si="22"/>
        <v>1896.7083333333101</v>
      </c>
      <c r="G317" s="3">
        <f>G309*4/12+G321*8/12</f>
        <v>3.4666666666666668</v>
      </c>
      <c r="H317" s="3">
        <f t="shared" si="23"/>
        <v>150.48004812445436</v>
      </c>
      <c r="I317" s="3">
        <f t="shared" si="24"/>
        <v>6.8485308685069626</v>
      </c>
      <c r="J317" s="3">
        <f t="shared" si="25"/>
        <v>8.2557632387481199</v>
      </c>
      <c r="K317" s="3">
        <f t="shared" si="21"/>
        <v>16.544339943032018</v>
      </c>
    </row>
    <row r="318" spans="1:11">
      <c r="A318" s="1">
        <v>1896.1</v>
      </c>
      <c r="B318" s="3">
        <v>4.0999999999999996</v>
      </c>
      <c r="C318" s="3">
        <v>0.1817</v>
      </c>
      <c r="D318" s="3">
        <v>0.2167</v>
      </c>
      <c r="E318" s="3">
        <v>6.469903306</v>
      </c>
      <c r="F318" s="3">
        <f t="shared" si="22"/>
        <v>1896.7916666666433</v>
      </c>
      <c r="G318" s="3">
        <f>G309*3/12+G321*9/12</f>
        <v>3.4499999999999997</v>
      </c>
      <c r="H318" s="3">
        <f t="shared" si="23"/>
        <v>149.33221631056009</v>
      </c>
      <c r="I318" s="3">
        <f t="shared" si="24"/>
        <v>6.6179667569826268</v>
      </c>
      <c r="J318" s="3">
        <f t="shared" si="25"/>
        <v>7.8927539693898474</v>
      </c>
      <c r="K318" s="3">
        <f t="shared" si="21"/>
        <v>16.438866804725887</v>
      </c>
    </row>
    <row r="319" spans="1:11">
      <c r="A319" s="1">
        <v>1896.11</v>
      </c>
      <c r="B319" s="3">
        <v>4.38</v>
      </c>
      <c r="C319" s="3">
        <v>0.18079999999999999</v>
      </c>
      <c r="D319" s="3">
        <v>0.21329999999999999</v>
      </c>
      <c r="E319" s="3">
        <v>6.6601933879999997</v>
      </c>
      <c r="F319" s="3">
        <f t="shared" si="22"/>
        <v>1896.8749999999766</v>
      </c>
      <c r="G319" s="3">
        <f>G309*2/12+G321*10/12</f>
        <v>3.4333333333333336</v>
      </c>
      <c r="H319" s="3">
        <f t="shared" si="23"/>
        <v>154.97252705299374</v>
      </c>
      <c r="I319" s="3">
        <f t="shared" si="24"/>
        <v>6.397039472872434</v>
      </c>
      <c r="J319" s="3">
        <f t="shared" si="25"/>
        <v>7.5469497763478444</v>
      </c>
      <c r="K319" s="3">
        <f t="shared" si="21"/>
        <v>17.089425242371114</v>
      </c>
    </row>
    <row r="320" spans="1:11">
      <c r="A320" s="1">
        <v>1896.12</v>
      </c>
      <c r="B320" s="3">
        <v>4.22</v>
      </c>
      <c r="C320" s="3">
        <v>0.18</v>
      </c>
      <c r="D320" s="3">
        <v>0.21</v>
      </c>
      <c r="E320" s="3">
        <v>6.6601933879999997</v>
      </c>
      <c r="F320" s="3">
        <f t="shared" si="22"/>
        <v>1896.9583333333098</v>
      </c>
      <c r="G320" s="3">
        <f>G309*1/12+G321*11/12</f>
        <v>3.4166666666666665</v>
      </c>
      <c r="H320" s="3">
        <f t="shared" si="23"/>
        <v>149.31143017434556</v>
      </c>
      <c r="I320" s="3">
        <f t="shared" si="24"/>
        <v>6.3687339884791943</v>
      </c>
      <c r="J320" s="3">
        <f t="shared" si="25"/>
        <v>7.4301896532257263</v>
      </c>
      <c r="K320" s="3">
        <f t="shared" si="21"/>
        <v>16.501404180590093</v>
      </c>
    </row>
    <row r="321" spans="1:11">
      <c r="A321" s="1">
        <v>1897.01</v>
      </c>
      <c r="B321" s="3">
        <v>4.22</v>
      </c>
      <c r="C321" s="3">
        <v>0.18</v>
      </c>
      <c r="D321" s="3">
        <v>0.21829999999999999</v>
      </c>
      <c r="E321" s="3">
        <v>6.469903306</v>
      </c>
      <c r="F321" s="3">
        <f t="shared" si="22"/>
        <v>1897.0416666666431</v>
      </c>
      <c r="G321" s="3">
        <v>3.4</v>
      </c>
      <c r="H321" s="3">
        <f t="shared" si="23"/>
        <v>153.70291532452771</v>
      </c>
      <c r="I321" s="3">
        <f t="shared" si="24"/>
        <v>6.5560485209514185</v>
      </c>
      <c r="J321" s="3">
        <f t="shared" si="25"/>
        <v>7.9510299562427482</v>
      </c>
      <c r="K321" s="3">
        <f t="shared" ref="K321:K384" si="26">H321/AVERAGE(J201:J320)</f>
        <v>17.026521282380557</v>
      </c>
    </row>
    <row r="322" spans="1:11">
      <c r="A322" s="1">
        <v>1897.02</v>
      </c>
      <c r="B322" s="3">
        <v>4.18</v>
      </c>
      <c r="C322" s="3">
        <v>0.18</v>
      </c>
      <c r="D322" s="3">
        <v>0.22670000000000001</v>
      </c>
      <c r="E322" s="3">
        <v>6.469903306</v>
      </c>
      <c r="F322" s="3">
        <f t="shared" si="22"/>
        <v>1897.1249999999764</v>
      </c>
      <c r="G322" s="3">
        <f>G321*11/12+G333*1/12</f>
        <v>3.3958333333333335</v>
      </c>
      <c r="H322" s="3">
        <f t="shared" si="23"/>
        <v>152.24601565320515</v>
      </c>
      <c r="I322" s="3">
        <f t="shared" si="24"/>
        <v>6.5560485209514185</v>
      </c>
      <c r="J322" s="3">
        <f t="shared" si="25"/>
        <v>8.2569788872204821</v>
      </c>
      <c r="K322" s="3">
        <f t="shared" si="26"/>
        <v>16.894025883254095</v>
      </c>
    </row>
    <row r="323" spans="1:11">
      <c r="A323" s="1">
        <v>1897.03</v>
      </c>
      <c r="B323" s="3">
        <v>4.1900000000000004</v>
      </c>
      <c r="C323" s="3">
        <v>0.18</v>
      </c>
      <c r="D323" s="3">
        <v>0.23499999999999999</v>
      </c>
      <c r="E323" s="3">
        <v>6.469903306</v>
      </c>
      <c r="F323" s="3">
        <f t="shared" si="22"/>
        <v>1897.2083333333096</v>
      </c>
      <c r="G323" s="3">
        <f>G321*10/12+G333*2/12</f>
        <v>3.3916666666666666</v>
      </c>
      <c r="H323" s="3">
        <f t="shared" si="23"/>
        <v>152.61024057103583</v>
      </c>
      <c r="I323" s="3">
        <f t="shared" si="24"/>
        <v>6.5560485209514185</v>
      </c>
      <c r="J323" s="3">
        <f t="shared" si="25"/>
        <v>8.5592855690199077</v>
      </c>
      <c r="K323" s="3">
        <f t="shared" si="26"/>
        <v>16.958030716721041</v>
      </c>
    </row>
    <row r="324" spans="1:11">
      <c r="A324" s="1">
        <v>1897.04</v>
      </c>
      <c r="B324" s="3">
        <v>4.0599999999999996</v>
      </c>
      <c r="C324" s="3">
        <v>0.18</v>
      </c>
      <c r="D324" s="3">
        <v>0.24329999999999999</v>
      </c>
      <c r="E324" s="3">
        <v>6.3747542150000003</v>
      </c>
      <c r="F324" s="3">
        <f t="shared" si="22"/>
        <v>1897.2916666666429</v>
      </c>
      <c r="G324" s="3">
        <f>G321*9/12+G333*3/12</f>
        <v>3.3874999999999997</v>
      </c>
      <c r="H324" s="3">
        <f t="shared" si="23"/>
        <v>150.08249223927135</v>
      </c>
      <c r="I324" s="3">
        <f t="shared" si="24"/>
        <v>6.6539035968149864</v>
      </c>
      <c r="J324" s="3">
        <f t="shared" si="25"/>
        <v>8.9938596950282559</v>
      </c>
      <c r="K324" s="3">
        <f t="shared" si="26"/>
        <v>16.69685743473466</v>
      </c>
    </row>
    <row r="325" spans="1:11">
      <c r="A325" s="1">
        <v>1897.05</v>
      </c>
      <c r="B325" s="3">
        <v>4.08</v>
      </c>
      <c r="C325" s="3">
        <v>0.18</v>
      </c>
      <c r="D325" s="3">
        <v>0.25169999999999998</v>
      </c>
      <c r="E325" s="3">
        <v>6.2796132230000001</v>
      </c>
      <c r="F325" s="3">
        <f t="shared" si="22"/>
        <v>1897.3749999999761</v>
      </c>
      <c r="G325" s="3">
        <f>G321*8/12+G333*4/12</f>
        <v>3.3833333333333333</v>
      </c>
      <c r="H325" s="3">
        <f t="shared" si="23"/>
        <v>153.10688188223784</v>
      </c>
      <c r="I325" s="3">
        <f t="shared" si="24"/>
        <v>6.7547153771575514</v>
      </c>
      <c r="J325" s="3">
        <f t="shared" si="25"/>
        <v>9.4453436690586425</v>
      </c>
      <c r="K325" s="3">
        <f t="shared" si="26"/>
        <v>17.047755129229383</v>
      </c>
    </row>
    <row r="326" spans="1:11">
      <c r="A326" s="1">
        <v>1897.06</v>
      </c>
      <c r="B326" s="3">
        <v>4.2699999999999996</v>
      </c>
      <c r="C326" s="3">
        <v>0.18</v>
      </c>
      <c r="D326" s="3">
        <v>0.26</v>
      </c>
      <c r="E326" s="3">
        <v>6.2796132230000001</v>
      </c>
      <c r="F326" s="3">
        <f t="shared" si="22"/>
        <v>1897.4583333333094</v>
      </c>
      <c r="G326" s="3">
        <f>G321*7/12+G333*5/12</f>
        <v>3.3791666666666664</v>
      </c>
      <c r="H326" s="3">
        <f t="shared" si="23"/>
        <v>160.23685922479302</v>
      </c>
      <c r="I326" s="3">
        <f t="shared" si="24"/>
        <v>6.7547153771575514</v>
      </c>
      <c r="J326" s="3">
        <f t="shared" si="25"/>
        <v>9.7568111003386875</v>
      </c>
      <c r="K326" s="3">
        <f t="shared" si="26"/>
        <v>17.850497280690611</v>
      </c>
    </row>
    <row r="327" spans="1:11">
      <c r="A327" s="1">
        <v>1897.07</v>
      </c>
      <c r="B327" s="3">
        <v>4.46</v>
      </c>
      <c r="C327" s="3">
        <v>0.18</v>
      </c>
      <c r="D327" s="3">
        <v>0.26829999999999998</v>
      </c>
      <c r="E327" s="3">
        <v>6.2796132230000001</v>
      </c>
      <c r="F327" s="3">
        <f t="shared" si="22"/>
        <v>1897.5416666666426</v>
      </c>
      <c r="G327" s="3">
        <f>G321*6/12+G333*6/12</f>
        <v>3.375</v>
      </c>
      <c r="H327" s="3">
        <f t="shared" si="23"/>
        <v>167.3668365673482</v>
      </c>
      <c r="I327" s="3">
        <f t="shared" si="24"/>
        <v>6.7547153771575514</v>
      </c>
      <c r="J327" s="3">
        <f t="shared" si="25"/>
        <v>10.068278531618729</v>
      </c>
      <c r="K327" s="3">
        <f t="shared" si="26"/>
        <v>18.651975755820281</v>
      </c>
    </row>
    <row r="328" spans="1:11">
      <c r="A328" s="1">
        <v>1897.08</v>
      </c>
      <c r="B328" s="3">
        <v>4.75</v>
      </c>
      <c r="C328" s="3">
        <v>0.18</v>
      </c>
      <c r="D328" s="3">
        <v>0.2767</v>
      </c>
      <c r="E328" s="3">
        <v>6.5650523969999997</v>
      </c>
      <c r="F328" s="3">
        <f t="shared" si="22"/>
        <v>1897.6249999999759</v>
      </c>
      <c r="G328" s="3">
        <f>G321*5/12+G333*7/12</f>
        <v>3.3708333333333336</v>
      </c>
      <c r="H328" s="3">
        <f t="shared" si="23"/>
        <v>170.49940081384545</v>
      </c>
      <c r="I328" s="3">
        <f t="shared" si="24"/>
        <v>6.4610299255773018</v>
      </c>
      <c r="J328" s="3">
        <f t="shared" si="25"/>
        <v>9.9320387800402195</v>
      </c>
      <c r="K328" s="3">
        <f t="shared" si="26"/>
        <v>19.006396010519431</v>
      </c>
    </row>
    <row r="329" spans="1:11">
      <c r="A329" s="1">
        <v>1897.09</v>
      </c>
      <c r="B329" s="3">
        <v>4.9800000000000004</v>
      </c>
      <c r="C329" s="3">
        <v>0.18</v>
      </c>
      <c r="D329" s="3">
        <v>0.28499999999999998</v>
      </c>
      <c r="E329" s="3">
        <v>6.7553424790000003</v>
      </c>
      <c r="F329" s="3">
        <f t="shared" si="22"/>
        <v>1897.7083333333092</v>
      </c>
      <c r="G329" s="3">
        <f>G321*4/12+G333*8/12</f>
        <v>3.3666666666666667</v>
      </c>
      <c r="H329" s="3">
        <f t="shared" si="23"/>
        <v>173.71983783917938</v>
      </c>
      <c r="I329" s="3">
        <f t="shared" si="24"/>
        <v>6.2790302833438316</v>
      </c>
      <c r="J329" s="3">
        <f t="shared" si="25"/>
        <v>9.9417979486277339</v>
      </c>
      <c r="K329" s="3">
        <f t="shared" si="26"/>
        <v>19.37237029339779</v>
      </c>
    </row>
    <row r="330" spans="1:11">
      <c r="A330" s="1">
        <v>1897.1</v>
      </c>
      <c r="B330" s="3">
        <v>4.82</v>
      </c>
      <c r="C330" s="3">
        <v>0.18</v>
      </c>
      <c r="D330" s="3">
        <v>0.29330000000000001</v>
      </c>
      <c r="E330" s="3">
        <v>6.6601933879999997</v>
      </c>
      <c r="F330" s="3">
        <f t="shared" si="22"/>
        <v>1897.7916666666424</v>
      </c>
      <c r="G330" s="3">
        <f>G321*3/12+G333*9/12</f>
        <v>3.3625000000000003</v>
      </c>
      <c r="H330" s="3">
        <f t="shared" si="23"/>
        <v>170.5405434692762</v>
      </c>
      <c r="I330" s="3">
        <f t="shared" si="24"/>
        <v>6.3687339884791943</v>
      </c>
      <c r="J330" s="3">
        <f t="shared" si="25"/>
        <v>10.377498215671931</v>
      </c>
      <c r="K330" s="3">
        <f t="shared" si="26"/>
        <v>19.02803122390241</v>
      </c>
    </row>
    <row r="331" spans="1:11">
      <c r="A331" s="1">
        <v>1897.11</v>
      </c>
      <c r="B331" s="3">
        <v>4.6500000000000004</v>
      </c>
      <c r="C331" s="3">
        <v>0.18</v>
      </c>
      <c r="D331" s="3">
        <v>0.30170000000000002</v>
      </c>
      <c r="E331" s="3">
        <v>6.6601933879999997</v>
      </c>
      <c r="F331" s="3">
        <f t="shared" ref="F331:F394" si="27">F330+1/12</f>
        <v>1897.8749999999757</v>
      </c>
      <c r="G331" s="3">
        <f>G321*2/12+G333*10/12</f>
        <v>3.3583333333333334</v>
      </c>
      <c r="H331" s="3">
        <f t="shared" si="23"/>
        <v>164.52562803571254</v>
      </c>
      <c r="I331" s="3">
        <f t="shared" si="24"/>
        <v>6.3687339884791943</v>
      </c>
      <c r="J331" s="3">
        <f t="shared" si="25"/>
        <v>10.674705801800961</v>
      </c>
      <c r="K331" s="3">
        <f t="shared" si="26"/>
        <v>18.358448098050214</v>
      </c>
    </row>
    <row r="332" spans="1:11">
      <c r="A332" s="1">
        <v>1897.12</v>
      </c>
      <c r="B332" s="3">
        <v>4.75</v>
      </c>
      <c r="C332" s="3">
        <v>0.18</v>
      </c>
      <c r="D332" s="3">
        <v>0.31</v>
      </c>
      <c r="E332" s="3">
        <v>6.6601933879999997</v>
      </c>
      <c r="F332" s="3">
        <f t="shared" si="27"/>
        <v>1897.9583333333089</v>
      </c>
      <c r="G332" s="3">
        <f>G321*1/12+G333*11/12</f>
        <v>3.3541666666666665</v>
      </c>
      <c r="H332" s="3">
        <f t="shared" si="23"/>
        <v>168.06381358486763</v>
      </c>
      <c r="I332" s="3">
        <f t="shared" si="24"/>
        <v>6.3687339884791943</v>
      </c>
      <c r="J332" s="3">
        <f t="shared" si="25"/>
        <v>10.968375202380834</v>
      </c>
      <c r="K332" s="3">
        <f t="shared" si="26"/>
        <v>18.748757662525492</v>
      </c>
    </row>
    <row r="333" spans="1:11">
      <c r="A333" s="1">
        <v>1898.01</v>
      </c>
      <c r="B333" s="3">
        <v>4.88</v>
      </c>
      <c r="C333" s="3">
        <v>0.1817</v>
      </c>
      <c r="D333" s="3">
        <v>0.31330000000000002</v>
      </c>
      <c r="E333" s="3">
        <v>6.6601933879999997</v>
      </c>
      <c r="F333" s="3">
        <f t="shared" si="27"/>
        <v>1898.0416666666422</v>
      </c>
      <c r="G333" s="3">
        <v>3.35</v>
      </c>
      <c r="H333" s="3">
        <f t="shared" si="23"/>
        <v>172.66345479876924</v>
      </c>
      <c r="I333" s="3">
        <f t="shared" si="24"/>
        <v>6.428883142814831</v>
      </c>
      <c r="J333" s="3">
        <f t="shared" si="25"/>
        <v>11.085135325502954</v>
      </c>
      <c r="K333" s="3">
        <f t="shared" si="26"/>
        <v>19.249000021813739</v>
      </c>
    </row>
    <row r="334" spans="1:11">
      <c r="A334" s="1">
        <v>1898.02</v>
      </c>
      <c r="B334" s="3">
        <v>4.87</v>
      </c>
      <c r="C334" s="3">
        <v>0.18329999999999999</v>
      </c>
      <c r="D334" s="3">
        <v>0.31669999999999998</v>
      </c>
      <c r="E334" s="3">
        <v>6.7553424790000003</v>
      </c>
      <c r="F334" s="3">
        <f t="shared" si="27"/>
        <v>1898.1249999999754</v>
      </c>
      <c r="G334" s="3">
        <f>G333*11/12+G345*1/12</f>
        <v>3.3291666666666666</v>
      </c>
      <c r="H334" s="3">
        <f t="shared" si="23"/>
        <v>169.8826526660248</v>
      </c>
      <c r="I334" s="3">
        <f t="shared" si="24"/>
        <v>6.3941458385384689</v>
      </c>
      <c r="J334" s="3">
        <f t="shared" si="25"/>
        <v>11.047604948527731</v>
      </c>
      <c r="K334" s="3">
        <f t="shared" si="26"/>
        <v>18.918131888002133</v>
      </c>
    </row>
    <row r="335" spans="1:11">
      <c r="A335" s="1">
        <v>1898.03</v>
      </c>
      <c r="B335" s="3">
        <v>4.6500000000000004</v>
      </c>
      <c r="C335" s="3">
        <v>0.185</v>
      </c>
      <c r="D335" s="3">
        <v>0.32</v>
      </c>
      <c r="E335" s="3">
        <v>6.7553424790000003</v>
      </c>
      <c r="F335" s="3">
        <f t="shared" si="27"/>
        <v>1898.2083333333087</v>
      </c>
      <c r="G335" s="3">
        <f>G333*10/12+G345*2/12</f>
        <v>3.3083333333333331</v>
      </c>
      <c r="H335" s="3">
        <f t="shared" si="23"/>
        <v>162.20828231971569</v>
      </c>
      <c r="I335" s="3">
        <f t="shared" si="24"/>
        <v>6.4534477912144936</v>
      </c>
      <c r="J335" s="3">
        <f t="shared" si="25"/>
        <v>11.162720503722369</v>
      </c>
      <c r="K335" s="3">
        <f t="shared" si="26"/>
        <v>18.042174923468671</v>
      </c>
    </row>
    <row r="336" spans="1:11">
      <c r="A336" s="1">
        <v>1898.04</v>
      </c>
      <c r="B336" s="3">
        <v>4.57</v>
      </c>
      <c r="C336" s="3">
        <v>0.1867</v>
      </c>
      <c r="D336" s="3">
        <v>0.32329999999999998</v>
      </c>
      <c r="E336" s="3">
        <v>6.7553424790000003</v>
      </c>
      <c r="F336" s="3">
        <f t="shared" si="27"/>
        <v>1898.291666666642</v>
      </c>
      <c r="G336" s="3">
        <f>G333*9/12+G345*3/12</f>
        <v>3.2875000000000001</v>
      </c>
      <c r="H336" s="3">
        <f t="shared" si="23"/>
        <v>159.41760219378509</v>
      </c>
      <c r="I336" s="3">
        <f t="shared" si="24"/>
        <v>6.5127497438905193</v>
      </c>
      <c r="J336" s="3">
        <f t="shared" si="25"/>
        <v>11.277836058917005</v>
      </c>
      <c r="K336" s="3">
        <f t="shared" si="26"/>
        <v>17.705089426411771</v>
      </c>
    </row>
    <row r="337" spans="1:11">
      <c r="A337" s="1">
        <v>1898.05</v>
      </c>
      <c r="B337" s="3">
        <v>4.87</v>
      </c>
      <c r="C337" s="3">
        <v>0.1883</v>
      </c>
      <c r="D337" s="3">
        <v>0.32669999999999999</v>
      </c>
      <c r="E337" s="3">
        <v>7.2310717359999996</v>
      </c>
      <c r="F337" s="3">
        <f t="shared" si="27"/>
        <v>1898.3749999999752</v>
      </c>
      <c r="G337" s="3">
        <f>G333*8/12+G345*4/12</f>
        <v>3.2666666666666666</v>
      </c>
      <c r="H337" s="3">
        <f t="shared" si="23"/>
        <v>158.70614231173766</v>
      </c>
      <c r="I337" s="3">
        <f t="shared" si="24"/>
        <v>6.1364202458521975</v>
      </c>
      <c r="J337" s="3">
        <f t="shared" si="25"/>
        <v>10.646672832288438</v>
      </c>
      <c r="K337" s="3">
        <f t="shared" si="26"/>
        <v>17.595635274512802</v>
      </c>
    </row>
    <row r="338" spans="1:11">
      <c r="A338" s="1">
        <v>1898.06</v>
      </c>
      <c r="B338" s="3">
        <v>5.0599999999999996</v>
      </c>
      <c r="C338" s="3">
        <v>0.19</v>
      </c>
      <c r="D338" s="3">
        <v>0.33</v>
      </c>
      <c r="E338" s="3">
        <v>6.7553424790000003</v>
      </c>
      <c r="F338" s="3">
        <f t="shared" si="27"/>
        <v>1898.4583333333085</v>
      </c>
      <c r="G338" s="3">
        <f>G333*7/12+G345*5/12</f>
        <v>3.2458333333333336</v>
      </c>
      <c r="H338" s="3">
        <f t="shared" si="23"/>
        <v>176.51051796510995</v>
      </c>
      <c r="I338" s="3">
        <f t="shared" si="24"/>
        <v>6.6278652990851565</v>
      </c>
      <c r="J338" s="3">
        <f t="shared" si="25"/>
        <v>11.511555519463693</v>
      </c>
      <c r="K338" s="3">
        <f t="shared" si="26"/>
        <v>19.54481748054798</v>
      </c>
    </row>
    <row r="339" spans="1:11">
      <c r="A339" s="1">
        <v>1898.07</v>
      </c>
      <c r="B339" s="3">
        <v>5.08</v>
      </c>
      <c r="C339" s="3">
        <v>0.19170000000000001</v>
      </c>
      <c r="D339" s="3">
        <v>0.33329999999999999</v>
      </c>
      <c r="E339" s="3">
        <v>6.6601933879999997</v>
      </c>
      <c r="F339" s="3">
        <f t="shared" si="27"/>
        <v>1898.5416666666417</v>
      </c>
      <c r="G339" s="3">
        <f>G333*6/12+G345*6/12</f>
        <v>3.2250000000000001</v>
      </c>
      <c r="H339" s="3">
        <f t="shared" ref="H339:H402" si="28">B339*$E$1727/E339</f>
        <v>179.73982589707947</v>
      </c>
      <c r="I339" s="3">
        <f t="shared" ref="I339:I402" si="29">C339*$E$1727/E339</f>
        <v>6.7827016977303423</v>
      </c>
      <c r="J339" s="3">
        <f t="shared" ref="J339:J402" si="30">D339*$E$1727/E339</f>
        <v>11.792772435333974</v>
      </c>
      <c r="K339" s="3">
        <f t="shared" si="26"/>
        <v>19.858943014167291</v>
      </c>
    </row>
    <row r="340" spans="1:11">
      <c r="A340" s="1">
        <v>1898.08</v>
      </c>
      <c r="B340" s="3">
        <v>5.27</v>
      </c>
      <c r="C340" s="3">
        <v>0.1933</v>
      </c>
      <c r="D340" s="3">
        <v>0.3367</v>
      </c>
      <c r="E340" s="3">
        <v>6.6601933879999997</v>
      </c>
      <c r="F340" s="3">
        <f t="shared" si="27"/>
        <v>1898.624999999975</v>
      </c>
      <c r="G340" s="3">
        <f>G333*5/12+G345*7/12</f>
        <v>3.2041666666666666</v>
      </c>
      <c r="H340" s="3">
        <f t="shared" si="28"/>
        <v>186.4623784404742</v>
      </c>
      <c r="I340" s="3">
        <f t="shared" si="29"/>
        <v>6.8393126665168236</v>
      </c>
      <c r="J340" s="3">
        <f t="shared" si="30"/>
        <v>11.913070744005248</v>
      </c>
      <c r="K340" s="3">
        <f t="shared" si="26"/>
        <v>20.544915179153271</v>
      </c>
    </row>
    <row r="341" spans="1:11">
      <c r="A341" s="1">
        <v>1898.09</v>
      </c>
      <c r="B341" s="3">
        <v>5.26</v>
      </c>
      <c r="C341" s="3">
        <v>0.19500000000000001</v>
      </c>
      <c r="D341" s="3">
        <v>0.34</v>
      </c>
      <c r="E341" s="3">
        <v>6.6601933879999997</v>
      </c>
      <c r="F341" s="3">
        <f t="shared" si="27"/>
        <v>1898.7083333333082</v>
      </c>
      <c r="G341" s="3">
        <f>G333*4/12+G345*8/12</f>
        <v>3.1833333333333336</v>
      </c>
      <c r="H341" s="3">
        <f t="shared" si="28"/>
        <v>186.10855988555866</v>
      </c>
      <c r="I341" s="3">
        <f t="shared" si="29"/>
        <v>6.8994618208524603</v>
      </c>
      <c r="J341" s="3">
        <f t="shared" si="30"/>
        <v>12.029830867127368</v>
      </c>
      <c r="K341" s="3">
        <f t="shared" si="26"/>
        <v>20.44273286269129</v>
      </c>
    </row>
    <row r="342" spans="1:11">
      <c r="A342" s="1">
        <v>1898.1</v>
      </c>
      <c r="B342" s="3">
        <v>5.15</v>
      </c>
      <c r="C342" s="3">
        <v>0.19670000000000001</v>
      </c>
      <c r="D342" s="3">
        <v>0.34329999999999999</v>
      </c>
      <c r="E342" s="3">
        <v>6.6601933879999997</v>
      </c>
      <c r="F342" s="3">
        <f t="shared" si="27"/>
        <v>1898.7916666666415</v>
      </c>
      <c r="G342" s="3">
        <f>G333*3/12+G345*9/12</f>
        <v>3.1625000000000001</v>
      </c>
      <c r="H342" s="3">
        <f t="shared" si="28"/>
        <v>182.21655578148804</v>
      </c>
      <c r="I342" s="3">
        <f t="shared" si="29"/>
        <v>6.959610975188097</v>
      </c>
      <c r="J342" s="3">
        <f t="shared" si="30"/>
        <v>12.146590990249484</v>
      </c>
      <c r="K342" s="3">
        <f t="shared" si="26"/>
        <v>19.947199825773648</v>
      </c>
    </row>
    <row r="343" spans="1:11">
      <c r="A343" s="1">
        <v>1898.11</v>
      </c>
      <c r="B343" s="3">
        <v>5.32</v>
      </c>
      <c r="C343" s="3">
        <v>0.1983</v>
      </c>
      <c r="D343" s="3">
        <v>0.34670000000000001</v>
      </c>
      <c r="E343" s="3">
        <v>6.6601933879999997</v>
      </c>
      <c r="F343" s="3">
        <f t="shared" si="27"/>
        <v>1898.8749999999748</v>
      </c>
      <c r="G343" s="3">
        <f>G333*2/12+G345*10/12</f>
        <v>3.1416666666666666</v>
      </c>
      <c r="H343" s="3">
        <f t="shared" si="28"/>
        <v>188.23147121505176</v>
      </c>
      <c r="I343" s="3">
        <f t="shared" si="29"/>
        <v>7.0162219439745792</v>
      </c>
      <c r="J343" s="3">
        <f t="shared" si="30"/>
        <v>12.266889298920761</v>
      </c>
      <c r="K343" s="3">
        <f t="shared" si="26"/>
        <v>20.527416324811284</v>
      </c>
    </row>
    <row r="344" spans="1:11">
      <c r="A344" s="1">
        <v>1898.12</v>
      </c>
      <c r="B344" s="3">
        <v>5.65</v>
      </c>
      <c r="C344" s="3">
        <v>0.2</v>
      </c>
      <c r="D344" s="3">
        <v>0.35</v>
      </c>
      <c r="E344" s="3">
        <v>6.7553424790000003</v>
      </c>
      <c r="F344" s="3">
        <f t="shared" si="27"/>
        <v>1898.958333333308</v>
      </c>
      <c r="G344" s="3">
        <f>G333*1/12+G345*11/12</f>
        <v>3.1208333333333336</v>
      </c>
      <c r="H344" s="3">
        <f t="shared" si="28"/>
        <v>197.09178389384806</v>
      </c>
      <c r="I344" s="3">
        <f t="shared" si="29"/>
        <v>6.9767003148264797</v>
      </c>
      <c r="J344" s="3">
        <f t="shared" si="30"/>
        <v>12.209225550946339</v>
      </c>
      <c r="K344" s="3">
        <f t="shared" si="26"/>
        <v>21.403631985448168</v>
      </c>
    </row>
    <row r="345" spans="1:11">
      <c r="A345" s="1">
        <v>1899.01</v>
      </c>
      <c r="B345" s="3">
        <v>6.08</v>
      </c>
      <c r="C345" s="3">
        <v>0.20080000000000001</v>
      </c>
      <c r="D345" s="3">
        <v>0.36080000000000001</v>
      </c>
      <c r="E345" s="3">
        <v>6.7553424790000003</v>
      </c>
      <c r="F345" s="3">
        <f t="shared" si="27"/>
        <v>1899.0416666666413</v>
      </c>
      <c r="G345" s="3">
        <v>3.1</v>
      </c>
      <c r="H345" s="3">
        <f t="shared" si="28"/>
        <v>212.09168957072501</v>
      </c>
      <c r="I345" s="3">
        <f t="shared" si="29"/>
        <v>7.0046071160857863</v>
      </c>
      <c r="J345" s="3">
        <f t="shared" si="30"/>
        <v>12.585967367946971</v>
      </c>
      <c r="K345" s="3">
        <f t="shared" si="26"/>
        <v>22.932807416487179</v>
      </c>
    </row>
    <row r="346" spans="1:11">
      <c r="A346" s="1">
        <v>1899.02</v>
      </c>
      <c r="B346" s="3">
        <v>6.31</v>
      </c>
      <c r="C346" s="3">
        <v>0.20169999999999999</v>
      </c>
      <c r="D346" s="3">
        <v>0.37169999999999997</v>
      </c>
      <c r="E346" s="3">
        <v>6.9456325620000001</v>
      </c>
      <c r="F346" s="3">
        <f t="shared" si="27"/>
        <v>1899.1249999999745</v>
      </c>
      <c r="G346" s="3">
        <f>G345*11/12+G357*1/12</f>
        <v>3.104166666666667</v>
      </c>
      <c r="H346" s="3">
        <f t="shared" si="28"/>
        <v>214.08438853146455</v>
      </c>
      <c r="I346" s="3">
        <f t="shared" si="29"/>
        <v>6.8432363180342959</v>
      </c>
      <c r="J346" s="3">
        <f t="shared" si="30"/>
        <v>12.610961524111788</v>
      </c>
      <c r="K346" s="3">
        <f t="shared" si="26"/>
        <v>23.048117549980191</v>
      </c>
    </row>
    <row r="347" spans="1:11">
      <c r="A347" s="1">
        <v>1899.03</v>
      </c>
      <c r="B347" s="3">
        <v>6.4</v>
      </c>
      <c r="C347" s="3">
        <v>0.20250000000000001</v>
      </c>
      <c r="D347" s="3">
        <v>0.38250000000000001</v>
      </c>
      <c r="E347" s="3">
        <v>6.9456325620000001</v>
      </c>
      <c r="F347" s="3">
        <f t="shared" si="27"/>
        <v>1899.2083333333078</v>
      </c>
      <c r="G347" s="3">
        <f>G345*10/12+G357*2/12</f>
        <v>3.1083333333333334</v>
      </c>
      <c r="H347" s="3">
        <f t="shared" si="28"/>
        <v>217.13789011115267</v>
      </c>
      <c r="I347" s="3">
        <f t="shared" si="29"/>
        <v>6.870378554298191</v>
      </c>
      <c r="J347" s="3">
        <f t="shared" si="30"/>
        <v>12.97738171367436</v>
      </c>
      <c r="K347" s="3">
        <f t="shared" si="26"/>
        <v>23.279682245508713</v>
      </c>
    </row>
    <row r="348" spans="1:11">
      <c r="A348" s="1">
        <v>1899.04</v>
      </c>
      <c r="B348" s="3">
        <v>6.48</v>
      </c>
      <c r="C348" s="3">
        <v>0.20330000000000001</v>
      </c>
      <c r="D348" s="3">
        <v>0.39329999999999998</v>
      </c>
      <c r="E348" s="3">
        <v>7.0407735540000003</v>
      </c>
      <c r="F348" s="3">
        <f t="shared" si="27"/>
        <v>1899.291666666641</v>
      </c>
      <c r="G348" s="3">
        <f>G345*9/12+G357*3/12</f>
        <v>3.1125000000000003</v>
      </c>
      <c r="H348" s="3">
        <f t="shared" si="28"/>
        <v>216.88128275798258</v>
      </c>
      <c r="I348" s="3">
        <f t="shared" si="29"/>
        <v>6.8043155531941135</v>
      </c>
      <c r="J348" s="3">
        <f t="shared" si="30"/>
        <v>13.163488967394219</v>
      </c>
      <c r="K348" s="3">
        <f t="shared" si="26"/>
        <v>23.152421525686478</v>
      </c>
    </row>
    <row r="349" spans="1:11">
      <c r="A349" s="1">
        <v>1899.05</v>
      </c>
      <c r="B349" s="3">
        <v>6.21</v>
      </c>
      <c r="C349" s="3">
        <v>0.20419999999999999</v>
      </c>
      <c r="D349" s="3">
        <v>0.4042</v>
      </c>
      <c r="E349" s="3">
        <v>7.0407735540000003</v>
      </c>
      <c r="F349" s="3">
        <f t="shared" si="27"/>
        <v>1899.3749999999743</v>
      </c>
      <c r="G349" s="3">
        <f>G345*8/12+G357*4/12</f>
        <v>3.1166666666666671</v>
      </c>
      <c r="H349" s="3">
        <f t="shared" si="28"/>
        <v>207.84456264306661</v>
      </c>
      <c r="I349" s="3">
        <f t="shared" si="29"/>
        <v>6.8344379535771669</v>
      </c>
      <c r="J349" s="3">
        <f t="shared" si="30"/>
        <v>13.52830470536675</v>
      </c>
      <c r="K349" s="3">
        <f t="shared" si="26"/>
        <v>22.091269360834179</v>
      </c>
    </row>
    <row r="350" spans="1:11">
      <c r="A350" s="1">
        <v>1899.06</v>
      </c>
      <c r="B350" s="3">
        <v>6.07</v>
      </c>
      <c r="C350" s="3">
        <v>0.20499999999999999</v>
      </c>
      <c r="D350" s="3">
        <v>0.41499999999999998</v>
      </c>
      <c r="E350" s="3">
        <v>7.135922645</v>
      </c>
      <c r="F350" s="3">
        <f t="shared" si="27"/>
        <v>1899.4583333333076</v>
      </c>
      <c r="G350" s="3">
        <f>G345*7/12+G357*5/12</f>
        <v>3.1208333333333336</v>
      </c>
      <c r="H350" s="3">
        <f t="shared" si="28"/>
        <v>200.44997278694575</v>
      </c>
      <c r="I350" s="3">
        <f t="shared" si="29"/>
        <v>6.7697272522774092</v>
      </c>
      <c r="J350" s="3">
        <f t="shared" si="30"/>
        <v>13.704569803390852</v>
      </c>
      <c r="K350" s="3">
        <f t="shared" si="26"/>
        <v>21.212091925046821</v>
      </c>
    </row>
    <row r="351" spans="1:11">
      <c r="A351" s="1">
        <v>1899.07</v>
      </c>
      <c r="B351" s="3">
        <v>6.28</v>
      </c>
      <c r="C351" s="3">
        <v>0.20580000000000001</v>
      </c>
      <c r="D351" s="3">
        <v>0.42580000000000001</v>
      </c>
      <c r="E351" s="3">
        <v>7.2310717359999996</v>
      </c>
      <c r="F351" s="3">
        <f t="shared" si="27"/>
        <v>1899.5416666666408</v>
      </c>
      <c r="G351" s="3">
        <f>G345*6/12+G357*6/12</f>
        <v>3.125</v>
      </c>
      <c r="H351" s="3">
        <f t="shared" si="28"/>
        <v>204.65596996256932</v>
      </c>
      <c r="I351" s="3">
        <f t="shared" si="29"/>
        <v>6.7067195252064913</v>
      </c>
      <c r="J351" s="3">
        <f t="shared" si="30"/>
        <v>13.876196179946181</v>
      </c>
      <c r="K351" s="3">
        <f t="shared" si="26"/>
        <v>21.561425634523115</v>
      </c>
    </row>
    <row r="352" spans="1:11">
      <c r="A352" s="1">
        <v>1899.08</v>
      </c>
      <c r="B352" s="3">
        <v>6.44</v>
      </c>
      <c r="C352" s="3">
        <v>0.20669999999999999</v>
      </c>
      <c r="D352" s="3">
        <v>0.43669999999999998</v>
      </c>
      <c r="E352" s="3">
        <v>7.3262127269999997</v>
      </c>
      <c r="F352" s="3">
        <f t="shared" si="27"/>
        <v>1899.6249999999741</v>
      </c>
      <c r="G352" s="3">
        <f>G345*5/12+G357*7/12</f>
        <v>3.1291666666666669</v>
      </c>
      <c r="H352" s="3">
        <f t="shared" si="28"/>
        <v>207.14468123578962</v>
      </c>
      <c r="I352" s="3">
        <f t="shared" si="29"/>
        <v>6.6485722999126882</v>
      </c>
      <c r="J352" s="3">
        <f t="shared" si="30"/>
        <v>14.046596629762316</v>
      </c>
      <c r="K352" s="3">
        <f t="shared" si="26"/>
        <v>21.726237373055447</v>
      </c>
    </row>
    <row r="353" spans="1:11">
      <c r="A353" s="1">
        <v>1899.09</v>
      </c>
      <c r="B353" s="3">
        <v>6.37</v>
      </c>
      <c r="C353" s="3">
        <v>0.20749999999999999</v>
      </c>
      <c r="D353" s="3">
        <v>0.44750000000000001</v>
      </c>
      <c r="E353" s="3">
        <v>7.6116519010000001</v>
      </c>
      <c r="F353" s="3">
        <f t="shared" si="27"/>
        <v>1899.7083333333073</v>
      </c>
      <c r="G353" s="3">
        <f>G345*4/12+G357*8/12</f>
        <v>3.1333333333333337</v>
      </c>
      <c r="H353" s="3">
        <f t="shared" si="28"/>
        <v>197.20955707430474</v>
      </c>
      <c r="I353" s="3">
        <f t="shared" si="29"/>
        <v>6.4240161841315908</v>
      </c>
      <c r="J353" s="3">
        <f t="shared" si="30"/>
        <v>13.854203577825963</v>
      </c>
      <c r="K353" s="3">
        <f t="shared" si="26"/>
        <v>20.591140514113775</v>
      </c>
    </row>
    <row r="354" spans="1:11">
      <c r="A354" s="1">
        <v>1899.1</v>
      </c>
      <c r="B354" s="3">
        <v>6.34</v>
      </c>
      <c r="C354" s="3">
        <v>0.20830000000000001</v>
      </c>
      <c r="D354" s="3">
        <v>0.45829999999999999</v>
      </c>
      <c r="E354" s="3">
        <v>7.7067928930000003</v>
      </c>
      <c r="F354" s="3">
        <f t="shared" si="27"/>
        <v>1899.7916666666406</v>
      </c>
      <c r="G354" s="3">
        <f>G345*3/12+G357*9/12</f>
        <v>3.1374999999999997</v>
      </c>
      <c r="H354" s="3">
        <f t="shared" si="28"/>
        <v>193.85768123560234</v>
      </c>
      <c r="I354" s="3">
        <f t="shared" si="29"/>
        <v>6.3691727131507854</v>
      </c>
      <c r="J354" s="3">
        <f t="shared" si="30"/>
        <v>14.013403045784948</v>
      </c>
      <c r="K354" s="3">
        <f t="shared" si="26"/>
        <v>20.1537134606866</v>
      </c>
    </row>
    <row r="355" spans="1:11">
      <c r="A355" s="1">
        <v>1899.11</v>
      </c>
      <c r="B355" s="3">
        <v>6.46</v>
      </c>
      <c r="C355" s="3">
        <v>0.2092</v>
      </c>
      <c r="D355" s="3">
        <v>0.46920000000000001</v>
      </c>
      <c r="E355" s="3">
        <v>7.8019419829999999</v>
      </c>
      <c r="F355" s="3">
        <f t="shared" si="27"/>
        <v>1899.8749999999739</v>
      </c>
      <c r="G355" s="3">
        <f>G345*2/12+G357*10/12</f>
        <v>3.1416666666666666</v>
      </c>
      <c r="H355" s="3">
        <f t="shared" si="28"/>
        <v>195.11795951790018</v>
      </c>
      <c r="I355" s="3">
        <f t="shared" si="29"/>
        <v>6.3186806704558389</v>
      </c>
      <c r="J355" s="3">
        <f t="shared" si="30"/>
        <v>14.171725480773803</v>
      </c>
      <c r="K355" s="3">
        <f t="shared" si="26"/>
        <v>20.196457520802287</v>
      </c>
    </row>
    <row r="356" spans="1:11">
      <c r="A356" s="1">
        <v>1899.12</v>
      </c>
      <c r="B356" s="3">
        <v>6.02</v>
      </c>
      <c r="C356" s="3">
        <v>0.21</v>
      </c>
      <c r="D356" s="3">
        <v>0.48</v>
      </c>
      <c r="E356" s="3">
        <v>7.8970910740000004</v>
      </c>
      <c r="F356" s="3">
        <f t="shared" si="27"/>
        <v>1899.9583333333071</v>
      </c>
      <c r="G356" s="3">
        <f>G345*1/12+G357*11/12</f>
        <v>3.145833333333333</v>
      </c>
      <c r="H356" s="3">
        <f t="shared" si="28"/>
        <v>179.63741163763103</v>
      </c>
      <c r="I356" s="3">
        <f t="shared" si="29"/>
        <v>6.2664213361964309</v>
      </c>
      <c r="J356" s="3">
        <f t="shared" si="30"/>
        <v>14.323248768448986</v>
      </c>
      <c r="K356" s="3">
        <f t="shared" si="26"/>
        <v>18.512649643600191</v>
      </c>
    </row>
    <row r="357" spans="1:11">
      <c r="A357" s="1">
        <v>1900.01</v>
      </c>
      <c r="B357" s="3">
        <v>6.1</v>
      </c>
      <c r="C357" s="3">
        <v>0.2175</v>
      </c>
      <c r="D357" s="3">
        <v>0.48</v>
      </c>
      <c r="E357" s="3">
        <v>7.8970910740000004</v>
      </c>
      <c r="F357" s="3">
        <f t="shared" si="27"/>
        <v>1900.0416666666404</v>
      </c>
      <c r="G357" s="3">
        <v>3.15</v>
      </c>
      <c r="H357" s="3">
        <f t="shared" si="28"/>
        <v>182.02461976570584</v>
      </c>
      <c r="I357" s="3">
        <f t="shared" si="29"/>
        <v>6.4902220982034464</v>
      </c>
      <c r="J357" s="3">
        <f t="shared" si="30"/>
        <v>14.323248768448986</v>
      </c>
      <c r="K357" s="3">
        <f t="shared" si="26"/>
        <v>18.674275362444771</v>
      </c>
    </row>
    <row r="358" spans="1:11">
      <c r="A358" s="1">
        <v>1900.02</v>
      </c>
      <c r="B358" s="3">
        <v>6.21</v>
      </c>
      <c r="C358" s="3">
        <v>0.22500000000000001</v>
      </c>
      <c r="D358" s="3">
        <v>0.48</v>
      </c>
      <c r="E358" s="3">
        <v>7.9922320659999997</v>
      </c>
      <c r="F358" s="3">
        <f t="shared" si="27"/>
        <v>1900.1249999999736</v>
      </c>
      <c r="G358" s="3">
        <f>G357*11/12+G369*1/12</f>
        <v>3.145833333333333</v>
      </c>
      <c r="H358" s="3">
        <f t="shared" si="28"/>
        <v>183.10110215961288</v>
      </c>
      <c r="I358" s="3">
        <f t="shared" si="29"/>
        <v>6.6340979043338004</v>
      </c>
      <c r="J358" s="3">
        <f t="shared" si="30"/>
        <v>14.152742195912106</v>
      </c>
      <c r="K358" s="3">
        <f t="shared" si="26"/>
        <v>18.703797417251426</v>
      </c>
    </row>
    <row r="359" spans="1:11">
      <c r="A359" s="1">
        <v>1900.03</v>
      </c>
      <c r="B359" s="3">
        <v>6.26</v>
      </c>
      <c r="C359" s="3">
        <v>0.23250000000000001</v>
      </c>
      <c r="D359" s="3">
        <v>0.48</v>
      </c>
      <c r="E359" s="3">
        <v>7.9922320659999997</v>
      </c>
      <c r="F359" s="3">
        <f t="shared" si="27"/>
        <v>1900.2083333333069</v>
      </c>
      <c r="G359" s="3">
        <f>G357*10/12+G369*2/12</f>
        <v>3.1416666666666666</v>
      </c>
      <c r="H359" s="3">
        <f t="shared" si="28"/>
        <v>184.57534613835372</v>
      </c>
      <c r="I359" s="3">
        <f t="shared" si="29"/>
        <v>6.8552345011449267</v>
      </c>
      <c r="J359" s="3">
        <f t="shared" si="30"/>
        <v>14.152742195912106</v>
      </c>
      <c r="K359" s="3">
        <f t="shared" si="26"/>
        <v>18.775793421238362</v>
      </c>
    </row>
    <row r="360" spans="1:11">
      <c r="A360" s="1">
        <v>1900.04</v>
      </c>
      <c r="B360" s="3">
        <v>6.34</v>
      </c>
      <c r="C360" s="3">
        <v>0.24</v>
      </c>
      <c r="D360" s="3">
        <v>0.48</v>
      </c>
      <c r="E360" s="3">
        <v>7.9922320659999997</v>
      </c>
      <c r="F360" s="3">
        <f t="shared" si="27"/>
        <v>1900.2916666666401</v>
      </c>
      <c r="G360" s="3">
        <f>G357*9/12+G369*3/12</f>
        <v>3.1374999999999997</v>
      </c>
      <c r="H360" s="3">
        <f t="shared" si="28"/>
        <v>186.93413650433905</v>
      </c>
      <c r="I360" s="3">
        <f t="shared" si="29"/>
        <v>7.076371097956053</v>
      </c>
      <c r="J360" s="3">
        <f t="shared" si="30"/>
        <v>14.152742195912106</v>
      </c>
      <c r="K360" s="3">
        <f t="shared" si="26"/>
        <v>18.936402033322715</v>
      </c>
    </row>
    <row r="361" spans="1:11">
      <c r="A361" s="1">
        <v>1900.05</v>
      </c>
      <c r="B361" s="3">
        <v>6.04</v>
      </c>
      <c r="C361" s="3">
        <v>0.2475</v>
      </c>
      <c r="D361" s="3">
        <v>0.48</v>
      </c>
      <c r="E361" s="3">
        <v>7.8019419829999999</v>
      </c>
      <c r="F361" s="3">
        <f t="shared" si="27"/>
        <v>1900.3749999999734</v>
      </c>
      <c r="G361" s="3">
        <f>G357*8/12+G369*4/12</f>
        <v>3.1333333333333337</v>
      </c>
      <c r="H361" s="3">
        <f t="shared" si="28"/>
        <v>182.43227174738655</v>
      </c>
      <c r="I361" s="3">
        <f t="shared" si="29"/>
        <v>7.4754945790526772</v>
      </c>
      <c r="J361" s="3">
        <f t="shared" si="30"/>
        <v>14.497928880587009</v>
      </c>
      <c r="K361" s="3">
        <f t="shared" si="26"/>
        <v>18.403197016950401</v>
      </c>
    </row>
    <row r="362" spans="1:11">
      <c r="A362" s="1">
        <v>1900.06</v>
      </c>
      <c r="B362" s="3">
        <v>5.86</v>
      </c>
      <c r="C362" s="3">
        <v>0.255</v>
      </c>
      <c r="D362" s="3">
        <v>0.48</v>
      </c>
      <c r="E362" s="3">
        <v>7.7067928930000003</v>
      </c>
      <c r="F362" s="3">
        <f t="shared" si="27"/>
        <v>1900.4583333333067</v>
      </c>
      <c r="G362" s="3">
        <f>G357*7/12+G369*5/12</f>
        <v>3.1291666666666669</v>
      </c>
      <c r="H362" s="3">
        <f t="shared" si="28"/>
        <v>179.18075899694477</v>
      </c>
      <c r="I362" s="3">
        <f t="shared" si="29"/>
        <v>7.7971149392868462</v>
      </c>
      <c r="J362" s="3">
        <f t="shared" si="30"/>
        <v>14.676922238657591</v>
      </c>
      <c r="K362" s="3">
        <f t="shared" si="26"/>
        <v>17.992711584303962</v>
      </c>
    </row>
    <row r="363" spans="1:11">
      <c r="A363" s="1">
        <v>1900.07</v>
      </c>
      <c r="B363" s="3">
        <v>5.86</v>
      </c>
      <c r="C363" s="3">
        <v>0.26250000000000001</v>
      </c>
      <c r="D363" s="3">
        <v>0.48</v>
      </c>
      <c r="E363" s="3">
        <v>7.8019419829999999</v>
      </c>
      <c r="F363" s="3">
        <f t="shared" si="27"/>
        <v>1900.5416666666399</v>
      </c>
      <c r="G363" s="3">
        <f>G357*6/12+G369*6/12</f>
        <v>3.125</v>
      </c>
      <c r="H363" s="3">
        <f t="shared" si="28"/>
        <v>176.99554841716642</v>
      </c>
      <c r="I363" s="3">
        <f t="shared" si="29"/>
        <v>7.9285548565710213</v>
      </c>
      <c r="J363" s="3">
        <f t="shared" si="30"/>
        <v>14.497928880587009</v>
      </c>
      <c r="K363" s="3">
        <f t="shared" si="26"/>
        <v>17.689545468952787</v>
      </c>
    </row>
    <row r="364" spans="1:11">
      <c r="A364" s="1">
        <v>1900.08</v>
      </c>
      <c r="B364" s="3">
        <v>5.94</v>
      </c>
      <c r="C364" s="3">
        <v>0.27</v>
      </c>
      <c r="D364" s="3">
        <v>0.48</v>
      </c>
      <c r="E364" s="3">
        <v>7.7067928930000003</v>
      </c>
      <c r="F364" s="3">
        <f t="shared" si="27"/>
        <v>1900.6249999999732</v>
      </c>
      <c r="G364" s="3">
        <f>G357*5/12+G369*7/12</f>
        <v>3.1208333333333336</v>
      </c>
      <c r="H364" s="3">
        <f t="shared" si="28"/>
        <v>181.62691270338772</v>
      </c>
      <c r="I364" s="3">
        <f t="shared" si="29"/>
        <v>8.2557687592448961</v>
      </c>
      <c r="J364" s="3">
        <f t="shared" si="30"/>
        <v>14.676922238657591</v>
      </c>
      <c r="K364" s="3">
        <f t="shared" si="26"/>
        <v>18.069614666784176</v>
      </c>
    </row>
    <row r="365" spans="1:11">
      <c r="A365" s="1">
        <v>1900.09</v>
      </c>
      <c r="B365" s="3">
        <v>5.8</v>
      </c>
      <c r="C365" s="3">
        <v>0.27750000000000002</v>
      </c>
      <c r="D365" s="3">
        <v>0.48</v>
      </c>
      <c r="E365" s="3">
        <v>7.8019419829999999</v>
      </c>
      <c r="F365" s="3">
        <f t="shared" si="27"/>
        <v>1900.7083333333064</v>
      </c>
      <c r="G365" s="3">
        <f>G357*4/12+G369*8/12</f>
        <v>3.1166666666666671</v>
      </c>
      <c r="H365" s="3">
        <f t="shared" si="28"/>
        <v>175.18330730709303</v>
      </c>
      <c r="I365" s="3">
        <f t="shared" si="29"/>
        <v>8.3816151340893672</v>
      </c>
      <c r="J365" s="3">
        <f t="shared" si="30"/>
        <v>14.497928880587009</v>
      </c>
      <c r="K365" s="3">
        <f t="shared" si="26"/>
        <v>17.341874151224697</v>
      </c>
    </row>
    <row r="366" spans="1:11">
      <c r="A366" s="1">
        <v>1900.1</v>
      </c>
      <c r="B366" s="3">
        <v>6.01</v>
      </c>
      <c r="C366" s="3">
        <v>0.28499999999999998</v>
      </c>
      <c r="D366" s="3">
        <v>0.48</v>
      </c>
      <c r="E366" s="3">
        <v>7.7067928930000003</v>
      </c>
      <c r="F366" s="3">
        <f t="shared" si="27"/>
        <v>1900.7916666666397</v>
      </c>
      <c r="G366" s="3">
        <f>G357*3/12+G369*9/12</f>
        <v>3.1125000000000003</v>
      </c>
      <c r="H366" s="3">
        <f t="shared" si="28"/>
        <v>183.76729719652525</v>
      </c>
      <c r="I366" s="3">
        <f t="shared" si="29"/>
        <v>8.7144225792029459</v>
      </c>
      <c r="J366" s="3">
        <f t="shared" si="30"/>
        <v>14.676922238657591</v>
      </c>
      <c r="K366" s="3">
        <f t="shared" si="26"/>
        <v>18.102398784556033</v>
      </c>
    </row>
    <row r="367" spans="1:11">
      <c r="A367" s="1">
        <v>1900.11</v>
      </c>
      <c r="B367" s="3">
        <v>6.48</v>
      </c>
      <c r="C367" s="3">
        <v>0.29249999999999998</v>
      </c>
      <c r="D367" s="3">
        <v>0.48</v>
      </c>
      <c r="E367" s="3">
        <v>7.7067928930000003</v>
      </c>
      <c r="F367" s="3">
        <f t="shared" si="27"/>
        <v>1900.8749999999729</v>
      </c>
      <c r="G367" s="3">
        <f>G357*2/12+G369*10/12</f>
        <v>3.1083333333333334</v>
      </c>
      <c r="H367" s="3">
        <f t="shared" si="28"/>
        <v>198.13845022187752</v>
      </c>
      <c r="I367" s="3">
        <f t="shared" si="29"/>
        <v>8.94374948918197</v>
      </c>
      <c r="J367" s="3">
        <f t="shared" si="30"/>
        <v>14.676922238657591</v>
      </c>
      <c r="K367" s="3">
        <f t="shared" si="26"/>
        <v>19.419584603760736</v>
      </c>
    </row>
    <row r="368" spans="1:11">
      <c r="A368" s="1">
        <v>1900.12</v>
      </c>
      <c r="B368" s="3">
        <v>6.87</v>
      </c>
      <c r="C368" s="3">
        <v>0.3</v>
      </c>
      <c r="D368" s="3">
        <v>0.48</v>
      </c>
      <c r="E368" s="3">
        <v>7.6116519010000001</v>
      </c>
      <c r="F368" s="3">
        <f t="shared" si="27"/>
        <v>1900.9583333333062</v>
      </c>
      <c r="G368" s="3">
        <f>G357*1/12+G369*11/12</f>
        <v>3.104166666666667</v>
      </c>
      <c r="H368" s="3">
        <f t="shared" si="28"/>
        <v>212.68911414450136</v>
      </c>
      <c r="I368" s="3">
        <f t="shared" si="29"/>
        <v>9.2877342421179634</v>
      </c>
      <c r="J368" s="3">
        <f t="shared" si="30"/>
        <v>14.860374787388741</v>
      </c>
      <c r="K368" s="3">
        <f t="shared" si="26"/>
        <v>20.744051160870821</v>
      </c>
    </row>
    <row r="369" spans="1:11">
      <c r="A369" s="1">
        <v>1901.01</v>
      </c>
      <c r="B369" s="3">
        <v>7.07</v>
      </c>
      <c r="C369" s="3">
        <v>0.30170000000000002</v>
      </c>
      <c r="D369" s="3">
        <v>0.48170000000000002</v>
      </c>
      <c r="E369" s="3">
        <v>7.7067928930000003</v>
      </c>
      <c r="F369" s="3">
        <f t="shared" si="27"/>
        <v>1901.0416666666395</v>
      </c>
      <c r="G369" s="3">
        <v>3.1</v>
      </c>
      <c r="H369" s="3">
        <f t="shared" si="28"/>
        <v>216.17883380689415</v>
      </c>
      <c r="I369" s="3">
        <f t="shared" si="29"/>
        <v>9.225057165422907</v>
      </c>
      <c r="J369" s="3">
        <f t="shared" si="30"/>
        <v>14.728903004919506</v>
      </c>
      <c r="K369" s="3">
        <f t="shared" si="26"/>
        <v>20.978581834536165</v>
      </c>
    </row>
    <row r="370" spans="1:11">
      <c r="A370" s="1">
        <v>1901.02</v>
      </c>
      <c r="B370" s="3">
        <v>7.25</v>
      </c>
      <c r="C370" s="3">
        <v>0.30330000000000001</v>
      </c>
      <c r="D370" s="3">
        <v>0.48330000000000001</v>
      </c>
      <c r="E370" s="3">
        <v>7.6116519010000001</v>
      </c>
      <c r="F370" s="3">
        <f t="shared" si="27"/>
        <v>1901.1249999999727</v>
      </c>
      <c r="G370" s="3">
        <f>G369*11/12+G381*1/12</f>
        <v>3.1066666666666669</v>
      </c>
      <c r="H370" s="3">
        <f t="shared" si="28"/>
        <v>224.45357751785079</v>
      </c>
      <c r="I370" s="3">
        <f t="shared" si="29"/>
        <v>9.3898993187812625</v>
      </c>
      <c r="J370" s="3">
        <f t="shared" si="30"/>
        <v>14.962539864052038</v>
      </c>
      <c r="K370" s="3">
        <f t="shared" si="26"/>
        <v>21.679149848206166</v>
      </c>
    </row>
    <row r="371" spans="1:11">
      <c r="A371" s="1">
        <v>1901.03</v>
      </c>
      <c r="B371" s="3">
        <v>7.51</v>
      </c>
      <c r="C371" s="3">
        <v>0.30499999999999999</v>
      </c>
      <c r="D371" s="3">
        <v>0.48499999999999999</v>
      </c>
      <c r="E371" s="3">
        <v>7.6116519010000001</v>
      </c>
      <c r="F371" s="3">
        <f t="shared" si="27"/>
        <v>1901.208333333306</v>
      </c>
      <c r="G371" s="3">
        <f>G369*10/12+G381*2/12</f>
        <v>3.1133333333333333</v>
      </c>
      <c r="H371" s="3">
        <f t="shared" si="28"/>
        <v>232.50294719435303</v>
      </c>
      <c r="I371" s="3">
        <f t="shared" si="29"/>
        <v>9.4425298128199291</v>
      </c>
      <c r="J371" s="3">
        <f t="shared" si="30"/>
        <v>15.015170358090707</v>
      </c>
      <c r="K371" s="3">
        <f t="shared" si="26"/>
        <v>22.347583950683831</v>
      </c>
    </row>
    <row r="372" spans="1:11">
      <c r="A372" s="1">
        <v>1901.04</v>
      </c>
      <c r="B372" s="3">
        <v>8.14</v>
      </c>
      <c r="C372" s="3">
        <v>0.30669999999999997</v>
      </c>
      <c r="D372" s="3">
        <v>0.48670000000000002</v>
      </c>
      <c r="E372" s="3">
        <v>7.5165028100000004</v>
      </c>
      <c r="F372" s="3">
        <f t="shared" si="27"/>
        <v>1901.2916666666392</v>
      </c>
      <c r="G372" s="3">
        <f>G369*9/12+G381*3/12</f>
        <v>3.12</v>
      </c>
      <c r="H372" s="3">
        <f t="shared" si="28"/>
        <v>255.19727039122864</v>
      </c>
      <c r="I372" s="3">
        <f t="shared" si="29"/>
        <v>9.6153566128980099</v>
      </c>
      <c r="J372" s="3">
        <f t="shared" si="30"/>
        <v>15.258539496242134</v>
      </c>
      <c r="K372" s="3">
        <f t="shared" si="26"/>
        <v>24.409716994827185</v>
      </c>
    </row>
    <row r="373" spans="1:11">
      <c r="A373" s="1">
        <v>1901.05</v>
      </c>
      <c r="B373" s="3">
        <v>7.73</v>
      </c>
      <c r="C373" s="3">
        <v>0.30830000000000002</v>
      </c>
      <c r="D373" s="3">
        <v>0.48830000000000001</v>
      </c>
      <c r="E373" s="3">
        <v>7.5165028100000004</v>
      </c>
      <c r="F373" s="3">
        <f t="shared" si="27"/>
        <v>1901.3749999999725</v>
      </c>
      <c r="G373" s="3">
        <f>G369*8/12+G381*4/12</f>
        <v>3.1266666666666669</v>
      </c>
      <c r="H373" s="3">
        <f t="shared" si="28"/>
        <v>242.34335382361147</v>
      </c>
      <c r="I373" s="3">
        <f t="shared" si="29"/>
        <v>9.6655182385277367</v>
      </c>
      <c r="J373" s="3">
        <f t="shared" si="30"/>
        <v>15.308701121871859</v>
      </c>
      <c r="K373" s="3">
        <f t="shared" si="26"/>
        <v>23.064012684863542</v>
      </c>
    </row>
    <row r="374" spans="1:11">
      <c r="A374" s="1">
        <v>1901.06</v>
      </c>
      <c r="B374" s="3">
        <v>8.5</v>
      </c>
      <c r="C374" s="3">
        <v>0.31</v>
      </c>
      <c r="D374" s="3">
        <v>0.49</v>
      </c>
      <c r="E374" s="3">
        <v>7.5165028100000004</v>
      </c>
      <c r="F374" s="3">
        <f t="shared" si="27"/>
        <v>1901.4583333333057</v>
      </c>
      <c r="G374" s="3">
        <f>G369*7/12+G381*5/12</f>
        <v>3.1333333333333333</v>
      </c>
      <c r="H374" s="3">
        <f t="shared" si="28"/>
        <v>266.48363615791686</v>
      </c>
      <c r="I374" s="3">
        <f t="shared" si="29"/>
        <v>9.7188149657593197</v>
      </c>
      <c r="J374" s="3">
        <f t="shared" si="30"/>
        <v>15.361997849103442</v>
      </c>
      <c r="K374" s="3">
        <f t="shared" si="26"/>
        <v>25.238466205960325</v>
      </c>
    </row>
    <row r="375" spans="1:11">
      <c r="A375" s="1">
        <v>1901.07</v>
      </c>
      <c r="B375" s="3">
        <v>7.93</v>
      </c>
      <c r="C375" s="3">
        <v>0.31169999999999998</v>
      </c>
      <c r="D375" s="3">
        <v>0.49170000000000003</v>
      </c>
      <c r="E375" s="3">
        <v>7.6116519010000001</v>
      </c>
      <c r="F375" s="3">
        <f t="shared" si="27"/>
        <v>1901.541666666639</v>
      </c>
      <c r="G375" s="3">
        <f>G369*6/12+G381*6/12</f>
        <v>3.14</v>
      </c>
      <c r="H375" s="3">
        <f t="shared" si="28"/>
        <v>245.50577513331817</v>
      </c>
      <c r="I375" s="3">
        <f t="shared" si="29"/>
        <v>9.6499558775605632</v>
      </c>
      <c r="J375" s="3">
        <f t="shared" si="30"/>
        <v>15.222596422831343</v>
      </c>
      <c r="K375" s="3">
        <f t="shared" si="26"/>
        <v>23.144848553708083</v>
      </c>
    </row>
    <row r="376" spans="1:11">
      <c r="A376" s="1">
        <v>1901.08</v>
      </c>
      <c r="B376" s="3">
        <v>8.0399999999999991</v>
      </c>
      <c r="C376" s="3">
        <v>0.31330000000000002</v>
      </c>
      <c r="D376" s="3">
        <v>0.49330000000000002</v>
      </c>
      <c r="E376" s="3">
        <v>7.7067928930000003</v>
      </c>
      <c r="F376" s="3">
        <f t="shared" si="27"/>
        <v>1901.6249999999723</v>
      </c>
      <c r="G376" s="3">
        <f>G369*5/12+G381*7/12</f>
        <v>3.1466666666666669</v>
      </c>
      <c r="H376" s="3">
        <f t="shared" si="28"/>
        <v>245.83844749751464</v>
      </c>
      <c r="I376" s="3">
        <f t="shared" si="29"/>
        <v>9.5797494528571328</v>
      </c>
      <c r="J376" s="3">
        <f t="shared" si="30"/>
        <v>15.083595292353731</v>
      </c>
      <c r="K376" s="3">
        <f t="shared" si="26"/>
        <v>23.077177713844357</v>
      </c>
    </row>
    <row r="377" spans="1:11">
      <c r="A377" s="1">
        <v>1901.09</v>
      </c>
      <c r="B377" s="3">
        <v>8</v>
      </c>
      <c r="C377" s="3">
        <v>0.315</v>
      </c>
      <c r="D377" s="3">
        <v>0.495</v>
      </c>
      <c r="E377" s="3">
        <v>7.8019419829999999</v>
      </c>
      <c r="F377" s="3">
        <f t="shared" si="27"/>
        <v>1901.7083333333055</v>
      </c>
      <c r="G377" s="3">
        <f>G369*4/12+G381*8/12</f>
        <v>3.1533333333333333</v>
      </c>
      <c r="H377" s="3">
        <f t="shared" si="28"/>
        <v>241.63214800978352</v>
      </c>
      <c r="I377" s="3">
        <f t="shared" si="29"/>
        <v>9.5142658278852252</v>
      </c>
      <c r="J377" s="3">
        <f t="shared" si="30"/>
        <v>14.950989158105354</v>
      </c>
      <c r="K377" s="3">
        <f t="shared" si="26"/>
        <v>22.590468316860221</v>
      </c>
    </row>
    <row r="378" spans="1:11">
      <c r="A378" s="1">
        <v>1901.1</v>
      </c>
      <c r="B378" s="3">
        <v>7.91</v>
      </c>
      <c r="C378" s="3">
        <v>0.31669999999999998</v>
      </c>
      <c r="D378" s="3">
        <v>0.49669999999999997</v>
      </c>
      <c r="E378" s="3">
        <v>7.8019419829999999</v>
      </c>
      <c r="F378" s="3">
        <f t="shared" si="27"/>
        <v>1901.7916666666388</v>
      </c>
      <c r="G378" s="3">
        <f>G369*3/12+G381*9/12</f>
        <v>3.16</v>
      </c>
      <c r="H378" s="3">
        <f t="shared" si="28"/>
        <v>238.91378634467344</v>
      </c>
      <c r="I378" s="3">
        <f t="shared" si="29"/>
        <v>9.5656126593373045</v>
      </c>
      <c r="J378" s="3">
        <f t="shared" si="30"/>
        <v>15.002335989557432</v>
      </c>
      <c r="K378" s="3">
        <f t="shared" si="26"/>
        <v>22.252901618408906</v>
      </c>
    </row>
    <row r="379" spans="1:11">
      <c r="A379" s="1">
        <v>1901.11</v>
      </c>
      <c r="B379" s="3">
        <v>8.08</v>
      </c>
      <c r="C379" s="3">
        <v>0.31830000000000003</v>
      </c>
      <c r="D379" s="3">
        <v>0.49830000000000002</v>
      </c>
      <c r="E379" s="3">
        <v>7.8970910740000004</v>
      </c>
      <c r="F379" s="3">
        <f t="shared" si="27"/>
        <v>1901.874999999972</v>
      </c>
      <c r="G379" s="3">
        <f>G369*2/12+G381*10/12</f>
        <v>3.1666666666666665</v>
      </c>
      <c r="H379" s="3">
        <f t="shared" si="28"/>
        <v>241.10802093555796</v>
      </c>
      <c r="I379" s="3">
        <f t="shared" si="29"/>
        <v>9.4981043395777345</v>
      </c>
      <c r="J379" s="3">
        <f t="shared" si="30"/>
        <v>14.869322627746104</v>
      </c>
      <c r="K379" s="3">
        <f t="shared" si="26"/>
        <v>22.375074777652785</v>
      </c>
    </row>
    <row r="380" spans="1:11">
      <c r="A380" s="1">
        <v>1901.12</v>
      </c>
      <c r="B380" s="3">
        <v>7.95</v>
      </c>
      <c r="C380" s="3">
        <v>0.32</v>
      </c>
      <c r="D380" s="3">
        <v>0.5</v>
      </c>
      <c r="E380" s="3">
        <v>7.9922320659999997</v>
      </c>
      <c r="F380" s="3">
        <f t="shared" si="27"/>
        <v>1901.9583333333053</v>
      </c>
      <c r="G380" s="3">
        <f>G369*1/12+G381*11/12</f>
        <v>3.1733333333333338</v>
      </c>
      <c r="H380" s="3">
        <f t="shared" si="28"/>
        <v>234.40479261979425</v>
      </c>
      <c r="I380" s="3">
        <f t="shared" si="29"/>
        <v>9.4351614639414052</v>
      </c>
      <c r="J380" s="3">
        <f t="shared" si="30"/>
        <v>14.742439787408445</v>
      </c>
      <c r="K380" s="3">
        <f t="shared" si="26"/>
        <v>21.68021514102967</v>
      </c>
    </row>
    <row r="381" spans="1:11">
      <c r="A381" s="1">
        <v>1902.01</v>
      </c>
      <c r="B381" s="3">
        <v>8.1199999999999992</v>
      </c>
      <c r="C381" s="3">
        <v>0.32079999999999997</v>
      </c>
      <c r="D381" s="3">
        <v>0.51080000000000003</v>
      </c>
      <c r="E381" s="3">
        <v>7.8970910740000004</v>
      </c>
      <c r="F381" s="3">
        <f t="shared" si="27"/>
        <v>1902.0416666666385</v>
      </c>
      <c r="G381" s="3">
        <v>3.18</v>
      </c>
      <c r="H381" s="3">
        <f t="shared" si="28"/>
        <v>242.30162499959533</v>
      </c>
      <c r="I381" s="3">
        <f t="shared" si="29"/>
        <v>9.5727045935800721</v>
      </c>
      <c r="J381" s="3">
        <f t="shared" si="30"/>
        <v>15.242323897757798</v>
      </c>
      <c r="K381" s="3">
        <f t="shared" si="26"/>
        <v>22.340290796033557</v>
      </c>
    </row>
    <row r="382" spans="1:11">
      <c r="A382" s="1">
        <v>1902.02</v>
      </c>
      <c r="B382" s="3">
        <v>8.19</v>
      </c>
      <c r="C382" s="3">
        <v>0.32169999999999999</v>
      </c>
      <c r="D382" s="3">
        <v>0.52170000000000005</v>
      </c>
      <c r="E382" s="3">
        <v>7.8970910740000004</v>
      </c>
      <c r="F382" s="3">
        <f t="shared" si="27"/>
        <v>1902.1249999999718</v>
      </c>
      <c r="G382" s="3">
        <f>G381*11/12+G393*1/12</f>
        <v>3.1900000000000004</v>
      </c>
      <c r="H382" s="3">
        <f t="shared" si="28"/>
        <v>244.3904321116608</v>
      </c>
      <c r="I382" s="3">
        <f t="shared" si="29"/>
        <v>9.5995606850209132</v>
      </c>
      <c r="J382" s="3">
        <f t="shared" si="30"/>
        <v>15.567581005207993</v>
      </c>
      <c r="K382" s="3">
        <f t="shared" si="26"/>
        <v>22.459957452460387</v>
      </c>
    </row>
    <row r="383" spans="1:11">
      <c r="A383" s="1">
        <v>1902.03</v>
      </c>
      <c r="B383" s="3">
        <v>8.1999999999999993</v>
      </c>
      <c r="C383" s="3">
        <v>0.32250000000000001</v>
      </c>
      <c r="D383" s="3">
        <v>0.53249999999999997</v>
      </c>
      <c r="E383" s="3">
        <v>7.8970910740000004</v>
      </c>
      <c r="F383" s="3">
        <f t="shared" si="27"/>
        <v>1902.2083333333051</v>
      </c>
      <c r="G383" s="3">
        <f>G381*10/12+G393*2/12</f>
        <v>3.1999999999999997</v>
      </c>
      <c r="H383" s="3">
        <f t="shared" si="28"/>
        <v>244.68883312767016</v>
      </c>
      <c r="I383" s="3">
        <f t="shared" si="29"/>
        <v>9.6234327663016632</v>
      </c>
      <c r="J383" s="3">
        <f t="shared" si="30"/>
        <v>15.889854102498093</v>
      </c>
      <c r="K383" s="3">
        <f t="shared" si="26"/>
        <v>22.410652288217328</v>
      </c>
    </row>
    <row r="384" spans="1:11">
      <c r="A384" s="1">
        <v>1902.04</v>
      </c>
      <c r="B384" s="3">
        <v>8.48</v>
      </c>
      <c r="C384" s="3">
        <v>0.32329999999999998</v>
      </c>
      <c r="D384" s="3">
        <v>0.54330000000000001</v>
      </c>
      <c r="E384" s="3">
        <v>7.9922320659999997</v>
      </c>
      <c r="F384" s="3">
        <f t="shared" si="27"/>
        <v>1902.2916666666383</v>
      </c>
      <c r="G384" s="3">
        <f>G381*9/12+G393*3/12</f>
        <v>3.21</v>
      </c>
      <c r="H384" s="3">
        <f t="shared" si="28"/>
        <v>250.03177879444723</v>
      </c>
      <c r="I384" s="3">
        <f t="shared" si="29"/>
        <v>9.5324615665383003</v>
      </c>
      <c r="J384" s="3">
        <f t="shared" si="30"/>
        <v>16.019135072998015</v>
      </c>
      <c r="K384" s="3">
        <f t="shared" si="26"/>
        <v>22.823108698497844</v>
      </c>
    </row>
    <row r="385" spans="1:11">
      <c r="A385" s="1">
        <v>1902.05</v>
      </c>
      <c r="B385" s="3">
        <v>8.4600000000000009</v>
      </c>
      <c r="C385" s="3">
        <v>0.32419999999999999</v>
      </c>
      <c r="D385" s="3">
        <v>0.55420000000000003</v>
      </c>
      <c r="E385" s="3">
        <v>8.0873811569999994</v>
      </c>
      <c r="F385" s="3">
        <f t="shared" si="27"/>
        <v>1902.3749999999716</v>
      </c>
      <c r="G385" s="3">
        <f>G381*8/12+G393*4/12</f>
        <v>3.2199999999999998</v>
      </c>
      <c r="H385" s="3">
        <f t="shared" si="28"/>
        <v>246.50736268000037</v>
      </c>
      <c r="I385" s="3">
        <f t="shared" si="29"/>
        <v>9.4465351041201089</v>
      </c>
      <c r="J385" s="3">
        <f t="shared" si="30"/>
        <v>16.148271914569293</v>
      </c>
      <c r="K385" s="3">
        <f t="shared" ref="K385:K448" si="31">H385/AVERAGE(J265:J384)</f>
        <v>22.427954493329793</v>
      </c>
    </row>
    <row r="386" spans="1:11">
      <c r="A386" s="1">
        <v>1902.06</v>
      </c>
      <c r="B386" s="3">
        <v>8.41</v>
      </c>
      <c r="C386" s="3">
        <v>0.32500000000000001</v>
      </c>
      <c r="D386" s="3">
        <v>0.56499999999999995</v>
      </c>
      <c r="E386" s="3">
        <v>8.18251405</v>
      </c>
      <c r="F386" s="3">
        <f t="shared" si="27"/>
        <v>1902.4583333333048</v>
      </c>
      <c r="G386" s="3">
        <f>G381*7/12+G393*5/12</f>
        <v>3.2300000000000004</v>
      </c>
      <c r="H386" s="3">
        <f t="shared" si="28"/>
        <v>242.20141730156882</v>
      </c>
      <c r="I386" s="3">
        <f t="shared" si="29"/>
        <v>9.3597456151022431</v>
      </c>
      <c r="J386" s="3">
        <f t="shared" si="30"/>
        <v>16.271557761639279</v>
      </c>
      <c r="K386" s="3">
        <f t="shared" si="31"/>
        <v>21.963742295514624</v>
      </c>
    </row>
    <row r="387" spans="1:11">
      <c r="A387" s="1">
        <v>1902.07</v>
      </c>
      <c r="B387" s="3">
        <v>8.6</v>
      </c>
      <c r="C387" s="3">
        <v>0.32579999999999998</v>
      </c>
      <c r="D387" s="3">
        <v>0.57579999999999998</v>
      </c>
      <c r="E387" s="3">
        <v>8.18251405</v>
      </c>
      <c r="F387" s="3">
        <f t="shared" si="27"/>
        <v>1902.5416666666381</v>
      </c>
      <c r="G387" s="3">
        <f>G381*6/12+G393*6/12</f>
        <v>3.2399999999999998</v>
      </c>
      <c r="H387" s="3">
        <f t="shared" si="28"/>
        <v>247.67326858424394</v>
      </c>
      <c r="I387" s="3">
        <f t="shared" si="29"/>
        <v>9.3827849889240316</v>
      </c>
      <c r="J387" s="3">
        <f t="shared" si="30"/>
        <v>16.582589308233448</v>
      </c>
      <c r="K387" s="3">
        <f t="shared" si="31"/>
        <v>22.385686589401367</v>
      </c>
    </row>
    <row r="388" spans="1:11">
      <c r="A388" s="1">
        <v>1902.08</v>
      </c>
      <c r="B388" s="3">
        <v>8.83</v>
      </c>
      <c r="C388" s="3">
        <v>0.32669999999999999</v>
      </c>
      <c r="D388" s="3">
        <v>0.5867</v>
      </c>
      <c r="E388" s="3">
        <v>8.0873811569999994</v>
      </c>
      <c r="F388" s="3">
        <f t="shared" si="27"/>
        <v>1902.6249999999714</v>
      </c>
      <c r="G388" s="3">
        <f>G381*5/12+G393*7/12</f>
        <v>3.25</v>
      </c>
      <c r="H388" s="3">
        <f t="shared" si="28"/>
        <v>257.28841754898383</v>
      </c>
      <c r="I388" s="3">
        <f t="shared" si="29"/>
        <v>9.5193800694510777</v>
      </c>
      <c r="J388" s="3">
        <f t="shared" si="30"/>
        <v>17.095256463871895</v>
      </c>
      <c r="K388" s="3">
        <f t="shared" si="31"/>
        <v>23.168671834092859</v>
      </c>
    </row>
    <row r="389" spans="1:11">
      <c r="A389" s="1">
        <v>1902.09</v>
      </c>
      <c r="B389" s="3">
        <v>8.85</v>
      </c>
      <c r="C389" s="3">
        <v>0.32750000000000001</v>
      </c>
      <c r="D389" s="3">
        <v>0.59750000000000003</v>
      </c>
      <c r="E389" s="3">
        <v>8.18251405</v>
      </c>
      <c r="F389" s="3">
        <f t="shared" si="27"/>
        <v>1902.7083333333046</v>
      </c>
      <c r="G389" s="3">
        <f>G381*4/12+G393*8/12</f>
        <v>3.26</v>
      </c>
      <c r="H389" s="3">
        <f t="shared" si="28"/>
        <v>254.87307290355335</v>
      </c>
      <c r="I389" s="3">
        <f t="shared" si="29"/>
        <v>9.4317436582953373</v>
      </c>
      <c r="J389" s="3">
        <f t="shared" si="30"/>
        <v>17.207532323149508</v>
      </c>
      <c r="K389" s="3">
        <f t="shared" si="31"/>
        <v>22.85656638195449</v>
      </c>
    </row>
    <row r="390" spans="1:11">
      <c r="A390" s="1">
        <v>1902.1</v>
      </c>
      <c r="B390" s="3">
        <v>8.57</v>
      </c>
      <c r="C390" s="3">
        <v>0.32829999999999998</v>
      </c>
      <c r="D390" s="3">
        <v>0.60829999999999995</v>
      </c>
      <c r="E390" s="3">
        <v>8.7534247930000006</v>
      </c>
      <c r="F390" s="3">
        <f t="shared" si="27"/>
        <v>1902.7916666666379</v>
      </c>
      <c r="G390" s="3">
        <f>G381*3/12+G393*9/12</f>
        <v>3.27</v>
      </c>
      <c r="H390" s="3">
        <f t="shared" si="28"/>
        <v>230.7120410304986</v>
      </c>
      <c r="I390" s="3">
        <f t="shared" si="29"/>
        <v>8.8381287129886434</v>
      </c>
      <c r="J390" s="3">
        <f t="shared" si="30"/>
        <v>16.375978361593035</v>
      </c>
      <c r="K390" s="3">
        <f t="shared" si="31"/>
        <v>20.604425401859807</v>
      </c>
    </row>
    <row r="391" spans="1:11">
      <c r="A391" s="1">
        <v>1902.11</v>
      </c>
      <c r="B391" s="3">
        <v>8.24</v>
      </c>
      <c r="C391" s="3">
        <v>0.32919999999999999</v>
      </c>
      <c r="D391" s="3">
        <v>0.61919999999999997</v>
      </c>
      <c r="E391" s="3">
        <v>8.4679289260000008</v>
      </c>
      <c r="F391" s="3">
        <f t="shared" si="27"/>
        <v>1902.8749999999711</v>
      </c>
      <c r="G391" s="3">
        <f>G381*2/12+G393*10/12</f>
        <v>3.2800000000000002</v>
      </c>
      <c r="H391" s="3">
        <f t="shared" si="28"/>
        <v>229.30707342594903</v>
      </c>
      <c r="I391" s="3">
        <f t="shared" si="29"/>
        <v>9.1611515257066038</v>
      </c>
      <c r="J391" s="3">
        <f t="shared" si="30"/>
        <v>17.231424740940245</v>
      </c>
      <c r="K391" s="3">
        <f t="shared" si="31"/>
        <v>20.40854125507218</v>
      </c>
    </row>
    <row r="392" spans="1:11">
      <c r="A392" s="1">
        <v>1902.12</v>
      </c>
      <c r="B392" s="3">
        <v>8.0500000000000007</v>
      </c>
      <c r="C392" s="3">
        <v>0.33</v>
      </c>
      <c r="D392" s="3">
        <v>0.63</v>
      </c>
      <c r="E392" s="3">
        <v>8.5630942149999996</v>
      </c>
      <c r="F392" s="3">
        <f t="shared" si="27"/>
        <v>1902.9583333333044</v>
      </c>
      <c r="G392" s="3">
        <f>G381*1/12+G393*11/12</f>
        <v>3.29</v>
      </c>
      <c r="H392" s="3">
        <f t="shared" si="28"/>
        <v>221.53002785804338</v>
      </c>
      <c r="I392" s="3">
        <f t="shared" si="29"/>
        <v>9.0813551792738281</v>
      </c>
      <c r="J392" s="3">
        <f t="shared" si="30"/>
        <v>17.337132614977307</v>
      </c>
      <c r="K392" s="3">
        <f t="shared" si="31"/>
        <v>19.633232126823838</v>
      </c>
    </row>
    <row r="393" spans="1:11">
      <c r="A393" s="1">
        <v>1903.01</v>
      </c>
      <c r="B393" s="3">
        <v>8.4600000000000009</v>
      </c>
      <c r="C393" s="3">
        <v>0.33169999999999999</v>
      </c>
      <c r="D393" s="3">
        <v>0.62170000000000003</v>
      </c>
      <c r="E393" s="3">
        <v>8.6582595040000001</v>
      </c>
      <c r="F393" s="3">
        <f t="shared" si="27"/>
        <v>1903.0416666666376</v>
      </c>
      <c r="G393" s="3">
        <v>3.3</v>
      </c>
      <c r="H393" s="3">
        <f t="shared" si="28"/>
        <v>230.25401341678241</v>
      </c>
      <c r="I393" s="3">
        <f t="shared" si="29"/>
        <v>9.0278080674168706</v>
      </c>
      <c r="J393" s="3">
        <f t="shared" si="30"/>
        <v>16.92067613962336</v>
      </c>
      <c r="K393" s="3">
        <f t="shared" si="31"/>
        <v>20.318132053828496</v>
      </c>
    </row>
    <row r="394" spans="1:11">
      <c r="A394" s="1">
        <v>1903.02</v>
      </c>
      <c r="B394" s="3">
        <v>8.41</v>
      </c>
      <c r="C394" s="3">
        <v>0.33329999999999999</v>
      </c>
      <c r="D394" s="3">
        <v>0.61329999999999996</v>
      </c>
      <c r="E394" s="3">
        <v>8.6582595040000001</v>
      </c>
      <c r="F394" s="3">
        <f t="shared" si="27"/>
        <v>1903.1249999999709</v>
      </c>
      <c r="G394" s="3">
        <f>G393*11/12+G405*1/12</f>
        <v>3.3083333333333331</v>
      </c>
      <c r="H394" s="3">
        <f t="shared" si="28"/>
        <v>228.89317409398819</v>
      </c>
      <c r="I394" s="3">
        <f t="shared" si="29"/>
        <v>9.0713549257462862</v>
      </c>
      <c r="J394" s="3">
        <f t="shared" si="30"/>
        <v>16.692055133393929</v>
      </c>
      <c r="K394" s="3">
        <f t="shared" si="31"/>
        <v>20.107051517552808</v>
      </c>
    </row>
    <row r="395" spans="1:11">
      <c r="A395" s="1">
        <v>1903.03</v>
      </c>
      <c r="B395" s="3">
        <v>8.08</v>
      </c>
      <c r="C395" s="3">
        <v>0.33500000000000002</v>
      </c>
      <c r="D395" s="3">
        <v>0.60499999999999998</v>
      </c>
      <c r="E395" s="3">
        <v>8.3728446279999993</v>
      </c>
      <c r="F395" s="3">
        <f t="shared" ref="F395:F458" si="32">F394+1/12</f>
        <v>1903.2083333333042</v>
      </c>
      <c r="G395" s="3">
        <f>G393*10/12+G405*2/12</f>
        <v>3.3166666666666664</v>
      </c>
      <c r="H395" s="3">
        <f t="shared" si="28"/>
        <v>227.40801777601075</v>
      </c>
      <c r="I395" s="3">
        <f t="shared" si="29"/>
        <v>9.4284264795747035</v>
      </c>
      <c r="J395" s="3">
        <f t="shared" si="30"/>
        <v>17.027456776545357</v>
      </c>
      <c r="K395" s="3">
        <f t="shared" si="31"/>
        <v>19.884560384872831</v>
      </c>
    </row>
    <row r="396" spans="1:11">
      <c r="A396" s="1">
        <v>1903.04</v>
      </c>
      <c r="B396" s="3">
        <v>7.75</v>
      </c>
      <c r="C396" s="3">
        <v>0.3367</v>
      </c>
      <c r="D396" s="3">
        <v>0.59670000000000001</v>
      </c>
      <c r="E396" s="3">
        <v>8.3728446279999993</v>
      </c>
      <c r="F396" s="3">
        <f t="shared" si="32"/>
        <v>1903.2916666666374</v>
      </c>
      <c r="G396" s="3">
        <f>G393*9/12+G405*3/12</f>
        <v>3.3250000000000002</v>
      </c>
      <c r="H396" s="3">
        <f t="shared" si="28"/>
        <v>218.12031407971327</v>
      </c>
      <c r="I396" s="3">
        <f t="shared" si="29"/>
        <v>9.4762722258889625</v>
      </c>
      <c r="J396" s="3">
        <f t="shared" si="30"/>
        <v>16.793856956305149</v>
      </c>
      <c r="K396" s="3">
        <f t="shared" si="31"/>
        <v>18.98002260182626</v>
      </c>
    </row>
    <row r="397" spans="1:11">
      <c r="A397" s="1">
        <v>1903.05</v>
      </c>
      <c r="B397" s="3">
        <v>7.6</v>
      </c>
      <c r="C397" s="3">
        <v>0.33829999999999999</v>
      </c>
      <c r="D397" s="3">
        <v>0.58830000000000005</v>
      </c>
      <c r="E397" s="3">
        <v>8.18251405</v>
      </c>
      <c r="F397" s="3">
        <f t="shared" si="32"/>
        <v>1903.3749999999707</v>
      </c>
      <c r="G397" s="3">
        <f>G393*8/12+G405*4/12</f>
        <v>3.333333333333333</v>
      </c>
      <c r="H397" s="3">
        <f t="shared" si="28"/>
        <v>218.87405130700628</v>
      </c>
      <c r="I397" s="3">
        <f t="shared" si="29"/>
        <v>9.7427752048895044</v>
      </c>
      <c r="J397" s="3">
        <f t="shared" si="30"/>
        <v>16.942579524198923</v>
      </c>
      <c r="K397" s="3">
        <f t="shared" si="31"/>
        <v>18.954858723039873</v>
      </c>
    </row>
    <row r="398" spans="1:11">
      <c r="A398" s="1">
        <v>1903.06</v>
      </c>
      <c r="B398" s="3">
        <v>7.18</v>
      </c>
      <c r="C398" s="3">
        <v>0.34</v>
      </c>
      <c r="D398" s="3">
        <v>0.57999999999999996</v>
      </c>
      <c r="E398" s="3">
        <v>8.18251405</v>
      </c>
      <c r="F398" s="3">
        <f t="shared" si="32"/>
        <v>1903.4583333333039</v>
      </c>
      <c r="G398" s="3">
        <f>G393*7/12+G405*5/12</f>
        <v>3.3416666666666668</v>
      </c>
      <c r="H398" s="3">
        <f t="shared" si="28"/>
        <v>206.77838005056648</v>
      </c>
      <c r="I398" s="3">
        <f t="shared" si="29"/>
        <v>9.7917338742608084</v>
      </c>
      <c r="J398" s="3">
        <f t="shared" si="30"/>
        <v>16.703546020797845</v>
      </c>
      <c r="K398" s="3">
        <f t="shared" si="31"/>
        <v>17.818551722968515</v>
      </c>
    </row>
    <row r="399" spans="1:11">
      <c r="A399" s="1">
        <v>1903.07</v>
      </c>
      <c r="B399" s="3">
        <v>6.85</v>
      </c>
      <c r="C399" s="3">
        <v>0.3417</v>
      </c>
      <c r="D399" s="3">
        <v>0.57169999999999999</v>
      </c>
      <c r="E399" s="3">
        <v>8.18251405</v>
      </c>
      <c r="F399" s="3">
        <f t="shared" si="32"/>
        <v>1903.5416666666372</v>
      </c>
      <c r="G399" s="3">
        <f>G393*6/12+G405*6/12</f>
        <v>3.3499999999999996</v>
      </c>
      <c r="H399" s="3">
        <f t="shared" si="28"/>
        <v>197.27463834907803</v>
      </c>
      <c r="I399" s="3">
        <f t="shared" si="29"/>
        <v>9.8406925436321124</v>
      </c>
      <c r="J399" s="3">
        <f t="shared" si="30"/>
        <v>16.464512517396777</v>
      </c>
      <c r="K399" s="3">
        <f t="shared" si="31"/>
        <v>16.918178414766658</v>
      </c>
    </row>
    <row r="400" spans="1:11">
      <c r="A400" s="1">
        <v>1903.08</v>
      </c>
      <c r="B400" s="3">
        <v>6.63</v>
      </c>
      <c r="C400" s="3">
        <v>0.34329999999999999</v>
      </c>
      <c r="D400" s="3">
        <v>0.56330000000000002</v>
      </c>
      <c r="E400" s="3">
        <v>8.18251405</v>
      </c>
      <c r="F400" s="3">
        <f t="shared" si="32"/>
        <v>1903.6249999999704</v>
      </c>
      <c r="G400" s="3">
        <f>G393*5/12+G405*7/12</f>
        <v>3.3583333333333334</v>
      </c>
      <c r="H400" s="3">
        <f t="shared" si="28"/>
        <v>190.93881054808574</v>
      </c>
      <c r="I400" s="3">
        <f t="shared" si="29"/>
        <v>9.8867712912756911</v>
      </c>
      <c r="J400" s="3">
        <f t="shared" si="30"/>
        <v>16.222599092267981</v>
      </c>
      <c r="K400" s="3">
        <f t="shared" si="31"/>
        <v>16.299118790903499</v>
      </c>
    </row>
    <row r="401" spans="1:11">
      <c r="A401" s="1">
        <v>1903.09</v>
      </c>
      <c r="B401" s="3">
        <v>6.47</v>
      </c>
      <c r="C401" s="3">
        <v>0.34499999999999997</v>
      </c>
      <c r="D401" s="3">
        <v>0.55500000000000005</v>
      </c>
      <c r="E401" s="3">
        <v>8.2776793390000005</v>
      </c>
      <c r="F401" s="3">
        <f t="shared" si="32"/>
        <v>1903.7083333333037</v>
      </c>
      <c r="G401" s="3">
        <f>G393*4/12+G405*8/12</f>
        <v>3.3666666666666663</v>
      </c>
      <c r="H401" s="3">
        <f t="shared" si="28"/>
        <v>184.18876083018077</v>
      </c>
      <c r="I401" s="3">
        <f t="shared" si="29"/>
        <v>9.8215027026912445</v>
      </c>
      <c r="J401" s="3">
        <f t="shared" si="30"/>
        <v>15.799808695633747</v>
      </c>
      <c r="K401" s="3">
        <f t="shared" si="31"/>
        <v>15.654359115196923</v>
      </c>
    </row>
    <row r="402" spans="1:11">
      <c r="A402" s="1">
        <v>1903.1</v>
      </c>
      <c r="B402" s="3">
        <v>6.26</v>
      </c>
      <c r="C402" s="3">
        <v>0.34670000000000001</v>
      </c>
      <c r="D402" s="3">
        <v>0.54669999999999996</v>
      </c>
      <c r="E402" s="3">
        <v>8.18251405</v>
      </c>
      <c r="F402" s="3">
        <f t="shared" si="32"/>
        <v>1903.791666666637</v>
      </c>
      <c r="G402" s="3">
        <f>G393*3/12+G405*9/12</f>
        <v>3.3749999999999996</v>
      </c>
      <c r="H402" s="3">
        <f t="shared" si="28"/>
        <v>180.28310015550781</v>
      </c>
      <c r="I402" s="3">
        <f t="shared" si="29"/>
        <v>9.9846886300183009</v>
      </c>
      <c r="J402" s="3">
        <f t="shared" si="30"/>
        <v>15.744532085465833</v>
      </c>
      <c r="K402" s="3">
        <f t="shared" si="31"/>
        <v>15.252943825778839</v>
      </c>
    </row>
    <row r="403" spans="1:11">
      <c r="A403" s="1">
        <v>1903.11</v>
      </c>
      <c r="B403" s="3">
        <v>6.28</v>
      </c>
      <c r="C403" s="3">
        <v>0.3483</v>
      </c>
      <c r="D403" s="3">
        <v>0.5383</v>
      </c>
      <c r="E403" s="3">
        <v>8.0873811569999994</v>
      </c>
      <c r="F403" s="3">
        <f t="shared" si="32"/>
        <v>1903.8749999999702</v>
      </c>
      <c r="G403" s="3">
        <f>G393*2/12+G405*10/12</f>
        <v>3.3833333333333333</v>
      </c>
      <c r="H403" s="3">
        <f t="shared" ref="H403:H466" si="33">B403*$E$1727/E403</f>
        <v>182.98655291139508</v>
      </c>
      <c r="I403" s="3">
        <f t="shared" ref="I403:I466" si="34">C403*$E$1727/E403</f>
        <v>10.148760569910653</v>
      </c>
      <c r="J403" s="3">
        <f t="shared" ref="J403:J466" si="35">D403*$E$1727/E403</f>
        <v>15.684977935064326</v>
      </c>
      <c r="K403" s="3">
        <f t="shared" si="31"/>
        <v>15.407877534297896</v>
      </c>
    </row>
    <row r="404" spans="1:11">
      <c r="A404" s="1">
        <v>1903.12</v>
      </c>
      <c r="B404" s="3">
        <v>6.57</v>
      </c>
      <c r="C404" s="3">
        <v>0.35</v>
      </c>
      <c r="D404" s="3">
        <v>0.53</v>
      </c>
      <c r="E404" s="3">
        <v>8.0873811569999994</v>
      </c>
      <c r="F404" s="3">
        <f t="shared" si="32"/>
        <v>1903.9583333333035</v>
      </c>
      <c r="G404" s="3">
        <f>G393*1/12+G405*11/12</f>
        <v>3.3916666666666666</v>
      </c>
      <c r="H404" s="3">
        <f t="shared" si="33"/>
        <v>191.43656888978751</v>
      </c>
      <c r="I404" s="3">
        <f t="shared" si="34"/>
        <v>10.198295146335713</v>
      </c>
      <c r="J404" s="3">
        <f t="shared" si="35"/>
        <v>15.443132650165508</v>
      </c>
      <c r="K404" s="3">
        <f t="shared" si="31"/>
        <v>16.042894140050137</v>
      </c>
    </row>
    <row r="405" spans="1:11">
      <c r="A405" s="1">
        <v>1904.01</v>
      </c>
      <c r="B405" s="3">
        <v>6.68</v>
      </c>
      <c r="C405" s="3">
        <v>0.34670000000000001</v>
      </c>
      <c r="D405" s="3">
        <v>0.52669999999999995</v>
      </c>
      <c r="E405" s="3">
        <v>8.2776793390000005</v>
      </c>
      <c r="F405" s="3">
        <f t="shared" si="32"/>
        <v>1904.0416666666367</v>
      </c>
      <c r="G405" s="3">
        <v>3.4</v>
      </c>
      <c r="H405" s="3">
        <f t="shared" si="33"/>
        <v>190.16706682312326</v>
      </c>
      <c r="I405" s="3">
        <f t="shared" si="34"/>
        <v>9.8698985131103054</v>
      </c>
      <c r="J405" s="3">
        <f t="shared" si="35"/>
        <v>14.9941607927753</v>
      </c>
      <c r="K405" s="3">
        <f t="shared" si="31"/>
        <v>15.861833914033641</v>
      </c>
    </row>
    <row r="406" spans="1:11">
      <c r="A406" s="1">
        <v>1904.02</v>
      </c>
      <c r="B406" s="3">
        <v>6.5</v>
      </c>
      <c r="C406" s="3">
        <v>0.34329999999999999</v>
      </c>
      <c r="D406" s="3">
        <v>0.52329999999999999</v>
      </c>
      <c r="E406" s="3">
        <v>8.4679289260000008</v>
      </c>
      <c r="F406" s="3">
        <f t="shared" si="32"/>
        <v>1904.12499999997</v>
      </c>
      <c r="G406" s="3">
        <f>G405*11/12+G417*1/12</f>
        <v>3.4066666666666667</v>
      </c>
      <c r="H406" s="3">
        <f t="shared" si="33"/>
        <v>180.88543413454718</v>
      </c>
      <c r="I406" s="3">
        <f t="shared" si="34"/>
        <v>9.5535337751369287</v>
      </c>
      <c r="J406" s="3">
        <f t="shared" si="35"/>
        <v>14.562668874247466</v>
      </c>
      <c r="K406" s="3">
        <f t="shared" si="31"/>
        <v>15.021498380331437</v>
      </c>
    </row>
    <row r="407" spans="1:11">
      <c r="A407" s="1">
        <v>1904.03</v>
      </c>
      <c r="B407" s="3">
        <v>6.48</v>
      </c>
      <c r="C407" s="3">
        <v>0.34</v>
      </c>
      <c r="D407" s="3">
        <v>0.52</v>
      </c>
      <c r="E407" s="3">
        <v>8.3728446279999993</v>
      </c>
      <c r="F407" s="3">
        <f t="shared" si="32"/>
        <v>1904.2083333333032</v>
      </c>
      <c r="G407" s="3">
        <f>G405*10/12+G417*2/12</f>
        <v>3.4133333333333336</v>
      </c>
      <c r="H407" s="3">
        <f t="shared" si="33"/>
        <v>182.37672712729574</v>
      </c>
      <c r="I407" s="3">
        <f t="shared" si="34"/>
        <v>9.569149262851937</v>
      </c>
      <c r="J407" s="3">
        <f t="shared" si="35"/>
        <v>14.635169460832374</v>
      </c>
      <c r="K407" s="3">
        <f t="shared" si="31"/>
        <v>15.081930176258865</v>
      </c>
    </row>
    <row r="408" spans="1:11">
      <c r="A408" s="1">
        <v>1904.04</v>
      </c>
      <c r="B408" s="3">
        <v>6.64</v>
      </c>
      <c r="C408" s="3">
        <v>0.3367</v>
      </c>
      <c r="D408" s="3">
        <v>0.51670000000000005</v>
      </c>
      <c r="E408" s="3">
        <v>8.2776793390000005</v>
      </c>
      <c r="F408" s="3">
        <f t="shared" si="32"/>
        <v>1904.2916666666365</v>
      </c>
      <c r="G408" s="3">
        <f>G405*9/12+G417*3/12</f>
        <v>3.42</v>
      </c>
      <c r="H408" s="3">
        <f t="shared" si="33"/>
        <v>189.02834187208657</v>
      </c>
      <c r="I408" s="3">
        <f t="shared" si="34"/>
        <v>9.5852172753511375</v>
      </c>
      <c r="J408" s="3">
        <f t="shared" si="35"/>
        <v>14.709479555016138</v>
      </c>
      <c r="K408" s="3">
        <f t="shared" si="31"/>
        <v>15.565490611691486</v>
      </c>
    </row>
    <row r="409" spans="1:11">
      <c r="A409" s="1">
        <v>1904.05</v>
      </c>
      <c r="B409" s="3">
        <v>6.5</v>
      </c>
      <c r="C409" s="3">
        <v>0.33329999999999999</v>
      </c>
      <c r="D409" s="3">
        <v>0.51329999999999998</v>
      </c>
      <c r="E409" s="3">
        <v>8.0873811569999994</v>
      </c>
      <c r="F409" s="3">
        <f t="shared" si="32"/>
        <v>1904.3749999999698</v>
      </c>
      <c r="G409" s="3">
        <f>G405*8/12+G417*4/12</f>
        <v>3.4266666666666667</v>
      </c>
      <c r="H409" s="3">
        <f t="shared" si="33"/>
        <v>189.39690986052037</v>
      </c>
      <c r="I409" s="3">
        <f t="shared" si="34"/>
        <v>9.7116907779248365</v>
      </c>
      <c r="J409" s="3">
        <f t="shared" si="35"/>
        <v>14.956528281754631</v>
      </c>
      <c r="K409" s="3">
        <f t="shared" si="31"/>
        <v>15.525820896254636</v>
      </c>
    </row>
    <row r="410" spans="1:11">
      <c r="A410" s="1">
        <v>1904.06</v>
      </c>
      <c r="B410" s="3">
        <v>6.51</v>
      </c>
      <c r="C410" s="3">
        <v>0.33</v>
      </c>
      <c r="D410" s="3">
        <v>0.51</v>
      </c>
      <c r="E410" s="3">
        <v>8.0873811569999994</v>
      </c>
      <c r="F410" s="3">
        <f t="shared" si="32"/>
        <v>1904.458333333303</v>
      </c>
      <c r="G410" s="3">
        <f>G405*7/12+G417*5/12</f>
        <v>3.4333333333333336</v>
      </c>
      <c r="H410" s="3">
        <f t="shared" si="33"/>
        <v>189.68828972184423</v>
      </c>
      <c r="I410" s="3">
        <f t="shared" si="34"/>
        <v>9.6155354236879589</v>
      </c>
      <c r="J410" s="3">
        <f t="shared" si="35"/>
        <v>14.860372927517751</v>
      </c>
      <c r="K410" s="3">
        <f t="shared" si="31"/>
        <v>15.474433638652657</v>
      </c>
    </row>
    <row r="411" spans="1:11">
      <c r="A411" s="1">
        <v>1904.07</v>
      </c>
      <c r="B411" s="3">
        <v>6.78</v>
      </c>
      <c r="C411" s="3">
        <v>0.32669999999999999</v>
      </c>
      <c r="D411" s="3">
        <v>0.50670000000000004</v>
      </c>
      <c r="E411" s="3">
        <v>8.0873811569999994</v>
      </c>
      <c r="F411" s="3">
        <f t="shared" si="32"/>
        <v>1904.5416666666363</v>
      </c>
      <c r="G411" s="3">
        <f>G405*6/12+G417*6/12</f>
        <v>3.44</v>
      </c>
      <c r="H411" s="3">
        <f t="shared" si="33"/>
        <v>197.55554597758893</v>
      </c>
      <c r="I411" s="3">
        <f t="shared" si="34"/>
        <v>9.5193800694510777</v>
      </c>
      <c r="J411" s="3">
        <f t="shared" si="35"/>
        <v>14.764217573280874</v>
      </c>
      <c r="K411" s="3">
        <f t="shared" si="31"/>
        <v>16.036401629624109</v>
      </c>
    </row>
    <row r="412" spans="1:11">
      <c r="A412" s="1">
        <v>1904.08</v>
      </c>
      <c r="B412" s="3">
        <v>7.01</v>
      </c>
      <c r="C412" s="3">
        <v>0.32329999999999998</v>
      </c>
      <c r="D412" s="3">
        <v>0.50329999999999997</v>
      </c>
      <c r="E412" s="3">
        <v>8.18251405</v>
      </c>
      <c r="F412" s="3">
        <f t="shared" si="32"/>
        <v>1904.6249999999695</v>
      </c>
      <c r="G412" s="3">
        <f>G405*5/12+G417*7/12</f>
        <v>3.4466666666666663</v>
      </c>
      <c r="H412" s="3">
        <f t="shared" si="33"/>
        <v>201.88251311343606</v>
      </c>
      <c r="I412" s="3">
        <f t="shared" si="34"/>
        <v>9.3107869457309391</v>
      </c>
      <c r="J412" s="3">
        <f t="shared" si="35"/>
        <v>14.494646055633718</v>
      </c>
      <c r="K412" s="3">
        <f t="shared" si="31"/>
        <v>16.304651978851037</v>
      </c>
    </row>
    <row r="413" spans="1:11">
      <c r="A413" s="1">
        <v>1904.09</v>
      </c>
      <c r="B413" s="3">
        <v>7.32</v>
      </c>
      <c r="C413" s="3">
        <v>0.32</v>
      </c>
      <c r="D413" s="3">
        <v>0.5</v>
      </c>
      <c r="E413" s="3">
        <v>8.2776793390000005</v>
      </c>
      <c r="F413" s="3">
        <f t="shared" si="32"/>
        <v>1904.7083333333028</v>
      </c>
      <c r="G413" s="3">
        <f>G405*4/12+G417*8/12</f>
        <v>3.4533333333333331</v>
      </c>
      <c r="H413" s="3">
        <f t="shared" si="33"/>
        <v>208.38666603970992</v>
      </c>
      <c r="I413" s="3">
        <f t="shared" si="34"/>
        <v>9.109799608293331</v>
      </c>
      <c r="J413" s="3">
        <f t="shared" si="35"/>
        <v>14.234061887958328</v>
      </c>
      <c r="K413" s="3">
        <f t="shared" si="31"/>
        <v>16.742600049163691</v>
      </c>
    </row>
    <row r="414" spans="1:11">
      <c r="A414" s="1">
        <v>1904.1</v>
      </c>
      <c r="B414" s="3">
        <v>7.75</v>
      </c>
      <c r="C414" s="3">
        <v>0.31669999999999998</v>
      </c>
      <c r="D414" s="3">
        <v>0.49669999999999997</v>
      </c>
      <c r="E414" s="3">
        <v>8.2776793390000005</v>
      </c>
      <c r="F414" s="3">
        <f t="shared" si="32"/>
        <v>1904.791666666636</v>
      </c>
      <c r="G414" s="3">
        <f>G405*3/12+G417*9/12</f>
        <v>3.46</v>
      </c>
      <c r="H414" s="3">
        <f t="shared" si="33"/>
        <v>220.62795926335409</v>
      </c>
      <c r="I414" s="3">
        <f t="shared" si="34"/>
        <v>9.0158547998328054</v>
      </c>
      <c r="J414" s="3">
        <f t="shared" si="35"/>
        <v>14.140117079497802</v>
      </c>
      <c r="K414" s="3">
        <f t="shared" si="31"/>
        <v>17.633197370821403</v>
      </c>
    </row>
    <row r="415" spans="1:11">
      <c r="A415" s="1">
        <v>1904.11</v>
      </c>
      <c r="B415" s="3">
        <v>8.17</v>
      </c>
      <c r="C415" s="3">
        <v>0.31330000000000002</v>
      </c>
      <c r="D415" s="3">
        <v>0.49330000000000002</v>
      </c>
      <c r="E415" s="3">
        <v>8.4679289260000008</v>
      </c>
      <c r="F415" s="3">
        <f t="shared" si="32"/>
        <v>1904.8749999999693</v>
      </c>
      <c r="G415" s="3">
        <f>G405*2/12+G417*10/12</f>
        <v>3.4666666666666668</v>
      </c>
      <c r="H415" s="3">
        <f t="shared" si="33"/>
        <v>227.35907644296159</v>
      </c>
      <c r="I415" s="3">
        <f t="shared" si="34"/>
        <v>8.7186779252851743</v>
      </c>
      <c r="J415" s="3">
        <f t="shared" si="35"/>
        <v>13.727813024395711</v>
      </c>
      <c r="K415" s="3">
        <f t="shared" si="31"/>
        <v>18.076200223770069</v>
      </c>
    </row>
    <row r="416" spans="1:11">
      <c r="A416" s="1">
        <v>1904.12</v>
      </c>
      <c r="B416" s="3">
        <v>8.25</v>
      </c>
      <c r="C416" s="3">
        <v>0.31</v>
      </c>
      <c r="D416" s="3">
        <v>0.49</v>
      </c>
      <c r="E416" s="3">
        <v>8.4679289260000008</v>
      </c>
      <c r="F416" s="3">
        <f t="shared" si="32"/>
        <v>1904.9583333333026</v>
      </c>
      <c r="G416" s="3">
        <f>G405*1/12+G417*11/12</f>
        <v>3.4733333333333332</v>
      </c>
      <c r="H416" s="3">
        <f t="shared" si="33"/>
        <v>229.58535870923293</v>
      </c>
      <c r="I416" s="3">
        <f t="shared" si="34"/>
        <v>8.6268437818014796</v>
      </c>
      <c r="J416" s="3">
        <f t="shared" si="35"/>
        <v>13.635978880912017</v>
      </c>
      <c r="K416" s="3">
        <f t="shared" si="31"/>
        <v>18.159679118703199</v>
      </c>
    </row>
    <row r="417" spans="1:11">
      <c r="A417" s="1">
        <v>1905.01</v>
      </c>
      <c r="B417" s="3">
        <v>8.43</v>
      </c>
      <c r="C417" s="3">
        <v>0.31169999999999998</v>
      </c>
      <c r="D417" s="3">
        <v>0.505</v>
      </c>
      <c r="E417" s="3">
        <v>8.4679289260000008</v>
      </c>
      <c r="F417" s="3">
        <f t="shared" si="32"/>
        <v>1905.0416666666358</v>
      </c>
      <c r="G417" s="3">
        <v>3.48</v>
      </c>
      <c r="H417" s="3">
        <f t="shared" si="33"/>
        <v>234.59449380834346</v>
      </c>
      <c r="I417" s="3">
        <f t="shared" si="34"/>
        <v>8.6741522799597455</v>
      </c>
      <c r="J417" s="3">
        <f t="shared" si="35"/>
        <v>14.053406805837895</v>
      </c>
      <c r="K417" s="3">
        <f t="shared" si="31"/>
        <v>18.459852032455849</v>
      </c>
    </row>
    <row r="418" spans="1:11">
      <c r="A418" s="1">
        <v>1905.02</v>
      </c>
      <c r="B418" s="3">
        <v>8.8000000000000007</v>
      </c>
      <c r="C418" s="3">
        <v>0.31330000000000002</v>
      </c>
      <c r="D418" s="3">
        <v>0.52</v>
      </c>
      <c r="E418" s="3">
        <v>8.4679289260000008</v>
      </c>
      <c r="F418" s="3">
        <f t="shared" si="32"/>
        <v>1905.1249999999691</v>
      </c>
      <c r="G418" s="3">
        <f>G417*11/12+G429*1/12</f>
        <v>3.4758333333333331</v>
      </c>
      <c r="H418" s="3">
        <f t="shared" si="33"/>
        <v>244.89104928984847</v>
      </c>
      <c r="I418" s="3">
        <f t="shared" si="34"/>
        <v>8.7186779252851743</v>
      </c>
      <c r="J418" s="3">
        <f t="shared" si="35"/>
        <v>14.470834730763775</v>
      </c>
      <c r="K418" s="3">
        <f t="shared" si="31"/>
        <v>19.168996375829831</v>
      </c>
    </row>
    <row r="419" spans="1:11">
      <c r="A419" s="1">
        <v>1905.03</v>
      </c>
      <c r="B419" s="3">
        <v>9.0500000000000007</v>
      </c>
      <c r="C419" s="3">
        <v>0.315</v>
      </c>
      <c r="D419" s="3">
        <v>0.53500000000000003</v>
      </c>
      <c r="E419" s="3">
        <v>8.3728446279999993</v>
      </c>
      <c r="F419" s="3">
        <f t="shared" si="32"/>
        <v>1905.2083333333023</v>
      </c>
      <c r="G419" s="3">
        <f>G417*10/12+G429*2/12</f>
        <v>3.4716666666666667</v>
      </c>
      <c r="H419" s="3">
        <f t="shared" si="33"/>
        <v>254.70823773179424</v>
      </c>
      <c r="I419" s="3">
        <f t="shared" si="34"/>
        <v>8.8655353464657658</v>
      </c>
      <c r="J419" s="3">
        <f t="shared" si="35"/>
        <v>15.057337810664079</v>
      </c>
      <c r="K419" s="3">
        <f t="shared" si="31"/>
        <v>19.831506074218421</v>
      </c>
    </row>
    <row r="420" spans="1:11">
      <c r="A420" s="1">
        <v>1905.04</v>
      </c>
      <c r="B420" s="3">
        <v>8.94</v>
      </c>
      <c r="C420" s="3">
        <v>0.31669999999999998</v>
      </c>
      <c r="D420" s="3">
        <v>0.55000000000000004</v>
      </c>
      <c r="E420" s="3">
        <v>8.3728446279999993</v>
      </c>
      <c r="F420" s="3">
        <f t="shared" si="32"/>
        <v>1905.2916666666356</v>
      </c>
      <c r="G420" s="3">
        <f>G417*9/12+G429*3/12</f>
        <v>3.4674999999999998</v>
      </c>
      <c r="H420" s="3">
        <f t="shared" si="33"/>
        <v>251.61233649969503</v>
      </c>
      <c r="I420" s="3">
        <f t="shared" si="34"/>
        <v>8.9133810927800248</v>
      </c>
      <c r="J420" s="3">
        <f t="shared" si="35"/>
        <v>15.479506160495781</v>
      </c>
      <c r="K420" s="3">
        <f t="shared" si="31"/>
        <v>19.48292752471129</v>
      </c>
    </row>
    <row r="421" spans="1:11">
      <c r="A421" s="1">
        <v>1905.05</v>
      </c>
      <c r="B421" s="3">
        <v>8.5</v>
      </c>
      <c r="C421" s="3">
        <v>0.31830000000000003</v>
      </c>
      <c r="D421" s="3">
        <v>0.56499999999999995</v>
      </c>
      <c r="E421" s="3">
        <v>8.2776793390000005</v>
      </c>
      <c r="F421" s="3">
        <f t="shared" si="32"/>
        <v>1905.3749999999688</v>
      </c>
      <c r="G421" s="3">
        <f>G417*8/12+G429*4/12</f>
        <v>3.4633333333333329</v>
      </c>
      <c r="H421" s="3">
        <f t="shared" si="33"/>
        <v>241.97905209529156</v>
      </c>
      <c r="I421" s="3">
        <f t="shared" si="34"/>
        <v>9.0614037978742719</v>
      </c>
      <c r="J421" s="3">
        <f t="shared" si="35"/>
        <v>16.084489933392906</v>
      </c>
      <c r="K421" s="3">
        <f t="shared" si="31"/>
        <v>18.629487509845134</v>
      </c>
    </row>
    <row r="422" spans="1:11">
      <c r="A422" s="1">
        <v>1905.06</v>
      </c>
      <c r="B422" s="3">
        <v>8.6</v>
      </c>
      <c r="C422" s="3">
        <v>0.32</v>
      </c>
      <c r="D422" s="3">
        <v>0.57999999999999996</v>
      </c>
      <c r="E422" s="3">
        <v>8.2776793390000005</v>
      </c>
      <c r="F422" s="3">
        <f t="shared" si="32"/>
        <v>1905.4583333333021</v>
      </c>
      <c r="G422" s="3">
        <f>G417*7/12+G429*5/12</f>
        <v>3.4591666666666665</v>
      </c>
      <c r="H422" s="3">
        <f t="shared" si="33"/>
        <v>244.82586447288321</v>
      </c>
      <c r="I422" s="3">
        <f t="shared" si="34"/>
        <v>9.109799608293331</v>
      </c>
      <c r="J422" s="3">
        <f t="shared" si="35"/>
        <v>16.511511790031658</v>
      </c>
      <c r="K422" s="3">
        <f t="shared" si="31"/>
        <v>18.735862386183538</v>
      </c>
    </row>
    <row r="423" spans="1:11">
      <c r="A423" s="1">
        <v>1905.07</v>
      </c>
      <c r="B423" s="3">
        <v>8.8699999999999992</v>
      </c>
      <c r="C423" s="3">
        <v>0.32169999999999999</v>
      </c>
      <c r="D423" s="3">
        <v>0.59499999999999997</v>
      </c>
      <c r="E423" s="3">
        <v>8.2776793390000005</v>
      </c>
      <c r="F423" s="3">
        <f t="shared" si="32"/>
        <v>1905.5416666666354</v>
      </c>
      <c r="G423" s="3">
        <f>G417*6/12+G429*6/12</f>
        <v>3.4550000000000001</v>
      </c>
      <c r="H423" s="3">
        <f t="shared" si="33"/>
        <v>252.51225789238072</v>
      </c>
      <c r="I423" s="3">
        <f t="shared" si="34"/>
        <v>9.1581954187123866</v>
      </c>
      <c r="J423" s="3">
        <f t="shared" si="35"/>
        <v>16.938533646670408</v>
      </c>
      <c r="K423" s="3">
        <f t="shared" si="31"/>
        <v>19.20588330954806</v>
      </c>
    </row>
    <row r="424" spans="1:11">
      <c r="A424" s="1">
        <v>1905.08</v>
      </c>
      <c r="B424" s="3">
        <v>9.1999999999999993</v>
      </c>
      <c r="C424" s="3">
        <v>0.32329999999999998</v>
      </c>
      <c r="D424" s="3">
        <v>0.61</v>
      </c>
      <c r="E424" s="3">
        <v>8.3728446279999993</v>
      </c>
      <c r="F424" s="3">
        <f t="shared" si="32"/>
        <v>1905.6249999999686</v>
      </c>
      <c r="G424" s="3">
        <f>G417*5/12+G429*7/12</f>
        <v>3.4508333333333336</v>
      </c>
      <c r="H424" s="3">
        <f t="shared" si="33"/>
        <v>258.92992123011118</v>
      </c>
      <c r="I424" s="3">
        <f t="shared" si="34"/>
        <v>9.0991351667059739</v>
      </c>
      <c r="J424" s="3">
        <f t="shared" si="35"/>
        <v>17.16817955982259</v>
      </c>
      <c r="K424" s="3">
        <f t="shared" si="31"/>
        <v>19.573308430803724</v>
      </c>
    </row>
    <row r="425" spans="1:11">
      <c r="A425" s="1">
        <v>1905.09</v>
      </c>
      <c r="B425" s="3">
        <v>9.23</v>
      </c>
      <c r="C425" s="3">
        <v>0.32500000000000001</v>
      </c>
      <c r="D425" s="3">
        <v>0.625</v>
      </c>
      <c r="E425" s="3">
        <v>8.2776793390000005</v>
      </c>
      <c r="F425" s="3">
        <f t="shared" si="32"/>
        <v>1905.7083333333019</v>
      </c>
      <c r="G425" s="3">
        <f>G417*4/12+G429*8/12</f>
        <v>3.4466666666666663</v>
      </c>
      <c r="H425" s="3">
        <f t="shared" si="33"/>
        <v>262.76078245171078</v>
      </c>
      <c r="I425" s="3">
        <f t="shared" si="34"/>
        <v>9.2521402271729123</v>
      </c>
      <c r="J425" s="3">
        <f t="shared" si="35"/>
        <v>17.792577359947913</v>
      </c>
      <c r="K425" s="3">
        <f t="shared" si="31"/>
        <v>19.743492419697791</v>
      </c>
    </row>
    <row r="426" spans="1:11">
      <c r="A426" s="1">
        <v>1905.1</v>
      </c>
      <c r="B426" s="3">
        <v>9.36</v>
      </c>
      <c r="C426" s="3">
        <v>0.32669999999999999</v>
      </c>
      <c r="D426" s="3">
        <v>0.64</v>
      </c>
      <c r="E426" s="3">
        <v>8.2776793390000005</v>
      </c>
      <c r="F426" s="3">
        <f t="shared" si="32"/>
        <v>1905.7916666666351</v>
      </c>
      <c r="G426" s="3">
        <f>G417*3/12+G429*9/12</f>
        <v>3.4425000000000003</v>
      </c>
      <c r="H426" s="3">
        <f t="shared" si="33"/>
        <v>266.46163854257986</v>
      </c>
      <c r="I426" s="3">
        <f t="shared" si="34"/>
        <v>9.3005360375919714</v>
      </c>
      <c r="J426" s="3">
        <f t="shared" si="35"/>
        <v>18.219599216586662</v>
      </c>
      <c r="K426" s="3">
        <f t="shared" si="31"/>
        <v>19.897394814329541</v>
      </c>
    </row>
    <row r="427" spans="1:11">
      <c r="A427" s="1">
        <v>1905.11</v>
      </c>
      <c r="B427" s="3">
        <v>9.31</v>
      </c>
      <c r="C427" s="3">
        <v>0.32829999999999998</v>
      </c>
      <c r="D427" s="3">
        <v>0.65500000000000003</v>
      </c>
      <c r="E427" s="3">
        <v>8.3728446279999993</v>
      </c>
      <c r="F427" s="3">
        <f t="shared" si="32"/>
        <v>1905.8749999999684</v>
      </c>
      <c r="G427" s="3">
        <f>G417*2/12+G429*10/12</f>
        <v>3.4383333333333339</v>
      </c>
      <c r="H427" s="3">
        <f t="shared" si="33"/>
        <v>262.02582246221039</v>
      </c>
      <c r="I427" s="3">
        <f t="shared" si="34"/>
        <v>9.2398579499832074</v>
      </c>
      <c r="J427" s="3">
        <f t="shared" si="35"/>
        <v>18.434684609317703</v>
      </c>
      <c r="K427" s="3">
        <f t="shared" si="31"/>
        <v>19.443525693264988</v>
      </c>
    </row>
    <row r="428" spans="1:11">
      <c r="A428" s="1">
        <v>1905.12</v>
      </c>
      <c r="B428" s="3">
        <v>9.5399999999999991</v>
      </c>
      <c r="C428" s="3">
        <v>0.33</v>
      </c>
      <c r="D428" s="3">
        <v>0.67</v>
      </c>
      <c r="E428" s="3">
        <v>8.4679289260000008</v>
      </c>
      <c r="F428" s="3">
        <f t="shared" si="32"/>
        <v>1905.9583333333017</v>
      </c>
      <c r="G428" s="3">
        <f>G417*1/12+G429*11/12</f>
        <v>3.434166666666667</v>
      </c>
      <c r="H428" s="3">
        <f t="shared" si="33"/>
        <v>265.48416025285843</v>
      </c>
      <c r="I428" s="3">
        <f t="shared" si="34"/>
        <v>9.1834143483693182</v>
      </c>
      <c r="J428" s="3">
        <f t="shared" si="35"/>
        <v>18.645113980022558</v>
      </c>
      <c r="K428" s="3">
        <f t="shared" si="31"/>
        <v>19.577960809096123</v>
      </c>
    </row>
    <row r="429" spans="1:11">
      <c r="A429" s="1">
        <v>1906.01</v>
      </c>
      <c r="B429" s="3">
        <v>9.8699999999999992</v>
      </c>
      <c r="C429" s="3">
        <v>0.33579999999999999</v>
      </c>
      <c r="D429" s="3">
        <v>0.67749999999999999</v>
      </c>
      <c r="E429" s="3">
        <v>8.4679289260000008</v>
      </c>
      <c r="F429" s="3">
        <f t="shared" si="32"/>
        <v>1906.0416666666349</v>
      </c>
      <c r="G429" s="3">
        <v>3.43</v>
      </c>
      <c r="H429" s="3">
        <f t="shared" si="33"/>
        <v>274.66757460122773</v>
      </c>
      <c r="I429" s="3">
        <f t="shared" si="34"/>
        <v>9.3448198126739896</v>
      </c>
      <c r="J429" s="3">
        <f t="shared" si="35"/>
        <v>18.853827942485495</v>
      </c>
      <c r="K429" s="3">
        <f t="shared" si="31"/>
        <v>20.132402260807897</v>
      </c>
    </row>
    <row r="430" spans="1:11">
      <c r="A430" s="1">
        <v>1906.02</v>
      </c>
      <c r="B430" s="3">
        <v>9.8000000000000007</v>
      </c>
      <c r="C430" s="3">
        <v>0.3417</v>
      </c>
      <c r="D430" s="3">
        <v>0.68500000000000005</v>
      </c>
      <c r="E430" s="3">
        <v>8.4679289260000008</v>
      </c>
      <c r="F430" s="3">
        <f t="shared" si="32"/>
        <v>1906.1249999999682</v>
      </c>
      <c r="G430" s="3">
        <f>G429*11/12+G441*1/12</f>
        <v>3.45</v>
      </c>
      <c r="H430" s="3">
        <f t="shared" si="33"/>
        <v>272.71957761824035</v>
      </c>
      <c r="I430" s="3">
        <f t="shared" si="34"/>
        <v>9.5090081298115035</v>
      </c>
      <c r="J430" s="3">
        <f t="shared" si="35"/>
        <v>19.062541904948436</v>
      </c>
      <c r="K430" s="3">
        <f t="shared" si="31"/>
        <v>19.866752563675899</v>
      </c>
    </row>
    <row r="431" spans="1:11">
      <c r="A431" s="1">
        <v>1906.03</v>
      </c>
      <c r="B431" s="3">
        <v>9.56</v>
      </c>
      <c r="C431" s="3">
        <v>0.34749999999999998</v>
      </c>
      <c r="D431" s="3">
        <v>0.6925</v>
      </c>
      <c r="E431" s="3">
        <v>8.4679289260000008</v>
      </c>
      <c r="F431" s="3">
        <f t="shared" si="32"/>
        <v>1906.2083333333014</v>
      </c>
      <c r="G431" s="3">
        <f>G429*10/12+G441*2/12</f>
        <v>3.4700000000000006</v>
      </c>
      <c r="H431" s="3">
        <f t="shared" si="33"/>
        <v>266.0407308194263</v>
      </c>
      <c r="I431" s="3">
        <f t="shared" si="34"/>
        <v>9.6704135941161748</v>
      </c>
      <c r="J431" s="3">
        <f t="shared" si="35"/>
        <v>19.271255867411373</v>
      </c>
      <c r="K431" s="3">
        <f t="shared" si="31"/>
        <v>19.259453020854117</v>
      </c>
    </row>
    <row r="432" spans="1:11">
      <c r="A432" s="1">
        <v>1906.04</v>
      </c>
      <c r="B432" s="3">
        <v>9.43</v>
      </c>
      <c r="C432" s="3">
        <v>0.3533</v>
      </c>
      <c r="D432" s="3">
        <v>0.7</v>
      </c>
      <c r="E432" s="3">
        <v>8.4679289260000008</v>
      </c>
      <c r="F432" s="3">
        <f t="shared" si="32"/>
        <v>1906.2916666666347</v>
      </c>
      <c r="G432" s="3">
        <f>G429*9/12+G441*3/12</f>
        <v>3.49</v>
      </c>
      <c r="H432" s="3">
        <f t="shared" si="33"/>
        <v>262.42302213673537</v>
      </c>
      <c r="I432" s="3">
        <f t="shared" si="34"/>
        <v>9.8318190584208498</v>
      </c>
      <c r="J432" s="3">
        <f t="shared" si="35"/>
        <v>19.47996982987431</v>
      </c>
      <c r="K432" s="3">
        <f t="shared" si="31"/>
        <v>18.876204996115888</v>
      </c>
    </row>
    <row r="433" spans="1:11">
      <c r="A433" s="1">
        <v>1906.05</v>
      </c>
      <c r="B433" s="3">
        <v>9.18</v>
      </c>
      <c r="C433" s="3">
        <v>0.35920000000000002</v>
      </c>
      <c r="D433" s="3">
        <v>0.70750000000000002</v>
      </c>
      <c r="E433" s="3">
        <v>8.5630942149999996</v>
      </c>
      <c r="F433" s="3">
        <f t="shared" si="32"/>
        <v>1906.3749999999679</v>
      </c>
      <c r="G433" s="3">
        <f>G429*8/12+G441*4/12</f>
        <v>3.51</v>
      </c>
      <c r="H433" s="3">
        <f t="shared" si="33"/>
        <v>252.62678953252646</v>
      </c>
      <c r="I433" s="3">
        <f t="shared" si="34"/>
        <v>9.8849175163489651</v>
      </c>
      <c r="J433" s="3">
        <f t="shared" si="35"/>
        <v>19.469875119200708</v>
      </c>
      <c r="K433" s="3">
        <f t="shared" si="31"/>
        <v>18.054044460926391</v>
      </c>
    </row>
    <row r="434" spans="1:11">
      <c r="A434" s="1">
        <v>1906.06</v>
      </c>
      <c r="B434" s="3">
        <v>9.3000000000000007</v>
      </c>
      <c r="C434" s="3">
        <v>0.36499999999999999</v>
      </c>
      <c r="D434" s="3">
        <v>0.71499999999999997</v>
      </c>
      <c r="E434" s="3">
        <v>8.5630942149999996</v>
      </c>
      <c r="F434" s="3">
        <f t="shared" si="32"/>
        <v>1906.4583333333012</v>
      </c>
      <c r="G434" s="3">
        <f>G429*7/12+G441*5/12</f>
        <v>3.5300000000000002</v>
      </c>
      <c r="H434" s="3">
        <f t="shared" si="33"/>
        <v>255.92910050680788</v>
      </c>
      <c r="I434" s="3">
        <f t="shared" si="34"/>
        <v>10.044529213439233</v>
      </c>
      <c r="J434" s="3">
        <f t="shared" si="35"/>
        <v>19.676269555093292</v>
      </c>
      <c r="K434" s="3">
        <f t="shared" si="31"/>
        <v>18.172666376497499</v>
      </c>
    </row>
    <row r="435" spans="1:11">
      <c r="A435" s="1">
        <v>1906.07</v>
      </c>
      <c r="B435" s="3">
        <v>9.06</v>
      </c>
      <c r="C435" s="3">
        <v>0.37080000000000002</v>
      </c>
      <c r="D435" s="3">
        <v>0.72250000000000003</v>
      </c>
      <c r="E435" s="3">
        <v>8.2776793390000005</v>
      </c>
      <c r="F435" s="3">
        <f t="shared" si="32"/>
        <v>1906.5416666666345</v>
      </c>
      <c r="G435" s="3">
        <f>G429*6/12+G441*6/12</f>
        <v>3.55</v>
      </c>
      <c r="H435" s="3">
        <f t="shared" si="33"/>
        <v>257.92120140980495</v>
      </c>
      <c r="I435" s="3">
        <f t="shared" si="34"/>
        <v>10.555980296109896</v>
      </c>
      <c r="J435" s="3">
        <f t="shared" si="35"/>
        <v>20.568219428099784</v>
      </c>
      <c r="K435" s="3">
        <f t="shared" si="31"/>
        <v>18.195200143513745</v>
      </c>
    </row>
    <row r="436" spans="1:11">
      <c r="A436" s="1">
        <v>1906.08</v>
      </c>
      <c r="B436" s="3">
        <v>9.73</v>
      </c>
      <c r="C436" s="3">
        <v>0.37669999999999998</v>
      </c>
      <c r="D436" s="3">
        <v>0.73</v>
      </c>
      <c r="E436" s="3">
        <v>8.4679289260000008</v>
      </c>
      <c r="F436" s="3">
        <f t="shared" si="32"/>
        <v>1906.6249999999677</v>
      </c>
      <c r="G436" s="3">
        <f>G429*5/12+G441*7/12</f>
        <v>3.5700000000000003</v>
      </c>
      <c r="H436" s="3">
        <f t="shared" si="33"/>
        <v>270.77158063525292</v>
      </c>
      <c r="I436" s="3">
        <f t="shared" si="34"/>
        <v>10.483006621305218</v>
      </c>
      <c r="J436" s="3">
        <f t="shared" si="35"/>
        <v>20.314825679726066</v>
      </c>
      <c r="K436" s="3">
        <f t="shared" si="31"/>
        <v>18.967251477549294</v>
      </c>
    </row>
    <row r="437" spans="1:11">
      <c r="A437" s="1">
        <v>1906.09</v>
      </c>
      <c r="B437" s="3">
        <v>10.029999999999999</v>
      </c>
      <c r="C437" s="3">
        <v>0.38250000000000001</v>
      </c>
      <c r="D437" s="3">
        <v>0.73750000000000004</v>
      </c>
      <c r="E437" s="3">
        <v>8.5630942149999996</v>
      </c>
      <c r="F437" s="3">
        <f t="shared" si="32"/>
        <v>1906.708333333301</v>
      </c>
      <c r="G437" s="3">
        <f>G429*4/12+G441*8/12</f>
        <v>3.59</v>
      </c>
      <c r="H437" s="3">
        <f t="shared" si="33"/>
        <v>276.01815893368632</v>
      </c>
      <c r="I437" s="3">
        <f t="shared" si="34"/>
        <v>10.526116230521936</v>
      </c>
      <c r="J437" s="3">
        <f t="shared" si="35"/>
        <v>20.295452862771054</v>
      </c>
      <c r="K437" s="3">
        <f t="shared" si="31"/>
        <v>19.200993682001357</v>
      </c>
    </row>
    <row r="438" spans="1:11">
      <c r="A438" s="1">
        <v>1906.1</v>
      </c>
      <c r="B438" s="3">
        <v>9.73</v>
      </c>
      <c r="C438" s="3">
        <v>0.38829999999999998</v>
      </c>
      <c r="D438" s="3">
        <v>0.745</v>
      </c>
      <c r="E438" s="3">
        <v>8.7534247930000006</v>
      </c>
      <c r="F438" s="3">
        <f t="shared" si="32"/>
        <v>1906.7916666666342</v>
      </c>
      <c r="G438" s="3">
        <f>G429*3/12+G441*9/12</f>
        <v>3.61</v>
      </c>
      <c r="H438" s="3">
        <f t="shared" si="33"/>
        <v>261.9402752890025</v>
      </c>
      <c r="I438" s="3">
        <f t="shared" si="34"/>
        <v>10.453382209118155</v>
      </c>
      <c r="J438" s="3">
        <f t="shared" si="35"/>
        <v>20.056064243608105</v>
      </c>
      <c r="K438" s="3">
        <f t="shared" si="31"/>
        <v>18.095380908869096</v>
      </c>
    </row>
    <row r="439" spans="1:11">
      <c r="A439" s="1">
        <v>1906.11</v>
      </c>
      <c r="B439" s="3">
        <v>9.93</v>
      </c>
      <c r="C439" s="3">
        <v>0.39419999999999999</v>
      </c>
      <c r="D439" s="3">
        <v>0.75249999999999995</v>
      </c>
      <c r="E439" s="3">
        <v>8.8485090910000004</v>
      </c>
      <c r="F439" s="3">
        <f t="shared" si="32"/>
        <v>1906.8749999999675</v>
      </c>
      <c r="G439" s="3">
        <f>G429*2/12+G441*10/12</f>
        <v>3.6300000000000003</v>
      </c>
      <c r="H439" s="3">
        <f t="shared" si="33"/>
        <v>264.45183882786154</v>
      </c>
      <c r="I439" s="3">
        <f t="shared" si="34"/>
        <v>10.498178737758613</v>
      </c>
      <c r="J439" s="3">
        <f t="shared" si="35"/>
        <v>20.040282851758892</v>
      </c>
      <c r="K439" s="3">
        <f t="shared" si="31"/>
        <v>18.141851654007962</v>
      </c>
    </row>
    <row r="440" spans="1:11">
      <c r="A440" s="1">
        <v>1906.12</v>
      </c>
      <c r="B440" s="3">
        <v>9.84</v>
      </c>
      <c r="C440" s="3">
        <v>0.4</v>
      </c>
      <c r="D440" s="3">
        <v>0.76</v>
      </c>
      <c r="E440" s="3">
        <v>8.9436743799999991</v>
      </c>
      <c r="F440" s="3">
        <f t="shared" si="32"/>
        <v>1906.9583333333007</v>
      </c>
      <c r="G440" s="3">
        <f>G429*1/12+G441*11/12</f>
        <v>3.6499999999999995</v>
      </c>
      <c r="H440" s="3">
        <f t="shared" si="33"/>
        <v>259.26659463199286</v>
      </c>
      <c r="I440" s="3">
        <f t="shared" si="34"/>
        <v>10.539292464715157</v>
      </c>
      <c r="J440" s="3">
        <f t="shared" si="35"/>
        <v>20.024655682958798</v>
      </c>
      <c r="K440" s="3">
        <f t="shared" si="31"/>
        <v>17.660003667768656</v>
      </c>
    </row>
    <row r="441" spans="1:11">
      <c r="A441" s="1">
        <v>1907.01</v>
      </c>
      <c r="B441" s="3">
        <v>9.56</v>
      </c>
      <c r="C441" s="3">
        <v>0.40329999999999999</v>
      </c>
      <c r="D441" s="3">
        <v>0.75170000000000003</v>
      </c>
      <c r="E441" s="3">
        <v>8.8485090910000004</v>
      </c>
      <c r="F441" s="3">
        <f t="shared" si="32"/>
        <v>1907.041666666634</v>
      </c>
      <c r="G441" s="3">
        <v>3.67</v>
      </c>
      <c r="H441" s="3">
        <f t="shared" si="33"/>
        <v>254.59814493397346</v>
      </c>
      <c r="I441" s="3">
        <f t="shared" si="34"/>
        <v>10.740526344338022</v>
      </c>
      <c r="J441" s="3">
        <f t="shared" si="35"/>
        <v>20.018977567664002</v>
      </c>
      <c r="K441" s="3">
        <f t="shared" si="31"/>
        <v>17.218913853705981</v>
      </c>
    </row>
    <row r="442" spans="1:11">
      <c r="A442" s="1">
        <v>1907.02</v>
      </c>
      <c r="B442" s="3">
        <v>9.26</v>
      </c>
      <c r="C442" s="3">
        <v>0.40670000000000001</v>
      </c>
      <c r="D442" s="3">
        <v>0.74329999999999996</v>
      </c>
      <c r="E442" s="3">
        <v>9.0388396689999997</v>
      </c>
      <c r="F442" s="3">
        <f t="shared" si="32"/>
        <v>1907.1249999999673</v>
      </c>
      <c r="G442" s="3">
        <f>G441*11/12+G453*1/12</f>
        <v>3.6866666666666665</v>
      </c>
      <c r="H442" s="3">
        <f t="shared" si="33"/>
        <v>241.41583210994332</v>
      </c>
      <c r="I442" s="3">
        <f t="shared" si="34"/>
        <v>10.603004202928073</v>
      </c>
      <c r="J442" s="3">
        <f t="shared" si="35"/>
        <v>19.37844362930031</v>
      </c>
      <c r="K442" s="3">
        <f t="shared" si="31"/>
        <v>16.217071288766149</v>
      </c>
    </row>
    <row r="443" spans="1:11">
      <c r="A443" s="1">
        <v>1907.03</v>
      </c>
      <c r="B443" s="3">
        <v>8.35</v>
      </c>
      <c r="C443" s="3">
        <v>0.41</v>
      </c>
      <c r="D443" s="3">
        <v>0.73499999999999999</v>
      </c>
      <c r="E443" s="3">
        <v>8.9436743799999991</v>
      </c>
      <c r="F443" s="3">
        <f t="shared" si="32"/>
        <v>1907.2083333333005</v>
      </c>
      <c r="G443" s="3">
        <f>G441*10/12+G453*2/12</f>
        <v>3.7033333333333336</v>
      </c>
      <c r="H443" s="3">
        <f t="shared" si="33"/>
        <v>220.0077302009289</v>
      </c>
      <c r="I443" s="3">
        <f t="shared" si="34"/>
        <v>10.802774776333035</v>
      </c>
      <c r="J443" s="3">
        <f t="shared" si="35"/>
        <v>19.3659499039141</v>
      </c>
      <c r="K443" s="3">
        <f t="shared" si="31"/>
        <v>14.68754525597865</v>
      </c>
    </row>
    <row r="444" spans="1:11">
      <c r="A444" s="1">
        <v>1907.04</v>
      </c>
      <c r="B444" s="3">
        <v>8.39</v>
      </c>
      <c r="C444" s="3">
        <v>0.4133</v>
      </c>
      <c r="D444" s="3">
        <v>0.72670000000000001</v>
      </c>
      <c r="E444" s="3">
        <v>8.9436743799999991</v>
      </c>
      <c r="F444" s="3">
        <f t="shared" si="32"/>
        <v>1907.2916666666338</v>
      </c>
      <c r="G444" s="3">
        <f>G441*9/12+G453*3/12</f>
        <v>3.7199999999999998</v>
      </c>
      <c r="H444" s="3">
        <f t="shared" si="33"/>
        <v>221.06165944740042</v>
      </c>
      <c r="I444" s="3">
        <f t="shared" si="34"/>
        <v>10.889723939166936</v>
      </c>
      <c r="J444" s="3">
        <f t="shared" si="35"/>
        <v>19.147259585271261</v>
      </c>
      <c r="K444" s="3">
        <f t="shared" si="31"/>
        <v>14.669709905602737</v>
      </c>
    </row>
    <row r="445" spans="1:11">
      <c r="A445" s="1">
        <v>1907.05</v>
      </c>
      <c r="B445" s="3">
        <v>8.1</v>
      </c>
      <c r="C445" s="3">
        <v>0.41670000000000001</v>
      </c>
      <c r="D445" s="3">
        <v>0.71830000000000005</v>
      </c>
      <c r="E445" s="3">
        <v>9.1340049590000003</v>
      </c>
      <c r="F445" s="3">
        <f t="shared" si="32"/>
        <v>1907.374999999967</v>
      </c>
      <c r="G445" s="3">
        <f>G441*8/12+G453*4/12</f>
        <v>3.7366666666666668</v>
      </c>
      <c r="H445" s="3">
        <f t="shared" si="33"/>
        <v>208.97350160941593</v>
      </c>
      <c r="I445" s="3">
        <f t="shared" si="34"/>
        <v>10.750525693906621</v>
      </c>
      <c r="J445" s="3">
        <f t="shared" si="35"/>
        <v>18.531563729141173</v>
      </c>
      <c r="K445" s="3">
        <f t="shared" si="31"/>
        <v>13.790107153424245</v>
      </c>
    </row>
    <row r="446" spans="1:11">
      <c r="A446" s="1">
        <v>1907.06</v>
      </c>
      <c r="B446" s="3">
        <v>7.84</v>
      </c>
      <c r="C446" s="3">
        <v>0.42</v>
      </c>
      <c r="D446" s="3">
        <v>0.71</v>
      </c>
      <c r="E446" s="3">
        <v>9.229089256</v>
      </c>
      <c r="F446" s="3">
        <f t="shared" si="32"/>
        <v>1907.4583333333003</v>
      </c>
      <c r="G446" s="3">
        <f>G441*7/12+G453*5/12</f>
        <v>3.753333333333333</v>
      </c>
      <c r="H446" s="3">
        <f t="shared" si="33"/>
        <v>200.18183254635974</v>
      </c>
      <c r="I446" s="3">
        <f t="shared" si="34"/>
        <v>10.724026743554985</v>
      </c>
      <c r="J446" s="3">
        <f t="shared" si="35"/>
        <v>18.128711876009618</v>
      </c>
      <c r="K446" s="3">
        <f t="shared" si="31"/>
        <v>13.144269952673204</v>
      </c>
    </row>
    <row r="447" spans="1:11">
      <c r="A447" s="1">
        <v>1907.07</v>
      </c>
      <c r="B447" s="3">
        <v>8.14</v>
      </c>
      <c r="C447" s="3">
        <v>0.42330000000000001</v>
      </c>
      <c r="D447" s="3">
        <v>0.70169999999999999</v>
      </c>
      <c r="E447" s="3">
        <v>9.229089256</v>
      </c>
      <c r="F447" s="3">
        <f t="shared" si="32"/>
        <v>1907.5416666666335</v>
      </c>
      <c r="G447" s="3">
        <f>G441*6/12+G453*6/12</f>
        <v>3.7699999999999996</v>
      </c>
      <c r="H447" s="3">
        <f t="shared" si="33"/>
        <v>207.84185164889905</v>
      </c>
      <c r="I447" s="3">
        <f t="shared" si="34"/>
        <v>10.808286953682918</v>
      </c>
      <c r="J447" s="3">
        <f t="shared" si="35"/>
        <v>17.916784680839363</v>
      </c>
      <c r="K447" s="3">
        <f t="shared" si="31"/>
        <v>13.585007357961841</v>
      </c>
    </row>
    <row r="448" spans="1:11">
      <c r="A448" s="1">
        <v>1907.08</v>
      </c>
      <c r="B448" s="3">
        <v>7.53</v>
      </c>
      <c r="C448" s="3">
        <v>0.42670000000000002</v>
      </c>
      <c r="D448" s="3">
        <v>0.69330000000000003</v>
      </c>
      <c r="E448" s="3">
        <v>9.229089256</v>
      </c>
      <c r="F448" s="3">
        <f t="shared" si="32"/>
        <v>1907.6249999999668</v>
      </c>
      <c r="G448" s="3">
        <f>G441*5/12+G453*7/12</f>
        <v>3.7866666666666666</v>
      </c>
      <c r="H448" s="3">
        <f t="shared" si="33"/>
        <v>192.26647947373581</v>
      </c>
      <c r="I448" s="3">
        <f t="shared" si="34"/>
        <v>10.895100503511697</v>
      </c>
      <c r="J448" s="3">
        <f t="shared" si="35"/>
        <v>17.702304145968267</v>
      </c>
      <c r="K448" s="3">
        <f t="shared" si="31"/>
        <v>12.513471604446607</v>
      </c>
    </row>
    <row r="449" spans="1:11">
      <c r="A449" s="1">
        <v>1907.09</v>
      </c>
      <c r="B449" s="3">
        <v>7.45</v>
      </c>
      <c r="C449" s="3">
        <v>0.43</v>
      </c>
      <c r="D449" s="3">
        <v>0.68500000000000005</v>
      </c>
      <c r="E449" s="3">
        <v>9.229089256</v>
      </c>
      <c r="F449" s="3">
        <f t="shared" si="32"/>
        <v>1907.7083333333001</v>
      </c>
      <c r="G449" s="3">
        <f>G441*4/12+G453*8/12</f>
        <v>3.8033333333333337</v>
      </c>
      <c r="H449" s="3">
        <f t="shared" si="33"/>
        <v>190.2238077130587</v>
      </c>
      <c r="I449" s="3">
        <f t="shared" si="34"/>
        <v>10.979360713639627</v>
      </c>
      <c r="J449" s="3">
        <f t="shared" si="35"/>
        <v>17.490376950798016</v>
      </c>
      <c r="K449" s="3">
        <f t="shared" ref="K449:K512" si="36">H449/AVERAGE(J329:J448)</f>
        <v>12.328569657736624</v>
      </c>
    </row>
    <row r="450" spans="1:11">
      <c r="A450" s="1">
        <v>1907.1</v>
      </c>
      <c r="B450" s="3">
        <v>6.64</v>
      </c>
      <c r="C450" s="3">
        <v>0.43330000000000002</v>
      </c>
      <c r="D450" s="3">
        <v>0.67669999999999997</v>
      </c>
      <c r="E450" s="3">
        <v>9.3242545450000005</v>
      </c>
      <c r="F450" s="3">
        <f t="shared" si="32"/>
        <v>1907.7916666666333</v>
      </c>
      <c r="G450" s="3">
        <f>G441*3/12+G453*9/12</f>
        <v>3.82</v>
      </c>
      <c r="H450" s="3">
        <f t="shared" si="33"/>
        <v>167.81137756895069</v>
      </c>
      <c r="I450" s="3">
        <f t="shared" si="34"/>
        <v>10.950703298287101</v>
      </c>
      <c r="J450" s="3">
        <f t="shared" si="35"/>
        <v>17.102102289293516</v>
      </c>
      <c r="K450" s="3">
        <f t="shared" si="36"/>
        <v>10.831840153050601</v>
      </c>
    </row>
    <row r="451" spans="1:11">
      <c r="A451" s="1">
        <v>1907.11</v>
      </c>
      <c r="B451" s="3">
        <v>6.25</v>
      </c>
      <c r="C451" s="3">
        <v>0.43669999999999998</v>
      </c>
      <c r="D451" s="3">
        <v>0.66830000000000001</v>
      </c>
      <c r="E451" s="3">
        <v>8.9436743799999991</v>
      </c>
      <c r="F451" s="3">
        <f t="shared" si="32"/>
        <v>1907.8749999999666</v>
      </c>
      <c r="G451" s="3">
        <f>G441*2/12+G453*10/12</f>
        <v>3.8366666666666669</v>
      </c>
      <c r="H451" s="3">
        <f t="shared" si="33"/>
        <v>164.67644476117431</v>
      </c>
      <c r="I451" s="3">
        <f t="shared" si="34"/>
        <v>11.506272548352772</v>
      </c>
      <c r="J451" s="3">
        <f t="shared" si="35"/>
        <v>17.60852288542285</v>
      </c>
      <c r="K451" s="3">
        <f t="shared" si="36"/>
        <v>10.591177559189781</v>
      </c>
    </row>
    <row r="452" spans="1:11">
      <c r="A452" s="1">
        <v>1907.12</v>
      </c>
      <c r="B452" s="3">
        <v>6.57</v>
      </c>
      <c r="C452" s="3">
        <v>0.44</v>
      </c>
      <c r="D452" s="3">
        <v>0.66</v>
      </c>
      <c r="E452" s="3">
        <v>8.7534247930000006</v>
      </c>
      <c r="F452" s="3">
        <f t="shared" si="32"/>
        <v>1907.9583333332998</v>
      </c>
      <c r="G452" s="3">
        <f>G441*1/12+G453*11/12</f>
        <v>3.8533333333333331</v>
      </c>
      <c r="H452" s="3">
        <f t="shared" si="33"/>
        <v>176.87025782618153</v>
      </c>
      <c r="I452" s="3">
        <f t="shared" si="34"/>
        <v>11.845192304949753</v>
      </c>
      <c r="J452" s="3">
        <f t="shared" si="35"/>
        <v>17.767788457424629</v>
      </c>
      <c r="K452" s="3">
        <f t="shared" si="36"/>
        <v>11.33330623581117</v>
      </c>
    </row>
    <row r="453" spans="1:11">
      <c r="A453" s="1">
        <v>1908.01</v>
      </c>
      <c r="B453" s="3">
        <v>6.85</v>
      </c>
      <c r="C453" s="3">
        <v>0.43669999999999998</v>
      </c>
      <c r="D453" s="3">
        <v>0.65329999999999999</v>
      </c>
      <c r="E453" s="3">
        <v>8.6582595040000001</v>
      </c>
      <c r="F453" s="3">
        <f t="shared" si="32"/>
        <v>1908.0416666666331</v>
      </c>
      <c r="G453" s="3">
        <v>3.87</v>
      </c>
      <c r="H453" s="3">
        <f t="shared" si="33"/>
        <v>186.43498722280845</v>
      </c>
      <c r="I453" s="3">
        <f t="shared" si="34"/>
        <v>11.885570645284737</v>
      </c>
      <c r="J453" s="3">
        <f t="shared" si="35"/>
        <v>17.78072659162931</v>
      </c>
      <c r="K453" s="3">
        <f t="shared" si="36"/>
        <v>11.902968628266978</v>
      </c>
    </row>
    <row r="454" spans="1:11">
      <c r="A454" s="1">
        <v>1908.02</v>
      </c>
      <c r="B454" s="3">
        <v>6.6</v>
      </c>
      <c r="C454" s="3">
        <v>0.43330000000000002</v>
      </c>
      <c r="D454" s="3">
        <v>0.64670000000000005</v>
      </c>
      <c r="E454" s="3">
        <v>8.5630942149999996</v>
      </c>
      <c r="F454" s="3">
        <f t="shared" si="32"/>
        <v>1908.1249999999663</v>
      </c>
      <c r="G454" s="3">
        <f>G453*11/12+G465*1/12</f>
        <v>3.8608333333333333</v>
      </c>
      <c r="H454" s="3">
        <f t="shared" si="33"/>
        <v>181.62710358547653</v>
      </c>
      <c r="I454" s="3">
        <f t="shared" si="34"/>
        <v>11.924094542967724</v>
      </c>
      <c r="J454" s="3">
        <f t="shared" si="35"/>
        <v>17.796704225564802</v>
      </c>
      <c r="K454" s="3">
        <f t="shared" si="36"/>
        <v>11.554846295144793</v>
      </c>
    </row>
    <row r="455" spans="1:11">
      <c r="A455" s="1">
        <v>1908.03</v>
      </c>
      <c r="B455" s="3">
        <v>6.87</v>
      </c>
      <c r="C455" s="3">
        <v>0.43</v>
      </c>
      <c r="D455" s="3">
        <v>0.64</v>
      </c>
      <c r="E455" s="3">
        <v>8.5630942149999996</v>
      </c>
      <c r="F455" s="3">
        <f t="shared" si="32"/>
        <v>1908.2083333332996</v>
      </c>
      <c r="G455" s="3">
        <f>G453*10/12+G465*2/12</f>
        <v>3.8516666666666666</v>
      </c>
      <c r="H455" s="3">
        <f t="shared" si="33"/>
        <v>189.05730327760966</v>
      </c>
      <c r="I455" s="3">
        <f t="shared" si="34"/>
        <v>11.833280991174986</v>
      </c>
      <c r="J455" s="3">
        <f t="shared" si="35"/>
        <v>17.612325196167426</v>
      </c>
      <c r="K455" s="3">
        <f t="shared" si="36"/>
        <v>11.984662664464295</v>
      </c>
    </row>
    <row r="456" spans="1:11">
      <c r="A456" s="1">
        <v>1908.04</v>
      </c>
      <c r="B456" s="3">
        <v>7.24</v>
      </c>
      <c r="C456" s="3">
        <v>0.42670000000000002</v>
      </c>
      <c r="D456" s="3">
        <v>0.63329999999999997</v>
      </c>
      <c r="E456" s="3">
        <v>8.6582595040000001</v>
      </c>
      <c r="F456" s="3">
        <f t="shared" si="32"/>
        <v>1908.2916666666329</v>
      </c>
      <c r="G456" s="3">
        <f>G453*9/12+G465*3/12</f>
        <v>3.8424999999999998</v>
      </c>
      <c r="H456" s="3">
        <f t="shared" si="33"/>
        <v>197.0495339406034</v>
      </c>
      <c r="I456" s="3">
        <f t="shared" si="34"/>
        <v>11.613402780725893</v>
      </c>
      <c r="J456" s="3">
        <f t="shared" si="35"/>
        <v>17.236390862511616</v>
      </c>
      <c r="K456" s="3">
        <f t="shared" si="36"/>
        <v>12.44888915837037</v>
      </c>
    </row>
    <row r="457" spans="1:11">
      <c r="A457" s="1">
        <v>1908.05</v>
      </c>
      <c r="B457" s="3">
        <v>7.63</v>
      </c>
      <c r="C457" s="3">
        <v>0.42330000000000001</v>
      </c>
      <c r="D457" s="3">
        <v>0.62670000000000003</v>
      </c>
      <c r="E457" s="3">
        <v>8.6582595040000001</v>
      </c>
      <c r="F457" s="3">
        <f t="shared" si="32"/>
        <v>1908.3749999999661</v>
      </c>
      <c r="G457" s="3">
        <f>G453*8/12+G465*4/12</f>
        <v>3.833333333333333</v>
      </c>
      <c r="H457" s="3">
        <f t="shared" si="33"/>
        <v>207.66408065839832</v>
      </c>
      <c r="I457" s="3">
        <f t="shared" si="34"/>
        <v>11.520865706775886</v>
      </c>
      <c r="J457" s="3">
        <f t="shared" si="35"/>
        <v>17.056760071902783</v>
      </c>
      <c r="K457" s="3">
        <f t="shared" si="36"/>
        <v>13.078451355438339</v>
      </c>
    </row>
    <row r="458" spans="1:11">
      <c r="A458" s="1">
        <v>1908.06</v>
      </c>
      <c r="B458" s="3">
        <v>7.64</v>
      </c>
      <c r="C458" s="3">
        <v>0.42</v>
      </c>
      <c r="D458" s="3">
        <v>0.62</v>
      </c>
      <c r="E458" s="3">
        <v>8.6582595040000001</v>
      </c>
      <c r="F458" s="3">
        <f t="shared" si="32"/>
        <v>1908.4583333332994</v>
      </c>
      <c r="G458" s="3">
        <f>G453*7/12+G465*5/12</f>
        <v>3.8241666666666663</v>
      </c>
      <c r="H458" s="3">
        <f t="shared" si="33"/>
        <v>207.93624852295716</v>
      </c>
      <c r="I458" s="3">
        <f t="shared" si="34"/>
        <v>11.431050311471466</v>
      </c>
      <c r="J458" s="3">
        <f t="shared" si="35"/>
        <v>16.874407602648354</v>
      </c>
      <c r="K458" s="3">
        <f t="shared" si="36"/>
        <v>13.05168412922999</v>
      </c>
    </row>
    <row r="459" spans="1:11">
      <c r="A459" s="1">
        <v>1908.07</v>
      </c>
      <c r="B459" s="3">
        <v>7.92</v>
      </c>
      <c r="C459" s="3">
        <v>0.41670000000000001</v>
      </c>
      <c r="D459" s="3">
        <v>0.61329999999999996</v>
      </c>
      <c r="E459" s="3">
        <v>8.7534247930000006</v>
      </c>
      <c r="F459" s="3">
        <f t="shared" ref="F459:F522" si="37">F458+1/12</f>
        <v>1908.5416666666326</v>
      </c>
      <c r="G459" s="3">
        <f>G453*6/12+G465*6/12</f>
        <v>3.8149999999999995</v>
      </c>
      <c r="H459" s="3">
        <f t="shared" si="33"/>
        <v>213.21346148909555</v>
      </c>
      <c r="I459" s="3">
        <f t="shared" si="34"/>
        <v>11.217935530619458</v>
      </c>
      <c r="J459" s="3">
        <f t="shared" si="35"/>
        <v>16.510582819603826</v>
      </c>
      <c r="K459" s="3">
        <f t="shared" si="36"/>
        <v>13.345487104834401</v>
      </c>
    </row>
    <row r="460" spans="1:11">
      <c r="A460" s="1">
        <v>1908.08</v>
      </c>
      <c r="B460" s="3">
        <v>8.26</v>
      </c>
      <c r="C460" s="3">
        <v>0.4133</v>
      </c>
      <c r="D460" s="3">
        <v>0.60670000000000002</v>
      </c>
      <c r="E460" s="3">
        <v>8.7534247930000006</v>
      </c>
      <c r="F460" s="3">
        <f t="shared" si="37"/>
        <v>1908.6249999999659</v>
      </c>
      <c r="G460" s="3">
        <f>G453*5/12+G465*7/12</f>
        <v>3.8058333333333332</v>
      </c>
      <c r="H460" s="3">
        <f t="shared" si="33"/>
        <v>222.36656463382946</v>
      </c>
      <c r="I460" s="3">
        <f t="shared" si="34"/>
        <v>11.12640449917212</v>
      </c>
      <c r="J460" s="3">
        <f t="shared" si="35"/>
        <v>16.332904935029578</v>
      </c>
      <c r="K460" s="3">
        <f t="shared" si="36"/>
        <v>13.884232895208617</v>
      </c>
    </row>
    <row r="461" spans="1:11">
      <c r="A461" s="1">
        <v>1908.09</v>
      </c>
      <c r="B461" s="3">
        <v>8.17</v>
      </c>
      <c r="C461" s="3">
        <v>0.41</v>
      </c>
      <c r="D461" s="3">
        <v>0.6</v>
      </c>
      <c r="E461" s="3">
        <v>8.7534247930000006</v>
      </c>
      <c r="F461" s="3">
        <f t="shared" si="37"/>
        <v>1908.7083333332992</v>
      </c>
      <c r="G461" s="3">
        <f>G453*4/12+G465*8/12</f>
        <v>3.7966666666666664</v>
      </c>
      <c r="H461" s="3">
        <f t="shared" si="33"/>
        <v>219.94368438963519</v>
      </c>
      <c r="I461" s="3">
        <f t="shared" si="34"/>
        <v>11.037565556884996</v>
      </c>
      <c r="J461" s="3">
        <f t="shared" si="35"/>
        <v>16.152534961295117</v>
      </c>
      <c r="K461" s="3">
        <f t="shared" si="36"/>
        <v>13.701442268825112</v>
      </c>
    </row>
    <row r="462" spans="1:11">
      <c r="A462" s="1">
        <v>1908.1</v>
      </c>
      <c r="B462" s="3">
        <v>8.27</v>
      </c>
      <c r="C462" s="3">
        <v>0.40670000000000001</v>
      </c>
      <c r="D462" s="3">
        <v>0.59330000000000005</v>
      </c>
      <c r="E462" s="3">
        <v>8.8485090910000004</v>
      </c>
      <c r="F462" s="3">
        <f t="shared" si="37"/>
        <v>1908.7916666666324</v>
      </c>
      <c r="G462" s="3">
        <f>G453*3/12+G465*9/12</f>
        <v>3.7874999999999996</v>
      </c>
      <c r="H462" s="3">
        <f t="shared" si="33"/>
        <v>220.2433743309582</v>
      </c>
      <c r="I462" s="3">
        <f t="shared" si="34"/>
        <v>10.831073801741319</v>
      </c>
      <c r="J462" s="3">
        <f t="shared" si="35"/>
        <v>15.800531316875155</v>
      </c>
      <c r="K462" s="3">
        <f t="shared" si="36"/>
        <v>13.690810359178705</v>
      </c>
    </row>
    <row r="463" spans="1:11">
      <c r="A463" s="1">
        <v>1908.11</v>
      </c>
      <c r="B463" s="3">
        <v>8.83</v>
      </c>
      <c r="C463" s="3">
        <v>0.40329999999999999</v>
      </c>
      <c r="D463" s="3">
        <v>0.5867</v>
      </c>
      <c r="E463" s="3">
        <v>8.9436743799999991</v>
      </c>
      <c r="F463" s="3">
        <f t="shared" si="37"/>
        <v>1908.8749999999657</v>
      </c>
      <c r="G463" s="3">
        <f>G453*2/12+G465*10/12</f>
        <v>3.7783333333333329</v>
      </c>
      <c r="H463" s="3">
        <f t="shared" si="33"/>
        <v>232.6548811585871</v>
      </c>
      <c r="I463" s="3">
        <f t="shared" si="34"/>
        <v>10.626241627549057</v>
      </c>
      <c r="J463" s="3">
        <f t="shared" si="35"/>
        <v>15.458507222620957</v>
      </c>
      <c r="K463" s="3">
        <f t="shared" si="36"/>
        <v>14.435014091256262</v>
      </c>
    </row>
    <row r="464" spans="1:11">
      <c r="A464" s="1">
        <v>1908.12</v>
      </c>
      <c r="B464" s="3">
        <v>9.0299999999999994</v>
      </c>
      <c r="C464" s="3">
        <v>0.4</v>
      </c>
      <c r="D464" s="3">
        <v>0.57999999999999996</v>
      </c>
      <c r="E464" s="3">
        <v>9.0388396689999997</v>
      </c>
      <c r="F464" s="3">
        <f t="shared" si="37"/>
        <v>1908.9583333332989</v>
      </c>
      <c r="G464" s="3">
        <f>G453*1/12+G465*11/12</f>
        <v>3.769166666666667</v>
      </c>
      <c r="H464" s="3">
        <f t="shared" si="33"/>
        <v>235.41954254349764</v>
      </c>
      <c r="I464" s="3">
        <f t="shared" si="34"/>
        <v>10.428329680775091</v>
      </c>
      <c r="J464" s="3">
        <f t="shared" si="35"/>
        <v>15.121078037123878</v>
      </c>
      <c r="K464" s="3">
        <f t="shared" si="36"/>
        <v>14.582482908962438</v>
      </c>
    </row>
    <row r="465" spans="1:11">
      <c r="A465" s="1">
        <v>1909.01</v>
      </c>
      <c r="B465" s="3">
        <v>9.06</v>
      </c>
      <c r="C465" s="3">
        <v>0.40329999999999999</v>
      </c>
      <c r="D465" s="3">
        <v>0.59499999999999997</v>
      </c>
      <c r="E465" s="3">
        <v>8.9436743799999991</v>
      </c>
      <c r="F465" s="3">
        <f t="shared" si="37"/>
        <v>1909.0416666666322</v>
      </c>
      <c r="G465" s="3">
        <v>3.76</v>
      </c>
      <c r="H465" s="3">
        <f t="shared" si="33"/>
        <v>238.71497432579832</v>
      </c>
      <c r="I465" s="3">
        <f t="shared" si="34"/>
        <v>10.626241627549057</v>
      </c>
      <c r="J465" s="3">
        <f t="shared" si="35"/>
        <v>15.677197541263793</v>
      </c>
      <c r="K465" s="3">
        <f t="shared" si="36"/>
        <v>14.764418456441353</v>
      </c>
    </row>
    <row r="466" spans="1:11">
      <c r="A466" s="1">
        <v>1909.02</v>
      </c>
      <c r="B466" s="3">
        <v>8.8000000000000007</v>
      </c>
      <c r="C466" s="3">
        <v>0.40670000000000001</v>
      </c>
      <c r="D466" s="3">
        <v>0.61</v>
      </c>
      <c r="E466" s="3">
        <v>9.0388396689999997</v>
      </c>
      <c r="F466" s="3">
        <f t="shared" si="37"/>
        <v>1909.1249999999654</v>
      </c>
      <c r="G466" s="3">
        <f>G465*11/12+G477*1/12</f>
        <v>3.7725</v>
      </c>
      <c r="H466" s="3">
        <f t="shared" si="33"/>
        <v>229.42325297705199</v>
      </c>
      <c r="I466" s="3">
        <f t="shared" si="34"/>
        <v>10.603004202928073</v>
      </c>
      <c r="J466" s="3">
        <f t="shared" si="35"/>
        <v>15.90320276318201</v>
      </c>
      <c r="K466" s="3">
        <f t="shared" si="36"/>
        <v>14.167157516701369</v>
      </c>
    </row>
    <row r="467" spans="1:11">
      <c r="A467" s="1">
        <v>1909.03</v>
      </c>
      <c r="B467" s="3">
        <v>8.92</v>
      </c>
      <c r="C467" s="3">
        <v>0.41</v>
      </c>
      <c r="D467" s="3">
        <v>0.625</v>
      </c>
      <c r="E467" s="3">
        <v>9.0388396689999997</v>
      </c>
      <c r="F467" s="3">
        <f t="shared" si="37"/>
        <v>1909.2083333332987</v>
      </c>
      <c r="G467" s="3">
        <f>G465*10/12+G477*2/12</f>
        <v>3.7849999999999997</v>
      </c>
      <c r="H467" s="3">
        <f t="shared" ref="H467:H530" si="38">B467*$E$1727/E467</f>
        <v>232.5517518812845</v>
      </c>
      <c r="I467" s="3">
        <f t="shared" ref="I467:I530" si="39">C467*$E$1727/E467</f>
        <v>10.689037922794467</v>
      </c>
      <c r="J467" s="3">
        <f t="shared" ref="J467:J530" si="40">D467*$E$1727/E467</f>
        <v>16.29426512621108</v>
      </c>
      <c r="K467" s="3">
        <f t="shared" si="36"/>
        <v>14.33605838058622</v>
      </c>
    </row>
    <row r="468" spans="1:11">
      <c r="A468" s="1">
        <v>1909.04</v>
      </c>
      <c r="B468" s="3">
        <v>9.32</v>
      </c>
      <c r="C468" s="3">
        <v>0.4133</v>
      </c>
      <c r="D468" s="3">
        <v>0.64</v>
      </c>
      <c r="E468" s="3">
        <v>9.229089256</v>
      </c>
      <c r="F468" s="3">
        <f t="shared" si="37"/>
        <v>1909.291666666632</v>
      </c>
      <c r="G468" s="3">
        <f>G465*9/12+G477*3/12</f>
        <v>3.7974999999999999</v>
      </c>
      <c r="H468" s="3">
        <f t="shared" si="38"/>
        <v>237.97126011888685</v>
      </c>
      <c r="I468" s="3">
        <f t="shared" si="39"/>
        <v>10.552952983598276</v>
      </c>
      <c r="J468" s="3">
        <f t="shared" si="40"/>
        <v>16.341374085417122</v>
      </c>
      <c r="K468" s="3">
        <f t="shared" si="36"/>
        <v>14.645198603086124</v>
      </c>
    </row>
    <row r="469" spans="1:11">
      <c r="A469" s="1">
        <v>1909.05</v>
      </c>
      <c r="B469" s="3">
        <v>9.6300000000000008</v>
      </c>
      <c r="C469" s="3">
        <v>0.41670000000000001</v>
      </c>
      <c r="D469" s="3">
        <v>0.65500000000000003</v>
      </c>
      <c r="E469" s="3">
        <v>9.3242545450000005</v>
      </c>
      <c r="F469" s="3">
        <f t="shared" si="37"/>
        <v>1909.3749999999652</v>
      </c>
      <c r="G469" s="3">
        <f>G465*8/12+G477*4/12</f>
        <v>3.8099999999999996</v>
      </c>
      <c r="H469" s="3">
        <f t="shared" si="38"/>
        <v>243.37704307063186</v>
      </c>
      <c r="I469" s="3">
        <f t="shared" si="39"/>
        <v>10.531174854364723</v>
      </c>
      <c r="J469" s="3">
        <f t="shared" si="40"/>
        <v>16.55368257645523</v>
      </c>
      <c r="K469" s="3">
        <f t="shared" si="36"/>
        <v>14.953509786582783</v>
      </c>
    </row>
    <row r="470" spans="1:11">
      <c r="A470" s="1">
        <v>1909.06</v>
      </c>
      <c r="B470" s="3">
        <v>9.8000000000000007</v>
      </c>
      <c r="C470" s="3">
        <v>0.42</v>
      </c>
      <c r="D470" s="3">
        <v>0.67</v>
      </c>
      <c r="E470" s="3">
        <v>9.4194198349999994</v>
      </c>
      <c r="F470" s="3">
        <f t="shared" si="37"/>
        <v>1909.4583333332985</v>
      </c>
      <c r="G470" s="3">
        <f>G465*7/12+G477*5/12</f>
        <v>3.8224999999999998</v>
      </c>
      <c r="H470" s="3">
        <f t="shared" si="38"/>
        <v>245.1711507134452</v>
      </c>
      <c r="I470" s="3">
        <f t="shared" si="39"/>
        <v>10.507335030576222</v>
      </c>
      <c r="J470" s="3">
        <f t="shared" si="40"/>
        <v>16.761701120204929</v>
      </c>
      <c r="K470" s="3">
        <f t="shared" si="36"/>
        <v>15.040444676080998</v>
      </c>
    </row>
    <row r="471" spans="1:11">
      <c r="A471" s="1">
        <v>1909.07</v>
      </c>
      <c r="B471" s="3">
        <v>9.94</v>
      </c>
      <c r="C471" s="3">
        <v>0.42330000000000001</v>
      </c>
      <c r="D471" s="3">
        <v>0.68500000000000005</v>
      </c>
      <c r="E471" s="3">
        <v>9.4194198349999994</v>
      </c>
      <c r="F471" s="3">
        <f t="shared" si="37"/>
        <v>1909.5416666666317</v>
      </c>
      <c r="G471" s="3">
        <f>G465*6/12+G477*6/12</f>
        <v>3.835</v>
      </c>
      <c r="H471" s="3">
        <f t="shared" si="38"/>
        <v>248.67359572363728</v>
      </c>
      <c r="I471" s="3">
        <f t="shared" si="39"/>
        <v>10.58989266295932</v>
      </c>
      <c r="J471" s="3">
        <f t="shared" si="40"/>
        <v>17.13696308558265</v>
      </c>
      <c r="K471" s="3">
        <f t="shared" si="36"/>
        <v>15.231503240497693</v>
      </c>
    </row>
    <row r="472" spans="1:11">
      <c r="A472" s="1">
        <v>1909.08</v>
      </c>
      <c r="B472" s="3">
        <v>10.18</v>
      </c>
      <c r="C472" s="3">
        <v>0.42670000000000002</v>
      </c>
      <c r="D472" s="3">
        <v>0.7</v>
      </c>
      <c r="E472" s="3">
        <v>9.5145851239999999</v>
      </c>
      <c r="F472" s="3">
        <f t="shared" si="37"/>
        <v>1909.624999999965</v>
      </c>
      <c r="G472" s="3">
        <f>G465*5/12+G477*7/12</f>
        <v>3.8474999999999997</v>
      </c>
      <c r="H472" s="3">
        <f t="shared" si="38"/>
        <v>252.13048900564968</v>
      </c>
      <c r="I472" s="3">
        <f t="shared" si="39"/>
        <v>10.568180713036416</v>
      </c>
      <c r="J472" s="3">
        <f t="shared" si="40"/>
        <v>17.337067023964121</v>
      </c>
      <c r="K472" s="3">
        <f t="shared" si="36"/>
        <v>15.417580706254764</v>
      </c>
    </row>
    <row r="473" spans="1:11">
      <c r="A473" s="1">
        <v>1909.09</v>
      </c>
      <c r="B473" s="3">
        <v>10.19</v>
      </c>
      <c r="C473" s="3">
        <v>0.43</v>
      </c>
      <c r="D473" s="3">
        <v>0.71499999999999997</v>
      </c>
      <c r="E473" s="3">
        <v>9.6096694209999995</v>
      </c>
      <c r="F473" s="3">
        <f t="shared" si="37"/>
        <v>1909.7083333332982</v>
      </c>
      <c r="G473" s="3">
        <f>G465*4/12+G477*8/12</f>
        <v>3.8600000000000003</v>
      </c>
      <c r="H473" s="3">
        <f t="shared" si="38"/>
        <v>249.88096830391476</v>
      </c>
      <c r="I473" s="3">
        <f t="shared" si="39"/>
        <v>10.544535463266275</v>
      </c>
      <c r="J473" s="3">
        <f t="shared" si="40"/>
        <v>17.533355479617178</v>
      </c>
      <c r="K473" s="3">
        <f t="shared" si="36"/>
        <v>15.254446436821178</v>
      </c>
    </row>
    <row r="474" spans="1:11">
      <c r="A474" s="1">
        <v>1909.1</v>
      </c>
      <c r="B474" s="3">
        <v>10.23</v>
      </c>
      <c r="C474" s="3">
        <v>0.43330000000000002</v>
      </c>
      <c r="D474" s="3">
        <v>0.73</v>
      </c>
      <c r="E474" s="3">
        <v>9.8000000000000007</v>
      </c>
      <c r="F474" s="3">
        <f t="shared" si="37"/>
        <v>1909.7916666666315</v>
      </c>
      <c r="G474" s="3">
        <f>G465*3/12+G477*9/12</f>
        <v>3.8724999999999996</v>
      </c>
      <c r="H474" s="3">
        <f t="shared" si="38"/>
        <v>245.98974489795913</v>
      </c>
      <c r="I474" s="3">
        <f t="shared" si="39"/>
        <v>10.419096428571427</v>
      </c>
      <c r="J474" s="3">
        <f t="shared" si="40"/>
        <v>17.553520408163262</v>
      </c>
      <c r="K474" s="3">
        <f t="shared" si="36"/>
        <v>14.988845296121767</v>
      </c>
    </row>
    <row r="475" spans="1:11">
      <c r="A475" s="1">
        <v>1909.11</v>
      </c>
      <c r="B475" s="3">
        <v>10.18</v>
      </c>
      <c r="C475" s="3">
        <v>0.43669999999999998</v>
      </c>
      <c r="D475" s="3">
        <v>0.745</v>
      </c>
      <c r="E475" s="3">
        <v>9.8951652889999995</v>
      </c>
      <c r="F475" s="3">
        <f t="shared" si="37"/>
        <v>1909.8749999999648</v>
      </c>
      <c r="G475" s="3">
        <f>G465*2/12+G477*10/12</f>
        <v>3.8849999999999998</v>
      </c>
      <c r="H475" s="3">
        <f t="shared" si="38"/>
        <v>242.4332418849805</v>
      </c>
      <c r="I475" s="3">
        <f t="shared" si="39"/>
        <v>10.399862154338996</v>
      </c>
      <c r="J475" s="3">
        <f t="shared" si="40"/>
        <v>17.741921925767237</v>
      </c>
      <c r="K475" s="3">
        <f t="shared" si="36"/>
        <v>14.745631176824594</v>
      </c>
    </row>
    <row r="476" spans="1:11">
      <c r="A476" s="1">
        <v>1909.12</v>
      </c>
      <c r="B476" s="3">
        <v>10.3</v>
      </c>
      <c r="C476" s="3">
        <v>0.44</v>
      </c>
      <c r="D476" s="3">
        <v>0.76</v>
      </c>
      <c r="E476" s="3">
        <v>9.9903305790000001</v>
      </c>
      <c r="F476" s="3">
        <f t="shared" si="37"/>
        <v>1909.958333333298</v>
      </c>
      <c r="G476" s="3">
        <f>G465*1/12+G477*11/12</f>
        <v>3.8975000000000004</v>
      </c>
      <c r="H476" s="3">
        <f t="shared" si="38"/>
        <v>242.95442285984436</v>
      </c>
      <c r="I476" s="3">
        <f t="shared" si="39"/>
        <v>10.378635539643836</v>
      </c>
      <c r="J476" s="3">
        <f t="shared" si="40"/>
        <v>17.926734113930266</v>
      </c>
      <c r="K476" s="3">
        <f t="shared" si="36"/>
        <v>14.750638489265038</v>
      </c>
    </row>
    <row r="477" spans="1:11">
      <c r="A477" s="1">
        <v>1910.01</v>
      </c>
      <c r="B477" s="3">
        <v>10.08</v>
      </c>
      <c r="C477" s="3">
        <v>0.4425</v>
      </c>
      <c r="D477" s="3">
        <v>0.75749999999999995</v>
      </c>
      <c r="E477" s="3">
        <v>9.8951652889999995</v>
      </c>
      <c r="F477" s="3">
        <f t="shared" si="37"/>
        <v>1910.0416666666313</v>
      </c>
      <c r="G477" s="3">
        <v>3.91</v>
      </c>
      <c r="H477" s="3">
        <f t="shared" si="38"/>
        <v>240.05177585467618</v>
      </c>
      <c r="I477" s="3">
        <f t="shared" si="39"/>
        <v>10.537987184096647</v>
      </c>
      <c r="J477" s="3">
        <f t="shared" si="40"/>
        <v>18.039605179555277</v>
      </c>
      <c r="K477" s="3">
        <f t="shared" si="36"/>
        <v>14.547885040564152</v>
      </c>
    </row>
    <row r="478" spans="1:11">
      <c r="A478" s="1">
        <v>1910.02</v>
      </c>
      <c r="B478" s="3">
        <v>9.7200000000000006</v>
      </c>
      <c r="C478" s="3">
        <v>0.44500000000000001</v>
      </c>
      <c r="D478" s="3">
        <v>0.755</v>
      </c>
      <c r="E478" s="3">
        <v>9.8951652889999995</v>
      </c>
      <c r="F478" s="3">
        <f t="shared" si="37"/>
        <v>1910.1249999999645</v>
      </c>
      <c r="G478" s="3">
        <f>G477*11/12+G489*1/12</f>
        <v>3.9158333333333335</v>
      </c>
      <c r="H478" s="3">
        <f t="shared" si="38"/>
        <v>231.4784981455806</v>
      </c>
      <c r="I478" s="3">
        <f t="shared" si="39"/>
        <v>10.597523834854256</v>
      </c>
      <c r="J478" s="3">
        <f t="shared" si="40"/>
        <v>17.98006852879767</v>
      </c>
      <c r="K478" s="3">
        <f t="shared" si="36"/>
        <v>14.002037903032702</v>
      </c>
    </row>
    <row r="479" spans="1:11">
      <c r="A479" s="1">
        <v>1910.03</v>
      </c>
      <c r="B479" s="3">
        <v>9.9600000000000009</v>
      </c>
      <c r="C479" s="3">
        <v>0.44750000000000001</v>
      </c>
      <c r="D479" s="3">
        <v>0.75249999999999995</v>
      </c>
      <c r="E479" s="3">
        <v>10.08541488</v>
      </c>
      <c r="F479" s="3">
        <f t="shared" si="37"/>
        <v>1910.2083333332978</v>
      </c>
      <c r="G479" s="3">
        <f>G477*10/12+G489*2/12</f>
        <v>3.9216666666666669</v>
      </c>
      <c r="H479" s="3">
        <f t="shared" si="38"/>
        <v>232.7196280893107</v>
      </c>
      <c r="I479" s="3">
        <f t="shared" si="39"/>
        <v>10.456027466864109</v>
      </c>
      <c r="J479" s="3">
        <f t="shared" si="40"/>
        <v>17.582481941486574</v>
      </c>
      <c r="K479" s="3">
        <f t="shared" si="36"/>
        <v>14.050006965077827</v>
      </c>
    </row>
    <row r="480" spans="1:11">
      <c r="A480" s="1">
        <v>1910.04</v>
      </c>
      <c r="B480" s="3">
        <v>9.7200000000000006</v>
      </c>
      <c r="C480" s="3">
        <v>0.45</v>
      </c>
      <c r="D480" s="3">
        <v>0.75</v>
      </c>
      <c r="E480" s="3">
        <v>10.180580170000001</v>
      </c>
      <c r="F480" s="3">
        <f t="shared" si="37"/>
        <v>1910.291666666631</v>
      </c>
      <c r="G480" s="3">
        <f>G477*9/12+G489*3/12</f>
        <v>3.9274999999999998</v>
      </c>
      <c r="H480" s="3">
        <f t="shared" si="38"/>
        <v>224.98894579207462</v>
      </c>
      <c r="I480" s="3">
        <f t="shared" si="39"/>
        <v>10.416154897781231</v>
      </c>
      <c r="J480" s="3">
        <f t="shared" si="40"/>
        <v>17.360258162968719</v>
      </c>
      <c r="K480" s="3">
        <f t="shared" si="36"/>
        <v>13.559883620820086</v>
      </c>
    </row>
    <row r="481" spans="1:11">
      <c r="A481" s="1">
        <v>1910.05</v>
      </c>
      <c r="B481" s="3">
        <v>9.56</v>
      </c>
      <c r="C481" s="3">
        <v>0.45250000000000001</v>
      </c>
      <c r="D481" s="3">
        <v>0.74750000000000005</v>
      </c>
      <c r="E481" s="3">
        <v>9.9903305790000001</v>
      </c>
      <c r="F481" s="3">
        <f t="shared" si="37"/>
        <v>1910.3749999999643</v>
      </c>
      <c r="G481" s="3">
        <f>G477*8/12+G489*4/12</f>
        <v>3.9333333333333336</v>
      </c>
      <c r="H481" s="3">
        <f t="shared" si="38"/>
        <v>225.49944490680701</v>
      </c>
      <c r="I481" s="3">
        <f t="shared" si="39"/>
        <v>10.673483140201901</v>
      </c>
      <c r="J481" s="3">
        <f t="shared" si="40"/>
        <v>17.631886513372201</v>
      </c>
      <c r="K481" s="3">
        <f t="shared" si="36"/>
        <v>13.568792287251458</v>
      </c>
    </row>
    <row r="482" spans="1:11">
      <c r="A482" s="1">
        <v>1910.06</v>
      </c>
      <c r="B482" s="3">
        <v>9.1</v>
      </c>
      <c r="C482" s="3">
        <v>0.45500000000000002</v>
      </c>
      <c r="D482" s="3">
        <v>0.745</v>
      </c>
      <c r="E482" s="3">
        <v>9.8951652889999995</v>
      </c>
      <c r="F482" s="3">
        <f t="shared" si="37"/>
        <v>1910.4583333332976</v>
      </c>
      <c r="G482" s="3">
        <f>G477*7/12+G489*5/12</f>
        <v>3.9391666666666665</v>
      </c>
      <c r="H482" s="3">
        <f t="shared" si="38"/>
        <v>216.71340875769374</v>
      </c>
      <c r="I482" s="3">
        <f t="shared" si="39"/>
        <v>10.835670437884689</v>
      </c>
      <c r="J482" s="3">
        <f t="shared" si="40"/>
        <v>17.741921925767237</v>
      </c>
      <c r="K482" s="3">
        <f t="shared" si="36"/>
        <v>13.019657302315942</v>
      </c>
    </row>
    <row r="483" spans="1:11">
      <c r="A483" s="1">
        <v>1910.07</v>
      </c>
      <c r="B483" s="3">
        <v>8.64</v>
      </c>
      <c r="C483" s="3">
        <v>0.45750000000000002</v>
      </c>
      <c r="D483" s="3">
        <v>0.74250000000000005</v>
      </c>
      <c r="E483" s="3">
        <v>9.8951652889999995</v>
      </c>
      <c r="F483" s="3">
        <f t="shared" si="37"/>
        <v>1910.5416666666308</v>
      </c>
      <c r="G483" s="3">
        <f>G477*6/12+G489*6/12</f>
        <v>3.9450000000000003</v>
      </c>
      <c r="H483" s="3">
        <f t="shared" si="38"/>
        <v>205.75866501829387</v>
      </c>
      <c r="I483" s="3">
        <f t="shared" si="39"/>
        <v>10.895207088642296</v>
      </c>
      <c r="J483" s="3">
        <f t="shared" si="40"/>
        <v>17.682385275009629</v>
      </c>
      <c r="K483" s="3">
        <f t="shared" si="36"/>
        <v>12.342581259985224</v>
      </c>
    </row>
    <row r="484" spans="1:11">
      <c r="A484" s="1">
        <v>1910.08</v>
      </c>
      <c r="B484" s="3">
        <v>8.85</v>
      </c>
      <c r="C484" s="3">
        <v>0.46</v>
      </c>
      <c r="D484" s="3">
        <v>0.74</v>
      </c>
      <c r="E484" s="3">
        <v>9.8000000000000007</v>
      </c>
      <c r="F484" s="3">
        <f t="shared" si="37"/>
        <v>1910.6249999999641</v>
      </c>
      <c r="G484" s="3">
        <f>G477*5/12+G489*7/12</f>
        <v>3.9508333333333336</v>
      </c>
      <c r="H484" s="3">
        <f t="shared" si="38"/>
        <v>212.80637755102035</v>
      </c>
      <c r="I484" s="3">
        <f t="shared" si="39"/>
        <v>11.061122448979591</v>
      </c>
      <c r="J484" s="3">
        <f t="shared" si="40"/>
        <v>17.793979591836731</v>
      </c>
      <c r="K484" s="3">
        <f t="shared" si="36"/>
        <v>12.745055150886257</v>
      </c>
    </row>
    <row r="485" spans="1:11">
      <c r="A485" s="1">
        <v>1910.09</v>
      </c>
      <c r="B485" s="3">
        <v>8.91</v>
      </c>
      <c r="C485" s="3">
        <v>0.46250000000000002</v>
      </c>
      <c r="D485" s="3">
        <v>0.73750000000000004</v>
      </c>
      <c r="E485" s="3">
        <v>9.7048347110000002</v>
      </c>
      <c r="F485" s="3">
        <f t="shared" si="37"/>
        <v>1910.7083333332973</v>
      </c>
      <c r="G485" s="3">
        <f>G477*4/12+G489*8/12</f>
        <v>3.956666666666667</v>
      </c>
      <c r="H485" s="3">
        <f t="shared" si="38"/>
        <v>216.35005257947867</v>
      </c>
      <c r="I485" s="3">
        <f t="shared" si="39"/>
        <v>11.230291730416262</v>
      </c>
      <c r="J485" s="3">
        <f t="shared" si="40"/>
        <v>17.907762489042149</v>
      </c>
      <c r="K485" s="3">
        <f t="shared" si="36"/>
        <v>12.937161101070853</v>
      </c>
    </row>
    <row r="486" spans="1:11">
      <c r="A486" s="1">
        <v>1910.1</v>
      </c>
      <c r="B486" s="3">
        <v>9.32</v>
      </c>
      <c r="C486" s="3">
        <v>0.46500000000000002</v>
      </c>
      <c r="D486" s="3">
        <v>0.73499999999999999</v>
      </c>
      <c r="E486" s="3">
        <v>9.4194198349999994</v>
      </c>
      <c r="F486" s="3">
        <f t="shared" si="37"/>
        <v>1910.7916666666306</v>
      </c>
      <c r="G486" s="3">
        <f>G477*3/12+G489*9/12</f>
        <v>3.9624999999999999</v>
      </c>
      <c r="H486" s="3">
        <f t="shared" si="38"/>
        <v>233.16276782135807</v>
      </c>
      <c r="I486" s="3">
        <f t="shared" si="39"/>
        <v>11.633120926709388</v>
      </c>
      <c r="J486" s="3">
        <f t="shared" si="40"/>
        <v>18.387836303508386</v>
      </c>
      <c r="K486" s="3">
        <f t="shared" si="36"/>
        <v>13.91886665644582</v>
      </c>
    </row>
    <row r="487" spans="1:11">
      <c r="A487" s="1">
        <v>1910.11</v>
      </c>
      <c r="B487" s="3">
        <v>9.31</v>
      </c>
      <c r="C487" s="3">
        <v>0.46750000000000003</v>
      </c>
      <c r="D487" s="3">
        <v>0.73250000000000004</v>
      </c>
      <c r="E487" s="3">
        <v>9.229089256</v>
      </c>
      <c r="F487" s="3">
        <f t="shared" si="37"/>
        <v>1910.8749999999638</v>
      </c>
      <c r="G487" s="3">
        <f>G477*2/12+G489*10/12</f>
        <v>3.9683333333333333</v>
      </c>
      <c r="H487" s="3">
        <f t="shared" si="38"/>
        <v>237.71592614880223</v>
      </c>
      <c r="I487" s="3">
        <f t="shared" si="39"/>
        <v>11.936863101457039</v>
      </c>
      <c r="J487" s="3">
        <f t="shared" si="40"/>
        <v>18.703213308700064</v>
      </c>
      <c r="K487" s="3">
        <f t="shared" si="36"/>
        <v>14.16452317578036</v>
      </c>
    </row>
    <row r="488" spans="1:11">
      <c r="A488" s="1">
        <v>1910.12</v>
      </c>
      <c r="B488" s="3">
        <v>9.0500000000000007</v>
      </c>
      <c r="C488" s="3">
        <v>0.47</v>
      </c>
      <c r="D488" s="3">
        <v>0.73</v>
      </c>
      <c r="E488" s="3">
        <v>9.229089256</v>
      </c>
      <c r="F488" s="3">
        <f t="shared" si="37"/>
        <v>1910.9583333332971</v>
      </c>
      <c r="G488" s="3">
        <f>G477*1/12+G489*11/12</f>
        <v>3.9741666666666666</v>
      </c>
      <c r="H488" s="3">
        <f t="shared" si="38"/>
        <v>231.07724292660154</v>
      </c>
      <c r="I488" s="3">
        <f t="shared" si="39"/>
        <v>12.000696593978198</v>
      </c>
      <c r="J488" s="3">
        <f t="shared" si="40"/>
        <v>18.639379816178906</v>
      </c>
      <c r="K488" s="3">
        <f t="shared" si="36"/>
        <v>13.741478417781554</v>
      </c>
    </row>
    <row r="489" spans="1:11">
      <c r="A489" s="1">
        <v>1911.01</v>
      </c>
      <c r="B489" s="3">
        <v>9.27</v>
      </c>
      <c r="C489" s="3">
        <v>0.47</v>
      </c>
      <c r="D489" s="3">
        <v>0.71830000000000005</v>
      </c>
      <c r="E489" s="3">
        <v>9.229089256</v>
      </c>
      <c r="F489" s="3">
        <f t="shared" si="37"/>
        <v>1911.0416666666304</v>
      </c>
      <c r="G489" s="3">
        <v>3.98</v>
      </c>
      <c r="H489" s="3">
        <f t="shared" si="38"/>
        <v>236.6945902684636</v>
      </c>
      <c r="I489" s="3">
        <f t="shared" si="39"/>
        <v>12.000696593978198</v>
      </c>
      <c r="J489" s="3">
        <f t="shared" si="40"/>
        <v>18.340639071179876</v>
      </c>
      <c r="K489" s="3">
        <f t="shared" si="36"/>
        <v>14.049215181401207</v>
      </c>
    </row>
    <row r="490" spans="1:11">
      <c r="A490" s="1">
        <v>1911.02</v>
      </c>
      <c r="B490" s="3">
        <v>9.43</v>
      </c>
      <c r="C490" s="3">
        <v>0.47</v>
      </c>
      <c r="D490" s="3">
        <v>0.70669999999999999</v>
      </c>
      <c r="E490" s="3">
        <v>8.9436743799999991</v>
      </c>
      <c r="F490" s="3">
        <f t="shared" si="37"/>
        <v>1911.1249999999636</v>
      </c>
      <c r="G490" s="3">
        <f>G489*11/12+G501*1/12</f>
        <v>3.9824999999999999</v>
      </c>
      <c r="H490" s="3">
        <f t="shared" si="38"/>
        <v>248.46381985565981</v>
      </c>
      <c r="I490" s="3">
        <f t="shared" si="39"/>
        <v>12.383668646040308</v>
      </c>
      <c r="J490" s="3">
        <f t="shared" si="40"/>
        <v>18.620294962035505</v>
      </c>
      <c r="K490" s="3">
        <f t="shared" si="36"/>
        <v>14.721488469928309</v>
      </c>
    </row>
    <row r="491" spans="1:11">
      <c r="A491" s="1">
        <v>1911.03</v>
      </c>
      <c r="B491" s="3">
        <v>9.32</v>
      </c>
      <c r="C491" s="3">
        <v>0.47</v>
      </c>
      <c r="D491" s="3">
        <v>0.69499999999999995</v>
      </c>
      <c r="E491" s="3">
        <v>9.0388396689999997</v>
      </c>
      <c r="F491" s="3">
        <f t="shared" si="37"/>
        <v>1911.2083333332969</v>
      </c>
      <c r="G491" s="3">
        <f>G489*10/12+G501*2/12</f>
        <v>3.9849999999999999</v>
      </c>
      <c r="H491" s="3">
        <f t="shared" si="38"/>
        <v>242.98008156205961</v>
      </c>
      <c r="I491" s="3">
        <f t="shared" si="39"/>
        <v>12.25328737491073</v>
      </c>
      <c r="J491" s="3">
        <f t="shared" si="40"/>
        <v>18.119222820346717</v>
      </c>
      <c r="K491" s="3">
        <f t="shared" si="36"/>
        <v>14.370623221979535</v>
      </c>
    </row>
    <row r="492" spans="1:11">
      <c r="A492" s="1">
        <v>1911.04</v>
      </c>
      <c r="B492" s="3">
        <v>9.2799999999999994</v>
      </c>
      <c r="C492" s="3">
        <v>0.47</v>
      </c>
      <c r="D492" s="3">
        <v>0.68330000000000002</v>
      </c>
      <c r="E492" s="3">
        <v>8.7534247930000006</v>
      </c>
      <c r="F492" s="3">
        <f t="shared" si="37"/>
        <v>1911.2916666666301</v>
      </c>
      <c r="G492" s="3">
        <f>G489*9/12+G501*3/12</f>
        <v>3.9874999999999998</v>
      </c>
      <c r="H492" s="3">
        <f t="shared" si="38"/>
        <v>249.82587406803111</v>
      </c>
      <c r="I492" s="3">
        <f t="shared" si="39"/>
        <v>12.652819053014507</v>
      </c>
      <c r="J492" s="3">
        <f t="shared" si="40"/>
        <v>18.395045231754924</v>
      </c>
      <c r="K492" s="3">
        <f t="shared" si="36"/>
        <v>14.752935420329358</v>
      </c>
    </row>
    <row r="493" spans="1:11">
      <c r="A493" s="1">
        <v>1911.05</v>
      </c>
      <c r="B493" s="3">
        <v>9.48</v>
      </c>
      <c r="C493" s="3">
        <v>0.47</v>
      </c>
      <c r="D493" s="3">
        <v>0.67169999999999996</v>
      </c>
      <c r="E493" s="3">
        <v>8.7534247930000006</v>
      </c>
      <c r="F493" s="3">
        <f t="shared" si="37"/>
        <v>1911.3749999999634</v>
      </c>
      <c r="G493" s="3">
        <f>G489*8/12+G501*4/12</f>
        <v>3.99</v>
      </c>
      <c r="H493" s="3">
        <f t="shared" si="38"/>
        <v>255.21005238846288</v>
      </c>
      <c r="I493" s="3">
        <f t="shared" si="39"/>
        <v>12.652819053014507</v>
      </c>
      <c r="J493" s="3">
        <f t="shared" si="40"/>
        <v>18.082762889169882</v>
      </c>
      <c r="K493" s="3">
        <f t="shared" si="36"/>
        <v>15.047660591685045</v>
      </c>
    </row>
    <row r="494" spans="1:11">
      <c r="A494" s="1">
        <v>1911.06</v>
      </c>
      <c r="B494" s="3">
        <v>9.67</v>
      </c>
      <c r="C494" s="3">
        <v>0.47</v>
      </c>
      <c r="D494" s="3">
        <v>0.66</v>
      </c>
      <c r="E494" s="3">
        <v>8.7534247930000006</v>
      </c>
      <c r="F494" s="3">
        <f t="shared" si="37"/>
        <v>1911.4583333332967</v>
      </c>
      <c r="G494" s="3">
        <f>G489*7/12+G501*5/12</f>
        <v>3.9924999999999997</v>
      </c>
      <c r="H494" s="3">
        <f t="shared" si="38"/>
        <v>260.32502179287297</v>
      </c>
      <c r="I494" s="3">
        <f t="shared" si="39"/>
        <v>12.652819053014507</v>
      </c>
      <c r="J494" s="3">
        <f t="shared" si="40"/>
        <v>17.767788457424629</v>
      </c>
      <c r="K494" s="3">
        <f t="shared" si="36"/>
        <v>15.328355684719282</v>
      </c>
    </row>
    <row r="495" spans="1:11">
      <c r="A495" s="1">
        <v>1911.07</v>
      </c>
      <c r="B495" s="3">
        <v>9.6300000000000008</v>
      </c>
      <c r="C495" s="3">
        <v>0.47</v>
      </c>
      <c r="D495" s="3">
        <v>0.64829999999999999</v>
      </c>
      <c r="E495" s="3">
        <v>8.8485090910000004</v>
      </c>
      <c r="F495" s="3">
        <f t="shared" si="37"/>
        <v>1911.5416666666299</v>
      </c>
      <c r="G495" s="3">
        <f>G489*6/12+G501*6/12</f>
        <v>3.9950000000000001</v>
      </c>
      <c r="H495" s="3">
        <f t="shared" si="38"/>
        <v>256.46235729227664</v>
      </c>
      <c r="I495" s="3">
        <f t="shared" si="39"/>
        <v>12.51685440574974</v>
      </c>
      <c r="J495" s="3">
        <f t="shared" si="40"/>
        <v>17.265269598399055</v>
      </c>
      <c r="K495" s="3">
        <f t="shared" si="36"/>
        <v>15.083110578700269</v>
      </c>
    </row>
    <row r="496" spans="1:11">
      <c r="A496" s="1">
        <v>1911.08</v>
      </c>
      <c r="B496" s="3">
        <v>9.17</v>
      </c>
      <c r="C496" s="3">
        <v>0.47</v>
      </c>
      <c r="D496" s="3">
        <v>0.63670000000000004</v>
      </c>
      <c r="E496" s="3">
        <v>9.1340049590000003</v>
      </c>
      <c r="F496" s="3">
        <f t="shared" si="37"/>
        <v>1911.6249999999632</v>
      </c>
      <c r="G496" s="3">
        <f>G489*5/12+G501*7/12</f>
        <v>3.9975000000000001</v>
      </c>
      <c r="H496" s="3">
        <f t="shared" si="38"/>
        <v>236.57864318004252</v>
      </c>
      <c r="I496" s="3">
        <f t="shared" si="39"/>
        <v>12.125622932892036</v>
      </c>
      <c r="J496" s="3">
        <f t="shared" si="40"/>
        <v>16.426349194409276</v>
      </c>
      <c r="K496" s="3">
        <f t="shared" si="36"/>
        <v>13.89979066565445</v>
      </c>
    </row>
    <row r="497" spans="1:11">
      <c r="A497" s="1">
        <v>1911.09</v>
      </c>
      <c r="B497" s="3">
        <v>8.67</v>
      </c>
      <c r="C497" s="3">
        <v>0.47</v>
      </c>
      <c r="D497" s="3">
        <v>0.625</v>
      </c>
      <c r="E497" s="3">
        <v>9.229089256</v>
      </c>
      <c r="F497" s="3">
        <f t="shared" si="37"/>
        <v>1911.7083333332964</v>
      </c>
      <c r="G497" s="3">
        <f>G489*4/12+G501*8/12</f>
        <v>4</v>
      </c>
      <c r="H497" s="3">
        <f t="shared" si="38"/>
        <v>221.37455206338507</v>
      </c>
      <c r="I497" s="3">
        <f t="shared" si="39"/>
        <v>12.000696593978198</v>
      </c>
      <c r="J497" s="3">
        <f t="shared" si="40"/>
        <v>15.958373130290159</v>
      </c>
      <c r="K497" s="3">
        <f t="shared" si="36"/>
        <v>12.997953983252438</v>
      </c>
    </row>
    <row r="498" spans="1:11">
      <c r="A498" s="1">
        <v>1911.1</v>
      </c>
      <c r="B498" s="3">
        <v>8.7200000000000006</v>
      </c>
      <c r="C498" s="3">
        <v>0.47</v>
      </c>
      <c r="D498" s="3">
        <v>0.61329999999999996</v>
      </c>
      <c r="E498" s="3">
        <v>9.229089256</v>
      </c>
      <c r="F498" s="3">
        <f t="shared" si="37"/>
        <v>1911.7916666666297</v>
      </c>
      <c r="G498" s="3">
        <f>G489*3/12+G501*9/12</f>
        <v>4.0024999999999995</v>
      </c>
      <c r="H498" s="3">
        <f t="shared" si="38"/>
        <v>222.65122191380831</v>
      </c>
      <c r="I498" s="3">
        <f t="shared" si="39"/>
        <v>12.000696593978198</v>
      </c>
      <c r="J498" s="3">
        <f t="shared" si="40"/>
        <v>15.659632385291125</v>
      </c>
      <c r="K498" s="3">
        <f t="shared" si="36"/>
        <v>13.066472850619197</v>
      </c>
    </row>
    <row r="499" spans="1:11">
      <c r="A499" s="1">
        <v>1911.11</v>
      </c>
      <c r="B499" s="3">
        <v>9.07</v>
      </c>
      <c r="C499" s="3">
        <v>0.47</v>
      </c>
      <c r="D499" s="3">
        <v>0.60170000000000001</v>
      </c>
      <c r="E499" s="3">
        <v>9.1340049590000003</v>
      </c>
      <c r="F499" s="3">
        <f t="shared" si="37"/>
        <v>1911.8749999999629</v>
      </c>
      <c r="G499" s="3">
        <f>G489*2/12+G501*10/12</f>
        <v>4.0049999999999999</v>
      </c>
      <c r="H499" s="3">
        <f t="shared" si="38"/>
        <v>233.99872340708677</v>
      </c>
      <c r="I499" s="3">
        <f t="shared" si="39"/>
        <v>12.125622932892036</v>
      </c>
      <c r="J499" s="3">
        <f t="shared" si="40"/>
        <v>15.523377273874765</v>
      </c>
      <c r="K499" s="3">
        <f t="shared" si="36"/>
        <v>13.727997586413101</v>
      </c>
    </row>
    <row r="500" spans="1:11">
      <c r="A500" s="1">
        <v>1911.12</v>
      </c>
      <c r="B500" s="3">
        <v>9.11</v>
      </c>
      <c r="C500" s="3">
        <v>0.47</v>
      </c>
      <c r="D500" s="3">
        <v>0.59</v>
      </c>
      <c r="E500" s="3">
        <v>9.0388396689999997</v>
      </c>
      <c r="F500" s="3">
        <f t="shared" si="37"/>
        <v>1911.9583333332962</v>
      </c>
      <c r="G500" s="3">
        <f>G489*1/12+G501*11/12</f>
        <v>4.0075000000000003</v>
      </c>
      <c r="H500" s="3">
        <f t="shared" si="38"/>
        <v>237.50520847965268</v>
      </c>
      <c r="I500" s="3">
        <f t="shared" si="39"/>
        <v>12.25328737491073</v>
      </c>
      <c r="J500" s="3">
        <f t="shared" si="40"/>
        <v>15.381786279143258</v>
      </c>
      <c r="K500" s="3">
        <f t="shared" si="36"/>
        <v>13.929258419578241</v>
      </c>
    </row>
    <row r="501" spans="1:11">
      <c r="A501" s="1">
        <v>1912.01</v>
      </c>
      <c r="B501" s="3">
        <v>9.1199999999999992</v>
      </c>
      <c r="C501" s="3">
        <v>0.4708</v>
      </c>
      <c r="D501" s="3">
        <v>0.59919999999999995</v>
      </c>
      <c r="E501" s="3">
        <v>9.1340049590000003</v>
      </c>
      <c r="F501" s="3">
        <f t="shared" si="37"/>
        <v>1912.0416666666295</v>
      </c>
      <c r="G501" s="3">
        <v>4.01</v>
      </c>
      <c r="H501" s="3">
        <f t="shared" si="38"/>
        <v>235.28868329356462</v>
      </c>
      <c r="I501" s="3">
        <f t="shared" si="39"/>
        <v>12.146262291075683</v>
      </c>
      <c r="J501" s="3">
        <f t="shared" si="40"/>
        <v>15.458879279550867</v>
      </c>
      <c r="K501" s="3">
        <f t="shared" si="36"/>
        <v>13.794952631845829</v>
      </c>
    </row>
    <row r="502" spans="1:11">
      <c r="A502" s="1">
        <v>1912.02</v>
      </c>
      <c r="B502" s="3">
        <v>9.0399999999999991</v>
      </c>
      <c r="C502" s="3">
        <v>0.47170000000000001</v>
      </c>
      <c r="D502" s="3">
        <v>0.60829999999999995</v>
      </c>
      <c r="E502" s="3">
        <v>9.229089256</v>
      </c>
      <c r="F502" s="3">
        <f t="shared" si="37"/>
        <v>1912.1249999999627</v>
      </c>
      <c r="G502" s="3">
        <f>G501*11/12+G513*1/12</f>
        <v>4.0466666666666669</v>
      </c>
      <c r="H502" s="3">
        <f t="shared" si="38"/>
        <v>230.82190895651681</v>
      </c>
      <c r="I502" s="3">
        <f t="shared" si="39"/>
        <v>12.044103368892589</v>
      </c>
      <c r="J502" s="3">
        <f t="shared" si="40"/>
        <v>15.531965400248804</v>
      </c>
      <c r="K502" s="3">
        <f t="shared" si="36"/>
        <v>13.531634369686598</v>
      </c>
    </row>
    <row r="503" spans="1:11">
      <c r="A503" s="1">
        <v>1912.03</v>
      </c>
      <c r="B503" s="3">
        <v>9.3000000000000007</v>
      </c>
      <c r="C503" s="3">
        <v>0.47249999999999998</v>
      </c>
      <c r="D503" s="3">
        <v>0.61750000000000005</v>
      </c>
      <c r="E503" s="3">
        <v>9.4194198349999994</v>
      </c>
      <c r="F503" s="3">
        <f t="shared" si="37"/>
        <v>1912.208333333296</v>
      </c>
      <c r="G503" s="3">
        <f>G501*10/12+G513*2/12</f>
        <v>4.083333333333333</v>
      </c>
      <c r="H503" s="3">
        <f t="shared" si="38"/>
        <v>232.66241853418779</v>
      </c>
      <c r="I503" s="3">
        <f t="shared" si="39"/>
        <v>11.820751909398249</v>
      </c>
      <c r="J503" s="3">
        <f t="shared" si="40"/>
        <v>15.448284241382897</v>
      </c>
      <c r="K503" s="3">
        <f t="shared" si="36"/>
        <v>13.639769173944174</v>
      </c>
    </row>
    <row r="504" spans="1:11">
      <c r="A504" s="1">
        <v>1912.04</v>
      </c>
      <c r="B504" s="3">
        <v>9.59</v>
      </c>
      <c r="C504" s="3">
        <v>0.4733</v>
      </c>
      <c r="D504" s="3">
        <v>0.62670000000000003</v>
      </c>
      <c r="E504" s="3">
        <v>9.7048347110000002</v>
      </c>
      <c r="F504" s="3">
        <f t="shared" si="37"/>
        <v>1912.2916666666292</v>
      </c>
      <c r="G504" s="3">
        <f>G501*9/12+G513*3/12</f>
        <v>4.12</v>
      </c>
      <c r="H504" s="3">
        <f t="shared" si="38"/>
        <v>232.86161663717178</v>
      </c>
      <c r="I504" s="3">
        <f t="shared" si="39"/>
        <v>11.492534218391388</v>
      </c>
      <c r="J504" s="3">
        <f t="shared" si="40"/>
        <v>15.217348816112153</v>
      </c>
      <c r="K504" s="3">
        <f t="shared" si="36"/>
        <v>13.654392690553241</v>
      </c>
    </row>
    <row r="505" spans="1:11">
      <c r="A505" s="1">
        <v>1912.05</v>
      </c>
      <c r="B505" s="3">
        <v>9.58</v>
      </c>
      <c r="C505" s="3">
        <v>0.47420000000000001</v>
      </c>
      <c r="D505" s="3">
        <v>0.63580000000000003</v>
      </c>
      <c r="E505" s="3">
        <v>9.7048347110000002</v>
      </c>
      <c r="F505" s="3">
        <f t="shared" si="37"/>
        <v>1912.3749999999625</v>
      </c>
      <c r="G505" s="3">
        <f>G501*8/12+G513*4/12</f>
        <v>4.1566666666666663</v>
      </c>
      <c r="H505" s="3">
        <f t="shared" si="38"/>
        <v>232.61879951867627</v>
      </c>
      <c r="I505" s="3">
        <f t="shared" si="39"/>
        <v>11.514387759055982</v>
      </c>
      <c r="J505" s="3">
        <f t="shared" si="40"/>
        <v>15.438312393943047</v>
      </c>
      <c r="K505" s="3">
        <f t="shared" si="36"/>
        <v>13.645500685612374</v>
      </c>
    </row>
    <row r="506" spans="1:11">
      <c r="A506" s="1">
        <v>1912.06</v>
      </c>
      <c r="B506" s="3">
        <v>9.58</v>
      </c>
      <c r="C506" s="3">
        <v>0.47499999999999998</v>
      </c>
      <c r="D506" s="3">
        <v>0.64500000000000002</v>
      </c>
      <c r="E506" s="3">
        <v>9.6096694209999995</v>
      </c>
      <c r="F506" s="3">
        <f t="shared" si="37"/>
        <v>1912.4583333332957</v>
      </c>
      <c r="G506" s="3">
        <f>G501*7/12+G513*5/12</f>
        <v>4.1933333333333334</v>
      </c>
      <c r="H506" s="3">
        <f t="shared" si="38"/>
        <v>234.92244125137421</v>
      </c>
      <c r="I506" s="3">
        <f t="shared" si="39"/>
        <v>11.648033360584838</v>
      </c>
      <c r="J506" s="3">
        <f t="shared" si="40"/>
        <v>15.816803194899414</v>
      </c>
      <c r="K506" s="3">
        <f t="shared" si="36"/>
        <v>13.78541740450253</v>
      </c>
    </row>
    <row r="507" spans="1:11">
      <c r="A507" s="1">
        <v>1912.07</v>
      </c>
      <c r="B507" s="3">
        <v>9.59</v>
      </c>
      <c r="C507" s="3">
        <v>0.4758</v>
      </c>
      <c r="D507" s="3">
        <v>0.6542</v>
      </c>
      <c r="E507" s="3">
        <v>9.6096694209999995</v>
      </c>
      <c r="F507" s="3">
        <f t="shared" si="37"/>
        <v>1912.541666666629</v>
      </c>
      <c r="G507" s="3">
        <f>G501*6/12+G513*6/12</f>
        <v>4.2300000000000004</v>
      </c>
      <c r="H507" s="3">
        <f t="shared" si="38"/>
        <v>235.16766300633392</v>
      </c>
      <c r="I507" s="3">
        <f t="shared" si="39"/>
        <v>11.667651100981614</v>
      </c>
      <c r="J507" s="3">
        <f t="shared" si="40"/>
        <v>16.042407209462322</v>
      </c>
      <c r="K507" s="3">
        <f t="shared" si="36"/>
        <v>13.802876645015786</v>
      </c>
    </row>
    <row r="508" spans="1:11">
      <c r="A508" s="1">
        <v>1912.08</v>
      </c>
      <c r="B508" s="3">
        <v>9.81</v>
      </c>
      <c r="C508" s="3">
        <v>0.47670000000000001</v>
      </c>
      <c r="D508" s="3">
        <v>0.6633</v>
      </c>
      <c r="E508" s="3">
        <v>9.7048347110000002</v>
      </c>
      <c r="F508" s="3">
        <f t="shared" si="37"/>
        <v>1912.6249999999623</v>
      </c>
      <c r="G508" s="3">
        <f>G501*5/12+G513*7/12</f>
        <v>4.2666666666666666</v>
      </c>
      <c r="H508" s="3">
        <f t="shared" si="38"/>
        <v>238.20359324407249</v>
      </c>
      <c r="I508" s="3">
        <f t="shared" si="39"/>
        <v>11.575092038679852</v>
      </c>
      <c r="J508" s="3">
        <f t="shared" si="40"/>
        <v>16.106059469805633</v>
      </c>
      <c r="K508" s="3">
        <f t="shared" si="36"/>
        <v>13.984761763426283</v>
      </c>
    </row>
    <row r="509" spans="1:11">
      <c r="A509" s="1">
        <v>1912.09</v>
      </c>
      <c r="B509" s="3">
        <v>9.86</v>
      </c>
      <c r="C509" s="3">
        <v>0.47749999999999998</v>
      </c>
      <c r="D509" s="3">
        <v>0.67249999999999999</v>
      </c>
      <c r="E509" s="3">
        <v>9.8000000000000007</v>
      </c>
      <c r="F509" s="3">
        <f t="shared" si="37"/>
        <v>1912.7083333332955</v>
      </c>
      <c r="G509" s="3">
        <f>G501*4/12+G513*8/12</f>
        <v>4.3033333333333337</v>
      </c>
      <c r="H509" s="3">
        <f t="shared" si="38"/>
        <v>237.09275510204074</v>
      </c>
      <c r="I509" s="3">
        <f t="shared" si="39"/>
        <v>11.48192602040816</v>
      </c>
      <c r="J509" s="3">
        <f t="shared" si="40"/>
        <v>16.170880102040812</v>
      </c>
      <c r="K509" s="3">
        <f t="shared" si="36"/>
        <v>13.926285001315877</v>
      </c>
    </row>
    <row r="510" spans="1:11">
      <c r="A510" s="1">
        <v>1912.1</v>
      </c>
      <c r="B510" s="3">
        <v>9.84</v>
      </c>
      <c r="C510" s="3">
        <v>0.4783</v>
      </c>
      <c r="D510" s="3">
        <v>0.68169999999999997</v>
      </c>
      <c r="E510" s="3">
        <v>9.8000000000000007</v>
      </c>
      <c r="F510" s="3">
        <f t="shared" si="37"/>
        <v>1912.7916666666288</v>
      </c>
      <c r="G510" s="3">
        <f>G501*3/12+G513*9/12</f>
        <v>4.34</v>
      </c>
      <c r="H510" s="3">
        <f t="shared" si="38"/>
        <v>236.61183673469384</v>
      </c>
      <c r="I510" s="3">
        <f t="shared" si="39"/>
        <v>11.50116275510204</v>
      </c>
      <c r="J510" s="3">
        <f t="shared" si="40"/>
        <v>16.392102551020404</v>
      </c>
      <c r="K510" s="3">
        <f t="shared" si="36"/>
        <v>13.905092701178473</v>
      </c>
    </row>
    <row r="511" spans="1:11">
      <c r="A511" s="1">
        <v>1912.11</v>
      </c>
      <c r="B511" s="3">
        <v>9.73</v>
      </c>
      <c r="C511" s="3">
        <v>0.47920000000000001</v>
      </c>
      <c r="D511" s="3">
        <v>0.69079999999999997</v>
      </c>
      <c r="E511" s="3">
        <v>9.8000000000000007</v>
      </c>
      <c r="F511" s="3">
        <f t="shared" si="37"/>
        <v>1912.874999999962</v>
      </c>
      <c r="G511" s="3">
        <f>G501*2/12+G513*10/12</f>
        <v>4.3766666666666669</v>
      </c>
      <c r="H511" s="3">
        <f t="shared" si="38"/>
        <v>233.96678571428569</v>
      </c>
      <c r="I511" s="3">
        <f t="shared" si="39"/>
        <v>11.522804081632652</v>
      </c>
      <c r="J511" s="3">
        <f t="shared" si="40"/>
        <v>16.610920408163263</v>
      </c>
      <c r="K511" s="3">
        <f t="shared" si="36"/>
        <v>13.749541018606541</v>
      </c>
    </row>
    <row r="512" spans="1:11">
      <c r="A512" s="1">
        <v>1912.12</v>
      </c>
      <c r="B512" s="3">
        <v>9.3800000000000008</v>
      </c>
      <c r="C512" s="3">
        <v>0.48</v>
      </c>
      <c r="D512" s="3">
        <v>0.7</v>
      </c>
      <c r="E512" s="3">
        <v>9.7048347110000002</v>
      </c>
      <c r="F512" s="3">
        <f t="shared" si="37"/>
        <v>1912.9583333332953</v>
      </c>
      <c r="G512" s="3">
        <f>G501*1/12+G513*11/12</f>
        <v>4.4133333333333331</v>
      </c>
      <c r="H512" s="3">
        <f t="shared" si="38"/>
        <v>227.76245714876657</v>
      </c>
      <c r="I512" s="3">
        <f t="shared" si="39"/>
        <v>11.655221687783362</v>
      </c>
      <c r="J512" s="3">
        <f t="shared" si="40"/>
        <v>16.997198294684072</v>
      </c>
      <c r="K512" s="3">
        <f t="shared" si="36"/>
        <v>13.38899945257964</v>
      </c>
    </row>
    <row r="513" spans="1:11">
      <c r="A513" s="1">
        <v>1913.01</v>
      </c>
      <c r="B513" s="3">
        <v>9.3000000000000007</v>
      </c>
      <c r="C513" s="3">
        <v>0.48</v>
      </c>
      <c r="D513" s="3">
        <v>0.69420000000000004</v>
      </c>
      <c r="E513" s="3">
        <v>9.8000000000000007</v>
      </c>
      <c r="F513" s="3">
        <f t="shared" si="37"/>
        <v>1913.0416666666285</v>
      </c>
      <c r="G513" s="3">
        <v>4.45</v>
      </c>
      <c r="H513" s="3">
        <f t="shared" si="38"/>
        <v>223.62704081632651</v>
      </c>
      <c r="I513" s="3">
        <f t="shared" si="39"/>
        <v>11.542040816326528</v>
      </c>
      <c r="J513" s="3">
        <f t="shared" si="40"/>
        <v>16.692676530612243</v>
      </c>
      <c r="K513" s="3">
        <f t="shared" ref="K513:K576" si="41">H513/AVERAGE(J393:J512)</f>
        <v>13.148088791761568</v>
      </c>
    </row>
    <row r="514" spans="1:11">
      <c r="A514" s="1">
        <v>1913.02</v>
      </c>
      <c r="B514" s="3">
        <v>8.9700000000000006</v>
      </c>
      <c r="C514" s="3">
        <v>0.48</v>
      </c>
      <c r="D514" s="3">
        <v>0.68830000000000002</v>
      </c>
      <c r="E514" s="3">
        <v>9.8000000000000007</v>
      </c>
      <c r="F514" s="3">
        <f t="shared" si="37"/>
        <v>1913.1249999999618</v>
      </c>
      <c r="G514" s="3">
        <f>G513*11/12+G525*1/12</f>
        <v>4.4258333333333333</v>
      </c>
      <c r="H514" s="3">
        <f t="shared" si="38"/>
        <v>215.69188775510202</v>
      </c>
      <c r="I514" s="3">
        <f t="shared" si="39"/>
        <v>11.542040816326528</v>
      </c>
      <c r="J514" s="3">
        <f t="shared" si="40"/>
        <v>16.550805612244897</v>
      </c>
      <c r="K514" s="3">
        <f t="shared" si="41"/>
        <v>12.682960516236763</v>
      </c>
    </row>
    <row r="515" spans="1:11">
      <c r="A515" s="1">
        <v>1913.03</v>
      </c>
      <c r="B515" s="3">
        <v>8.8000000000000007</v>
      </c>
      <c r="C515" s="3">
        <v>0.48</v>
      </c>
      <c r="D515" s="3">
        <v>0.6825</v>
      </c>
      <c r="E515" s="3">
        <v>9.8000000000000007</v>
      </c>
      <c r="F515" s="3">
        <f t="shared" si="37"/>
        <v>1913.2083333332951</v>
      </c>
      <c r="G515" s="3">
        <f>G513*10/12+G525*2/12</f>
        <v>4.4016666666666673</v>
      </c>
      <c r="H515" s="3">
        <f t="shared" si="38"/>
        <v>211.60408163265302</v>
      </c>
      <c r="I515" s="3">
        <f t="shared" si="39"/>
        <v>11.542040816326528</v>
      </c>
      <c r="J515" s="3">
        <f t="shared" si="40"/>
        <v>16.411339285714284</v>
      </c>
      <c r="K515" s="3">
        <f t="shared" si="41"/>
        <v>12.443453515183663</v>
      </c>
    </row>
    <row r="516" spans="1:11">
      <c r="A516" s="1">
        <v>1913.04</v>
      </c>
      <c r="B516" s="3">
        <v>8.7899999999999991</v>
      </c>
      <c r="C516" s="3">
        <v>0.48</v>
      </c>
      <c r="D516" s="3">
        <v>0.67669999999999997</v>
      </c>
      <c r="E516" s="3">
        <v>9.8000000000000007</v>
      </c>
      <c r="F516" s="3">
        <f t="shared" si="37"/>
        <v>1913.2916666666283</v>
      </c>
      <c r="G516" s="3">
        <f>G513*9/12+G525*3/12</f>
        <v>4.3775000000000004</v>
      </c>
      <c r="H516" s="3">
        <f t="shared" si="38"/>
        <v>211.36362244897953</v>
      </c>
      <c r="I516" s="3">
        <f t="shared" si="39"/>
        <v>11.542040816326528</v>
      </c>
      <c r="J516" s="3">
        <f t="shared" si="40"/>
        <v>16.271872959183671</v>
      </c>
      <c r="K516" s="3">
        <f t="shared" si="41"/>
        <v>12.433067081795167</v>
      </c>
    </row>
    <row r="517" spans="1:11">
      <c r="A517" s="1">
        <v>1913.05</v>
      </c>
      <c r="B517" s="3">
        <v>8.5500000000000007</v>
      </c>
      <c r="C517" s="3">
        <v>0.48</v>
      </c>
      <c r="D517" s="3">
        <v>0.67079999999999995</v>
      </c>
      <c r="E517" s="3">
        <v>9.6999999999999993</v>
      </c>
      <c r="F517" s="3">
        <f t="shared" si="37"/>
        <v>1913.3749999999616</v>
      </c>
      <c r="G517" s="3">
        <f>G513*8/12+G525*4/12</f>
        <v>4.3533333333333335</v>
      </c>
      <c r="H517" s="3">
        <f t="shared" si="38"/>
        <v>207.71211340206185</v>
      </c>
      <c r="I517" s="3">
        <f t="shared" si="39"/>
        <v>11.66103092783505</v>
      </c>
      <c r="J517" s="3">
        <f t="shared" si="40"/>
        <v>16.296290721649481</v>
      </c>
      <c r="K517" s="3">
        <f t="shared" si="41"/>
        <v>12.221401061154126</v>
      </c>
    </row>
    <row r="518" spans="1:11">
      <c r="A518" s="1">
        <v>1913.06</v>
      </c>
      <c r="B518" s="3">
        <v>8.1199999999999992</v>
      </c>
      <c r="C518" s="3">
        <v>0.48</v>
      </c>
      <c r="D518" s="3">
        <v>0.66500000000000004</v>
      </c>
      <c r="E518" s="3">
        <v>9.8000000000000007</v>
      </c>
      <c r="F518" s="3">
        <f t="shared" si="37"/>
        <v>1913.4583333332948</v>
      </c>
      <c r="G518" s="3">
        <f>G513*7/12+G525*5/12</f>
        <v>4.3291666666666675</v>
      </c>
      <c r="H518" s="3">
        <f t="shared" si="38"/>
        <v>195.2528571428571</v>
      </c>
      <c r="I518" s="3">
        <f t="shared" si="39"/>
        <v>11.542040816326528</v>
      </c>
      <c r="J518" s="3">
        <f t="shared" si="40"/>
        <v>15.990535714285713</v>
      </c>
      <c r="K518" s="3">
        <f t="shared" si="41"/>
        <v>11.49196285276123</v>
      </c>
    </row>
    <row r="519" spans="1:11">
      <c r="A519" s="1">
        <v>1913.07</v>
      </c>
      <c r="B519" s="3">
        <v>8.23</v>
      </c>
      <c r="C519" s="3">
        <v>0.48</v>
      </c>
      <c r="D519" s="3">
        <v>0.65920000000000001</v>
      </c>
      <c r="E519" s="3">
        <v>9.9</v>
      </c>
      <c r="F519" s="3">
        <f t="shared" si="37"/>
        <v>1913.5416666666281</v>
      </c>
      <c r="G519" s="3">
        <f>G513*6/12+G525*6/12</f>
        <v>4.3049999999999997</v>
      </c>
      <c r="H519" s="3">
        <f t="shared" si="38"/>
        <v>195.89893939393937</v>
      </c>
      <c r="I519" s="3">
        <f t="shared" si="39"/>
        <v>11.425454545454542</v>
      </c>
      <c r="J519" s="3">
        <f t="shared" si="40"/>
        <v>15.690957575757574</v>
      </c>
      <c r="K519" s="3">
        <f t="shared" si="41"/>
        <v>11.53402279545986</v>
      </c>
    </row>
    <row r="520" spans="1:11">
      <c r="A520" s="1">
        <v>1913.08</v>
      </c>
      <c r="B520" s="3">
        <v>8.4499999999999993</v>
      </c>
      <c r="C520" s="3">
        <v>0.48</v>
      </c>
      <c r="D520" s="3">
        <v>0.65329999999999999</v>
      </c>
      <c r="E520" s="3">
        <v>9.9</v>
      </c>
      <c r="F520" s="3">
        <f t="shared" si="37"/>
        <v>1913.6249999999613</v>
      </c>
      <c r="G520" s="3">
        <f>G513*5/12+G525*7/12</f>
        <v>4.2808333333333337</v>
      </c>
      <c r="H520" s="3">
        <f t="shared" si="38"/>
        <v>201.13560606060602</v>
      </c>
      <c r="I520" s="3">
        <f t="shared" si="39"/>
        <v>11.425454545454542</v>
      </c>
      <c r="J520" s="3">
        <f t="shared" si="40"/>
        <v>15.550519696969696</v>
      </c>
      <c r="K520" s="3">
        <f t="shared" si="41"/>
        <v>11.846840543564634</v>
      </c>
    </row>
    <row r="521" spans="1:11">
      <c r="A521" s="1">
        <v>1913.09</v>
      </c>
      <c r="B521" s="3">
        <v>8.5299999999999994</v>
      </c>
      <c r="C521" s="3">
        <v>0.48</v>
      </c>
      <c r="D521" s="3">
        <v>0.64749999999999996</v>
      </c>
      <c r="E521" s="3">
        <v>10</v>
      </c>
      <c r="F521" s="3">
        <f t="shared" si="37"/>
        <v>1913.7083333332946</v>
      </c>
      <c r="G521" s="3">
        <f>G513*4/12+G525*8/12</f>
        <v>4.2566666666666668</v>
      </c>
      <c r="H521" s="3">
        <f t="shared" si="38"/>
        <v>201.00944999999996</v>
      </c>
      <c r="I521" s="3">
        <f t="shared" si="39"/>
        <v>11.311199999999998</v>
      </c>
      <c r="J521" s="3">
        <f t="shared" si="40"/>
        <v>15.2583375</v>
      </c>
      <c r="K521" s="3">
        <f t="shared" si="41"/>
        <v>11.843316826625975</v>
      </c>
    </row>
    <row r="522" spans="1:11">
      <c r="A522" s="1">
        <v>1913.1</v>
      </c>
      <c r="B522" s="3">
        <v>8.26</v>
      </c>
      <c r="C522" s="3">
        <v>0.48</v>
      </c>
      <c r="D522" s="3">
        <v>0.64170000000000005</v>
      </c>
      <c r="E522" s="3">
        <v>10</v>
      </c>
      <c r="F522" s="3">
        <f t="shared" si="37"/>
        <v>1913.7916666666279</v>
      </c>
      <c r="G522" s="3">
        <f>G513*3/12+G525*9/12</f>
        <v>4.2324999999999999</v>
      </c>
      <c r="H522" s="3">
        <f t="shared" si="38"/>
        <v>194.64689999999999</v>
      </c>
      <c r="I522" s="3">
        <f t="shared" si="39"/>
        <v>11.311199999999998</v>
      </c>
      <c r="J522" s="3">
        <f t="shared" si="40"/>
        <v>15.121660499999999</v>
      </c>
      <c r="K522" s="3">
        <f t="shared" si="41"/>
        <v>11.471490240312296</v>
      </c>
    </row>
    <row r="523" spans="1:11">
      <c r="A523" s="1">
        <v>1913.11</v>
      </c>
      <c r="B523" s="3">
        <v>8.0500000000000007</v>
      </c>
      <c r="C523" s="3">
        <v>0.48</v>
      </c>
      <c r="D523" s="3">
        <v>0.63580000000000003</v>
      </c>
      <c r="E523" s="3">
        <v>10.1</v>
      </c>
      <c r="F523" s="3">
        <f t="shared" ref="F523:F586" si="42">F522+1/12</f>
        <v>1913.8749999999611</v>
      </c>
      <c r="G523" s="3">
        <f>G513*2/12+G525*10/12</f>
        <v>4.2083333333333339</v>
      </c>
      <c r="H523" s="3">
        <f t="shared" si="38"/>
        <v>187.8200495049505</v>
      </c>
      <c r="I523" s="3">
        <f t="shared" si="39"/>
        <v>11.199207920792078</v>
      </c>
      <c r="J523" s="3">
        <f t="shared" si="40"/>
        <v>14.834284158415841</v>
      </c>
      <c r="K523" s="3">
        <f t="shared" si="41"/>
        <v>11.072537845038012</v>
      </c>
    </row>
    <row r="524" spans="1:11">
      <c r="A524" s="1">
        <v>1913.12</v>
      </c>
      <c r="B524" s="3">
        <v>8.0399999999999991</v>
      </c>
      <c r="C524" s="3">
        <v>0.48</v>
      </c>
      <c r="D524" s="3">
        <v>0.63</v>
      </c>
      <c r="E524" s="3">
        <v>10</v>
      </c>
      <c r="F524" s="3">
        <f t="shared" si="42"/>
        <v>1913.9583333332944</v>
      </c>
      <c r="G524" s="3">
        <f>G513*1/12+G525*11/12</f>
        <v>4.184166666666667</v>
      </c>
      <c r="H524" s="3">
        <f t="shared" si="38"/>
        <v>189.46259999999995</v>
      </c>
      <c r="I524" s="3">
        <f t="shared" si="39"/>
        <v>11.311199999999998</v>
      </c>
      <c r="J524" s="3">
        <f t="shared" si="40"/>
        <v>14.845949999999998</v>
      </c>
      <c r="K524" s="3">
        <f t="shared" si="41"/>
        <v>11.174040870036796</v>
      </c>
    </row>
    <row r="525" spans="1:11">
      <c r="A525" s="1">
        <v>1914.01</v>
      </c>
      <c r="B525" s="3">
        <v>8.3699999999999992</v>
      </c>
      <c r="C525" s="3">
        <v>0.47499999999999998</v>
      </c>
      <c r="D525" s="3">
        <v>0.62080000000000002</v>
      </c>
      <c r="E525" s="3">
        <v>10</v>
      </c>
      <c r="F525" s="3">
        <f t="shared" si="42"/>
        <v>1914.0416666666276</v>
      </c>
      <c r="G525" s="3">
        <v>4.16</v>
      </c>
      <c r="H525" s="3">
        <f t="shared" si="38"/>
        <v>197.23904999999996</v>
      </c>
      <c r="I525" s="3">
        <f t="shared" si="39"/>
        <v>11.193375</v>
      </c>
      <c r="J525" s="3">
        <f t="shared" si="40"/>
        <v>14.629151999999999</v>
      </c>
      <c r="K525" s="3">
        <f t="shared" si="41"/>
        <v>11.636092105046139</v>
      </c>
    </row>
    <row r="526" spans="1:11">
      <c r="A526" s="1">
        <v>1914.02</v>
      </c>
      <c r="B526" s="3">
        <v>8.48</v>
      </c>
      <c r="C526" s="3">
        <v>0.47</v>
      </c>
      <c r="D526" s="3">
        <v>0.61170000000000002</v>
      </c>
      <c r="E526" s="3">
        <v>9.9</v>
      </c>
      <c r="F526" s="3">
        <f t="shared" si="42"/>
        <v>1914.1249999999609</v>
      </c>
      <c r="G526" s="3">
        <f>G525*11/12+G537*1/12</f>
        <v>4.166666666666667</v>
      </c>
      <c r="H526" s="3">
        <f t="shared" si="38"/>
        <v>201.84969696969696</v>
      </c>
      <c r="I526" s="3">
        <f t="shared" si="39"/>
        <v>11.187424242424241</v>
      </c>
      <c r="J526" s="3">
        <f t="shared" si="40"/>
        <v>14.560313636363635</v>
      </c>
      <c r="K526" s="3">
        <f t="shared" si="41"/>
        <v>11.910233879798245</v>
      </c>
    </row>
    <row r="527" spans="1:11">
      <c r="A527" s="1">
        <v>1914.03</v>
      </c>
      <c r="B527" s="3">
        <v>8.32</v>
      </c>
      <c r="C527" s="3">
        <v>0.46500000000000002</v>
      </c>
      <c r="D527" s="3">
        <v>0.60250000000000004</v>
      </c>
      <c r="E527" s="3">
        <v>9.9</v>
      </c>
      <c r="F527" s="3">
        <f t="shared" si="42"/>
        <v>1914.2083333332941</v>
      </c>
      <c r="G527" s="3">
        <f>G525*10/12+G537*2/12</f>
        <v>4.1733333333333338</v>
      </c>
      <c r="H527" s="3">
        <f t="shared" si="38"/>
        <v>198.04121212121211</v>
      </c>
      <c r="I527" s="3">
        <f t="shared" si="39"/>
        <v>11.068409090909089</v>
      </c>
      <c r="J527" s="3">
        <f t="shared" si="40"/>
        <v>14.341325757575754</v>
      </c>
      <c r="K527" s="3">
        <f t="shared" si="41"/>
        <v>11.685526018836832</v>
      </c>
    </row>
    <row r="528" spans="1:11">
      <c r="A528" s="1">
        <v>1914.04</v>
      </c>
      <c r="B528" s="3">
        <v>8.1199999999999992</v>
      </c>
      <c r="C528" s="3">
        <v>0.46</v>
      </c>
      <c r="D528" s="3">
        <v>0.59330000000000005</v>
      </c>
      <c r="E528" s="3">
        <v>9.8000000000000007</v>
      </c>
      <c r="F528" s="3">
        <f t="shared" si="42"/>
        <v>1914.2916666666274</v>
      </c>
      <c r="G528" s="3">
        <f>G525*9/12+G537*3/12</f>
        <v>4.18</v>
      </c>
      <c r="H528" s="3">
        <f t="shared" si="38"/>
        <v>195.2528571428571</v>
      </c>
      <c r="I528" s="3">
        <f t="shared" si="39"/>
        <v>11.061122448979591</v>
      </c>
      <c r="J528" s="3">
        <f t="shared" si="40"/>
        <v>14.266443367346939</v>
      </c>
      <c r="K528" s="3">
        <f t="shared" si="41"/>
        <v>11.522662536200235</v>
      </c>
    </row>
    <row r="529" spans="1:11">
      <c r="A529" s="1">
        <v>1914.05</v>
      </c>
      <c r="B529" s="3">
        <v>8.17</v>
      </c>
      <c r="C529" s="3">
        <v>0.45500000000000002</v>
      </c>
      <c r="D529" s="3">
        <v>0.58420000000000005</v>
      </c>
      <c r="E529" s="3">
        <v>9.9</v>
      </c>
      <c r="F529" s="3">
        <f t="shared" si="42"/>
        <v>1914.3749999999607</v>
      </c>
      <c r="G529" s="3">
        <f>G525*8/12+G537*4/12</f>
        <v>4.1866666666666665</v>
      </c>
      <c r="H529" s="3">
        <f t="shared" si="38"/>
        <v>194.47075757575755</v>
      </c>
      <c r="I529" s="3">
        <f t="shared" si="39"/>
        <v>10.830378787878788</v>
      </c>
      <c r="J529" s="3">
        <f t="shared" si="40"/>
        <v>13.905730303030303</v>
      </c>
      <c r="K529" s="3">
        <f t="shared" si="41"/>
        <v>11.479008694164483</v>
      </c>
    </row>
    <row r="530" spans="1:11">
      <c r="A530" s="1">
        <v>1914.06</v>
      </c>
      <c r="B530" s="3">
        <v>8.1300000000000008</v>
      </c>
      <c r="C530" s="3">
        <v>0.45</v>
      </c>
      <c r="D530" s="3">
        <v>0.57499999999999996</v>
      </c>
      <c r="E530" s="3">
        <v>9.9</v>
      </c>
      <c r="F530" s="3">
        <f t="shared" si="42"/>
        <v>1914.4583333332939</v>
      </c>
      <c r="G530" s="3">
        <f>G525*7/12+G537*5/12</f>
        <v>4.1933333333333334</v>
      </c>
      <c r="H530" s="3">
        <f t="shared" si="38"/>
        <v>193.51863636363635</v>
      </c>
      <c r="I530" s="3">
        <f t="shared" si="39"/>
        <v>10.711363636363634</v>
      </c>
      <c r="J530" s="3">
        <f t="shared" si="40"/>
        <v>13.686742424242421</v>
      </c>
      <c r="K530" s="3">
        <f t="shared" si="41"/>
        <v>11.428715168831889</v>
      </c>
    </row>
    <row r="531" spans="1:11">
      <c r="A531" s="1">
        <v>1914.07</v>
      </c>
      <c r="B531" s="3">
        <v>7.68</v>
      </c>
      <c r="C531" s="3">
        <v>0.44500000000000001</v>
      </c>
      <c r="D531" s="3">
        <v>0.56579999999999997</v>
      </c>
      <c r="E531" s="3">
        <v>10</v>
      </c>
      <c r="F531" s="3">
        <f t="shared" si="42"/>
        <v>1914.5416666666272</v>
      </c>
      <c r="G531" s="3">
        <f>G525*6/12+G537*6/12</f>
        <v>4.2</v>
      </c>
      <c r="H531" s="3">
        <f t="shared" ref="H531:H594" si="43">B531*$E$1727/E531</f>
        <v>180.97919999999996</v>
      </c>
      <c r="I531" s="3">
        <f t="shared" ref="I531:I594" si="44">C531*$E$1727/E531</f>
        <v>10.486425000000001</v>
      </c>
      <c r="J531" s="3">
        <f t="shared" ref="J531:J594" si="45">D531*$E$1727/E531</f>
        <v>13.333076999999998</v>
      </c>
      <c r="K531" s="3">
        <f t="shared" si="41"/>
        <v>10.694345183040143</v>
      </c>
    </row>
    <row r="532" spans="1:11">
      <c r="A532" s="1">
        <v>1914.08</v>
      </c>
      <c r="B532" s="3">
        <v>7.68</v>
      </c>
      <c r="C532" s="3">
        <v>0.44</v>
      </c>
      <c r="D532" s="3">
        <v>0.55669999999999997</v>
      </c>
      <c r="E532" s="3">
        <v>10.199999999999999</v>
      </c>
      <c r="F532" s="3">
        <f t="shared" si="42"/>
        <v>1914.6249999999604</v>
      </c>
      <c r="G532" s="3">
        <f>G525*5/12+G537*7/12</f>
        <v>4.206666666666667</v>
      </c>
      <c r="H532" s="3">
        <f t="shared" si="43"/>
        <v>177.4305882352941</v>
      </c>
      <c r="I532" s="3">
        <f t="shared" si="44"/>
        <v>10.165294117647059</v>
      </c>
      <c r="J532" s="3">
        <f t="shared" si="45"/>
        <v>12.861407352941177</v>
      </c>
      <c r="K532" s="3">
        <f t="shared" si="41"/>
        <v>10.492046265076439</v>
      </c>
    </row>
    <row r="533" spans="1:11">
      <c r="A533" s="1">
        <v>1914.09</v>
      </c>
      <c r="B533" s="3">
        <v>7.68</v>
      </c>
      <c r="C533" s="3">
        <v>0.435</v>
      </c>
      <c r="D533" s="3">
        <v>0.54749999999999999</v>
      </c>
      <c r="E533" s="3">
        <v>10.199999999999999</v>
      </c>
      <c r="F533" s="3">
        <f t="shared" si="42"/>
        <v>1914.7083333332937</v>
      </c>
      <c r="G533" s="3">
        <f>G525*4/12+G537*8/12</f>
        <v>4.2133333333333329</v>
      </c>
      <c r="H533" s="3">
        <f t="shared" si="43"/>
        <v>177.4305882352941</v>
      </c>
      <c r="I533" s="3">
        <f t="shared" si="44"/>
        <v>10.049779411764705</v>
      </c>
      <c r="J533" s="3">
        <f t="shared" si="45"/>
        <v>12.648860294117647</v>
      </c>
      <c r="K533" s="3">
        <f t="shared" si="41"/>
        <v>10.500497301802135</v>
      </c>
    </row>
    <row r="534" spans="1:11">
      <c r="A534" s="1">
        <v>1914.1</v>
      </c>
      <c r="B534" s="3">
        <v>7.68</v>
      </c>
      <c r="C534" s="3">
        <v>0.43</v>
      </c>
      <c r="D534" s="3">
        <v>0.5383</v>
      </c>
      <c r="E534" s="3">
        <v>10.1</v>
      </c>
      <c r="F534" s="3">
        <f t="shared" si="42"/>
        <v>1914.791666666627</v>
      </c>
      <c r="G534" s="3">
        <f>G525*3/12+G537*9/12</f>
        <v>4.2200000000000006</v>
      </c>
      <c r="H534" s="3">
        <f t="shared" si="43"/>
        <v>179.18732673267326</v>
      </c>
      <c r="I534" s="3">
        <f t="shared" si="44"/>
        <v>10.032623762376236</v>
      </c>
      <c r="J534" s="3">
        <f t="shared" si="45"/>
        <v>12.55944504950495</v>
      </c>
      <c r="K534" s="3">
        <f t="shared" si="41"/>
        <v>10.61275946612623</v>
      </c>
    </row>
    <row r="535" spans="1:11">
      <c r="A535" s="1">
        <v>1914.11</v>
      </c>
      <c r="B535" s="3">
        <v>7.68</v>
      </c>
      <c r="C535" s="3">
        <v>0.42499999999999999</v>
      </c>
      <c r="D535" s="3">
        <v>0.5292</v>
      </c>
      <c r="E535" s="3">
        <v>10.199999999999999</v>
      </c>
      <c r="F535" s="3">
        <f t="shared" si="42"/>
        <v>1914.8749999999602</v>
      </c>
      <c r="G535" s="3">
        <f>G525*2/12+G537*10/12</f>
        <v>4.2266666666666666</v>
      </c>
      <c r="H535" s="3">
        <f t="shared" si="43"/>
        <v>177.4305882352941</v>
      </c>
      <c r="I535" s="3">
        <f t="shared" si="44"/>
        <v>9.8187499999999996</v>
      </c>
      <c r="J535" s="3">
        <f t="shared" si="45"/>
        <v>12.226076470588234</v>
      </c>
      <c r="K535" s="3">
        <f t="shared" si="41"/>
        <v>10.516917642992128</v>
      </c>
    </row>
    <row r="536" spans="1:11">
      <c r="A536" s="1">
        <v>1914.12</v>
      </c>
      <c r="B536" s="3">
        <v>7.35</v>
      </c>
      <c r="C536" s="3">
        <v>0.42</v>
      </c>
      <c r="D536" s="3">
        <v>0.52</v>
      </c>
      <c r="E536" s="3">
        <v>10.1</v>
      </c>
      <c r="F536" s="3">
        <f t="shared" si="42"/>
        <v>1914.9583333332935</v>
      </c>
      <c r="G536" s="3">
        <f>G525*1/12+G537*11/12</f>
        <v>4.2333333333333334</v>
      </c>
      <c r="H536" s="3">
        <f t="shared" si="43"/>
        <v>171.48787128712868</v>
      </c>
      <c r="I536" s="3">
        <f t="shared" si="44"/>
        <v>9.7993069306930689</v>
      </c>
      <c r="J536" s="3">
        <f t="shared" si="45"/>
        <v>12.132475247524752</v>
      </c>
      <c r="K536" s="3">
        <f t="shared" si="41"/>
        <v>10.172217991997869</v>
      </c>
    </row>
    <row r="537" spans="1:11">
      <c r="A537" s="1">
        <v>1915.01</v>
      </c>
      <c r="B537" s="3">
        <v>7.48</v>
      </c>
      <c r="C537" s="3">
        <v>0.42080000000000001</v>
      </c>
      <c r="D537" s="3">
        <v>0.55000000000000004</v>
      </c>
      <c r="E537" s="3">
        <v>10.1</v>
      </c>
      <c r="F537" s="3">
        <f t="shared" si="42"/>
        <v>1915.0416666666267</v>
      </c>
      <c r="G537" s="3">
        <v>4.24</v>
      </c>
      <c r="H537" s="3">
        <f t="shared" si="43"/>
        <v>174.52099009900991</v>
      </c>
      <c r="I537" s="3">
        <f t="shared" si="44"/>
        <v>9.8179722772277227</v>
      </c>
      <c r="J537" s="3">
        <f t="shared" si="45"/>
        <v>12.832425742574257</v>
      </c>
      <c r="K537" s="3">
        <f t="shared" si="41"/>
        <v>10.359834197757275</v>
      </c>
    </row>
    <row r="538" spans="1:11">
      <c r="A538" s="1">
        <v>1915.02</v>
      </c>
      <c r="B538" s="3">
        <v>7.38</v>
      </c>
      <c r="C538" s="3">
        <v>0.42170000000000002</v>
      </c>
      <c r="D538" s="3">
        <v>0.57999999999999996</v>
      </c>
      <c r="E538" s="3">
        <v>10</v>
      </c>
      <c r="F538" s="3">
        <f t="shared" si="42"/>
        <v>1915.12499999996</v>
      </c>
      <c r="G538" s="3">
        <f>G537*11/12+G549*1/12</f>
        <v>4.2241666666666671</v>
      </c>
      <c r="H538" s="3">
        <f t="shared" si="43"/>
        <v>173.90969999999999</v>
      </c>
      <c r="I538" s="3">
        <f t="shared" si="44"/>
        <v>9.9373605000000005</v>
      </c>
      <c r="J538" s="3">
        <f t="shared" si="45"/>
        <v>13.667699999999996</v>
      </c>
      <c r="K538" s="3">
        <f t="shared" si="41"/>
        <v>10.329786209660696</v>
      </c>
    </row>
    <row r="539" spans="1:11">
      <c r="A539" s="1">
        <v>1915.03</v>
      </c>
      <c r="B539" s="3">
        <v>7.57</v>
      </c>
      <c r="C539" s="3">
        <v>0.42249999999999999</v>
      </c>
      <c r="D539" s="3">
        <v>0.61</v>
      </c>
      <c r="E539" s="3">
        <v>9.9</v>
      </c>
      <c r="F539" s="3">
        <f t="shared" si="42"/>
        <v>1915.2083333332932</v>
      </c>
      <c r="G539" s="3">
        <f>G537*10/12+G549*2/12</f>
        <v>4.2083333333333339</v>
      </c>
      <c r="H539" s="3">
        <f t="shared" si="43"/>
        <v>180.18893939393939</v>
      </c>
      <c r="I539" s="3">
        <f t="shared" si="44"/>
        <v>10.056780303030301</v>
      </c>
      <c r="J539" s="3">
        <f t="shared" si="45"/>
        <v>14.519848484848481</v>
      </c>
      <c r="K539" s="3">
        <f t="shared" si="41"/>
        <v>10.707013188682819</v>
      </c>
    </row>
    <row r="540" spans="1:11">
      <c r="A540" s="1">
        <v>1915.04</v>
      </c>
      <c r="B540" s="3">
        <v>8.14</v>
      </c>
      <c r="C540" s="3">
        <v>0.42330000000000001</v>
      </c>
      <c r="D540" s="3">
        <v>0.64</v>
      </c>
      <c r="E540" s="3">
        <v>10</v>
      </c>
      <c r="F540" s="3">
        <f t="shared" si="42"/>
        <v>1915.2916666666265</v>
      </c>
      <c r="G540" s="3">
        <f>G537*9/12+G549*3/12</f>
        <v>4.1924999999999999</v>
      </c>
      <c r="H540" s="3">
        <f t="shared" si="43"/>
        <v>191.81909999999999</v>
      </c>
      <c r="I540" s="3">
        <f t="shared" si="44"/>
        <v>9.9750644999999984</v>
      </c>
      <c r="J540" s="3">
        <f t="shared" si="45"/>
        <v>15.0816</v>
      </c>
      <c r="K540" s="3">
        <f t="shared" si="41"/>
        <v>11.401123789000192</v>
      </c>
    </row>
    <row r="541" spans="1:11">
      <c r="A541" s="1">
        <v>1915.05</v>
      </c>
      <c r="B541" s="3">
        <v>7.95</v>
      </c>
      <c r="C541" s="3">
        <v>0.42420000000000002</v>
      </c>
      <c r="D541" s="3">
        <v>0.67</v>
      </c>
      <c r="E541" s="3">
        <v>10.1</v>
      </c>
      <c r="F541" s="3">
        <f t="shared" si="42"/>
        <v>1915.3749999999598</v>
      </c>
      <c r="G541" s="3">
        <f>G537*8/12+G549*4/12</f>
        <v>4.1766666666666667</v>
      </c>
      <c r="H541" s="3">
        <f t="shared" si="43"/>
        <v>185.48688118811879</v>
      </c>
      <c r="I541" s="3">
        <f t="shared" si="44"/>
        <v>9.8972999999999995</v>
      </c>
      <c r="J541" s="3">
        <f t="shared" si="45"/>
        <v>15.632227722772278</v>
      </c>
      <c r="K541" s="3">
        <f t="shared" si="41"/>
        <v>11.02692987647132</v>
      </c>
    </row>
    <row r="542" spans="1:11">
      <c r="A542" s="1">
        <v>1915.06</v>
      </c>
      <c r="B542" s="3">
        <v>8.0399999999999991</v>
      </c>
      <c r="C542" s="3">
        <v>0.42499999999999999</v>
      </c>
      <c r="D542" s="3">
        <v>0.7</v>
      </c>
      <c r="E542" s="3">
        <v>10.1</v>
      </c>
      <c r="F542" s="3">
        <f t="shared" si="42"/>
        <v>1915.458333333293</v>
      </c>
      <c r="G542" s="3">
        <f>G537*7/12+G549*5/12</f>
        <v>4.1608333333333327</v>
      </c>
      <c r="H542" s="3">
        <f t="shared" si="43"/>
        <v>187.58673267326728</v>
      </c>
      <c r="I542" s="3">
        <f t="shared" si="44"/>
        <v>9.9159653465346533</v>
      </c>
      <c r="J542" s="3">
        <f t="shared" si="45"/>
        <v>16.332178217821781</v>
      </c>
      <c r="K542" s="3">
        <f t="shared" si="41"/>
        <v>11.154262189096343</v>
      </c>
    </row>
    <row r="543" spans="1:11">
      <c r="A543" s="1">
        <v>1915.07</v>
      </c>
      <c r="B543" s="3">
        <v>8.01</v>
      </c>
      <c r="C543" s="3">
        <v>0.42580000000000001</v>
      </c>
      <c r="D543" s="3">
        <v>0.73</v>
      </c>
      <c r="E543" s="3">
        <v>10.1</v>
      </c>
      <c r="F543" s="3">
        <f t="shared" si="42"/>
        <v>1915.5416666666263</v>
      </c>
      <c r="G543" s="3">
        <f>G537*6/12+G549*6/12</f>
        <v>4.1449999999999996</v>
      </c>
      <c r="H543" s="3">
        <f t="shared" si="43"/>
        <v>186.8867821782178</v>
      </c>
      <c r="I543" s="3">
        <f t="shared" si="44"/>
        <v>9.9346306930693054</v>
      </c>
      <c r="J543" s="3">
        <f t="shared" si="45"/>
        <v>17.032128712871287</v>
      </c>
      <c r="K543" s="3">
        <f t="shared" si="41"/>
        <v>11.113629393949603</v>
      </c>
    </row>
    <row r="544" spans="1:11">
      <c r="A544" s="1">
        <v>1915.08</v>
      </c>
      <c r="B544" s="3">
        <v>8.35</v>
      </c>
      <c r="C544" s="3">
        <v>0.42670000000000002</v>
      </c>
      <c r="D544" s="3">
        <v>0.76</v>
      </c>
      <c r="E544" s="3">
        <v>10.1</v>
      </c>
      <c r="F544" s="3">
        <f t="shared" si="42"/>
        <v>1915.6249999999595</v>
      </c>
      <c r="G544" s="3">
        <f>G537*5/12+G549*7/12</f>
        <v>4.1291666666666664</v>
      </c>
      <c r="H544" s="3">
        <f t="shared" si="43"/>
        <v>194.81955445544554</v>
      </c>
      <c r="I544" s="3">
        <f t="shared" si="44"/>
        <v>9.9556292079207918</v>
      </c>
      <c r="J544" s="3">
        <f t="shared" si="45"/>
        <v>17.732079207920791</v>
      </c>
      <c r="K544" s="3">
        <f t="shared" si="41"/>
        <v>11.584831641604607</v>
      </c>
    </row>
    <row r="545" spans="1:11">
      <c r="A545" s="1">
        <v>1915.09</v>
      </c>
      <c r="B545" s="3">
        <v>8.66</v>
      </c>
      <c r="C545" s="3">
        <v>0.42749999999999999</v>
      </c>
      <c r="D545" s="3">
        <v>0.79</v>
      </c>
      <c r="E545" s="3">
        <v>10.1</v>
      </c>
      <c r="F545" s="3">
        <f t="shared" si="42"/>
        <v>1915.7083333332928</v>
      </c>
      <c r="G545" s="3">
        <f>G537*4/12+G549*8/12</f>
        <v>4.1133333333333333</v>
      </c>
      <c r="H545" s="3">
        <f t="shared" si="43"/>
        <v>202.05237623762375</v>
      </c>
      <c r="I545" s="3">
        <f t="shared" si="44"/>
        <v>9.9742945544554438</v>
      </c>
      <c r="J545" s="3">
        <f t="shared" si="45"/>
        <v>18.432029702970297</v>
      </c>
      <c r="K545" s="3">
        <f t="shared" si="41"/>
        <v>12.011570757825893</v>
      </c>
    </row>
    <row r="546" spans="1:11">
      <c r="A546" s="1">
        <v>1915.1</v>
      </c>
      <c r="B546" s="3">
        <v>9.14</v>
      </c>
      <c r="C546" s="3">
        <v>0.42830000000000001</v>
      </c>
      <c r="D546" s="3">
        <v>0.82</v>
      </c>
      <c r="E546" s="3">
        <v>10.199999999999999</v>
      </c>
      <c r="F546" s="3">
        <f t="shared" si="42"/>
        <v>1915.791666666626</v>
      </c>
      <c r="G546" s="3">
        <f>G537*3/12+G549*9/12</f>
        <v>4.0975000000000001</v>
      </c>
      <c r="H546" s="3">
        <f t="shared" si="43"/>
        <v>211.16088235294117</v>
      </c>
      <c r="I546" s="3">
        <f t="shared" si="44"/>
        <v>9.8949897058823542</v>
      </c>
      <c r="J546" s="3">
        <f t="shared" si="45"/>
        <v>18.94441176470588</v>
      </c>
      <c r="K546" s="3">
        <f t="shared" si="41"/>
        <v>12.549076133220163</v>
      </c>
    </row>
    <row r="547" spans="1:11">
      <c r="A547" s="1">
        <v>1915.11</v>
      </c>
      <c r="B547" s="3">
        <v>9.4600000000000009</v>
      </c>
      <c r="C547" s="3">
        <v>0.42920000000000003</v>
      </c>
      <c r="D547" s="3">
        <v>0.85</v>
      </c>
      <c r="E547" s="3">
        <v>10.3</v>
      </c>
      <c r="F547" s="3">
        <f t="shared" si="42"/>
        <v>1915.8749999999593</v>
      </c>
      <c r="G547" s="3">
        <f>G537*2/12+G549*10/12</f>
        <v>4.081666666666667</v>
      </c>
      <c r="H547" s="3">
        <f t="shared" si="43"/>
        <v>216.43194174757278</v>
      </c>
      <c r="I547" s="3">
        <f t="shared" si="44"/>
        <v>9.8195126213592232</v>
      </c>
      <c r="J547" s="3">
        <f t="shared" si="45"/>
        <v>19.44684466019417</v>
      </c>
      <c r="K547" s="3">
        <f t="shared" si="41"/>
        <v>12.857714453559316</v>
      </c>
    </row>
    <row r="548" spans="1:11">
      <c r="A548" s="1">
        <v>1915.12</v>
      </c>
      <c r="B548" s="3">
        <v>9.48</v>
      </c>
      <c r="C548" s="3">
        <v>0.43</v>
      </c>
      <c r="D548" s="3">
        <v>0.88</v>
      </c>
      <c r="E548" s="3">
        <v>10.3</v>
      </c>
      <c r="F548" s="3">
        <f t="shared" si="42"/>
        <v>1915.9583333332926</v>
      </c>
      <c r="G548" s="3">
        <f>G537*1/12+G549*11/12</f>
        <v>4.065833333333333</v>
      </c>
      <c r="H548" s="3">
        <f t="shared" si="43"/>
        <v>216.88951456310679</v>
      </c>
      <c r="I548" s="3">
        <f t="shared" si="44"/>
        <v>9.8378155339805797</v>
      </c>
      <c r="J548" s="3">
        <f t="shared" si="45"/>
        <v>20.133203883495142</v>
      </c>
      <c r="K548" s="3">
        <f t="shared" si="41"/>
        <v>12.878444602185997</v>
      </c>
    </row>
    <row r="549" spans="1:11">
      <c r="A549" s="1">
        <v>1916.01</v>
      </c>
      <c r="B549" s="3">
        <v>9.33</v>
      </c>
      <c r="C549" s="3">
        <v>0.44080000000000003</v>
      </c>
      <c r="D549" s="3">
        <v>0.93420000000000003</v>
      </c>
      <c r="E549" s="3">
        <v>10.4</v>
      </c>
      <c r="F549" s="3">
        <f t="shared" si="42"/>
        <v>1916.0416666666258</v>
      </c>
      <c r="G549" s="3">
        <v>4.05</v>
      </c>
      <c r="H549" s="3">
        <f t="shared" si="43"/>
        <v>211.40524038461535</v>
      </c>
      <c r="I549" s="3">
        <f t="shared" si="44"/>
        <v>9.9879346153846136</v>
      </c>
      <c r="J549" s="3">
        <f t="shared" si="45"/>
        <v>21.167714423076923</v>
      </c>
      <c r="K549" s="3">
        <f t="shared" si="41"/>
        <v>12.54356369251618</v>
      </c>
    </row>
    <row r="550" spans="1:11">
      <c r="A550" s="1">
        <v>1916.02</v>
      </c>
      <c r="B550" s="3">
        <v>9.1999999999999993</v>
      </c>
      <c r="C550" s="3">
        <v>0.45169999999999999</v>
      </c>
      <c r="D550" s="3">
        <v>0.98829999999999996</v>
      </c>
      <c r="E550" s="3">
        <v>10.4</v>
      </c>
      <c r="F550" s="3">
        <f t="shared" si="42"/>
        <v>1916.1249999999591</v>
      </c>
      <c r="G550" s="3">
        <f>G549*11/12+G561*1/12</f>
        <v>4.0649999999999995</v>
      </c>
      <c r="H550" s="3">
        <f t="shared" si="43"/>
        <v>208.45961538461535</v>
      </c>
      <c r="I550" s="3">
        <f t="shared" si="44"/>
        <v>10.23491394230769</v>
      </c>
      <c r="J550" s="3">
        <f t="shared" si="45"/>
        <v>22.393547596153841</v>
      </c>
      <c r="K550" s="3">
        <f t="shared" si="41"/>
        <v>12.354652326458803</v>
      </c>
    </row>
    <row r="551" spans="1:11">
      <c r="A551" s="1">
        <v>1916.03</v>
      </c>
      <c r="B551" s="3">
        <v>9.17</v>
      </c>
      <c r="C551" s="3">
        <v>0.46250000000000002</v>
      </c>
      <c r="D551" s="3">
        <v>1.042</v>
      </c>
      <c r="E551" s="3">
        <v>10.5</v>
      </c>
      <c r="F551" s="3">
        <f t="shared" si="42"/>
        <v>1916.2083333332923</v>
      </c>
      <c r="G551" s="3">
        <f>G549*10/12+G561*2/12</f>
        <v>4.08</v>
      </c>
      <c r="H551" s="3">
        <f t="shared" si="43"/>
        <v>205.80099999999999</v>
      </c>
      <c r="I551" s="3">
        <f t="shared" si="44"/>
        <v>10.379821428571429</v>
      </c>
      <c r="J551" s="3">
        <f t="shared" si="45"/>
        <v>23.385457142857142</v>
      </c>
      <c r="K551" s="3">
        <f t="shared" si="41"/>
        <v>12.177052795748489</v>
      </c>
    </row>
    <row r="552" spans="1:11">
      <c r="A552" s="1">
        <v>1916.04</v>
      </c>
      <c r="B552" s="3">
        <v>9.07</v>
      </c>
      <c r="C552" s="3">
        <v>0.4733</v>
      </c>
      <c r="D552" s="3">
        <v>1.097</v>
      </c>
      <c r="E552" s="3">
        <v>10.6</v>
      </c>
      <c r="F552" s="3">
        <f t="shared" si="42"/>
        <v>1916.2916666666256</v>
      </c>
      <c r="G552" s="3">
        <f>G549*9/12+G561*3/12</f>
        <v>4.0949999999999998</v>
      </c>
      <c r="H552" s="3">
        <f t="shared" si="43"/>
        <v>201.63636792452829</v>
      </c>
      <c r="I552" s="3">
        <f t="shared" si="44"/>
        <v>10.521994811320754</v>
      </c>
      <c r="J552" s="3">
        <f t="shared" si="45"/>
        <v>24.387551886792451</v>
      </c>
      <c r="K552" s="3">
        <f t="shared" si="41"/>
        <v>11.906481776593187</v>
      </c>
    </row>
    <row r="553" spans="1:11">
      <c r="A553" s="1">
        <v>1916.05</v>
      </c>
      <c r="B553" s="3">
        <v>9.27</v>
      </c>
      <c r="C553" s="3">
        <v>0.48420000000000002</v>
      </c>
      <c r="D553" s="3">
        <v>1.151</v>
      </c>
      <c r="E553" s="3">
        <v>10.7</v>
      </c>
      <c r="F553" s="3">
        <f t="shared" si="42"/>
        <v>1916.3749999999588</v>
      </c>
      <c r="G553" s="3">
        <f>G549*8/12+G561*4/12</f>
        <v>4.1099999999999994</v>
      </c>
      <c r="H553" s="3">
        <f t="shared" si="43"/>
        <v>204.15658878504669</v>
      </c>
      <c r="I553" s="3">
        <f t="shared" si="44"/>
        <v>10.66371308411215</v>
      </c>
      <c r="J553" s="3">
        <f t="shared" si="45"/>
        <v>25.348892523364484</v>
      </c>
      <c r="K553" s="3">
        <f t="shared" si="41"/>
        <v>12.026256671905164</v>
      </c>
    </row>
    <row r="554" spans="1:11">
      <c r="A554" s="1">
        <v>1916.06</v>
      </c>
      <c r="B554" s="3">
        <v>9.36</v>
      </c>
      <c r="C554" s="3">
        <v>0.495</v>
      </c>
      <c r="D554" s="3">
        <v>1.2050000000000001</v>
      </c>
      <c r="E554" s="3">
        <v>10.8</v>
      </c>
      <c r="F554" s="3">
        <f t="shared" si="42"/>
        <v>1916.4583333332921</v>
      </c>
      <c r="G554" s="3">
        <f>G549*7/12+G561*5/12</f>
        <v>4.125</v>
      </c>
      <c r="H554" s="3">
        <f t="shared" si="43"/>
        <v>204.22999999999996</v>
      </c>
      <c r="I554" s="3">
        <f t="shared" si="44"/>
        <v>10.800624999999998</v>
      </c>
      <c r="J554" s="3">
        <f t="shared" si="45"/>
        <v>26.292430555555551</v>
      </c>
      <c r="K554" s="3">
        <f t="shared" si="41"/>
        <v>11.995961222946587</v>
      </c>
    </row>
    <row r="555" spans="1:11">
      <c r="A555" s="1">
        <v>1916.07</v>
      </c>
      <c r="B555" s="3">
        <v>9.23</v>
      </c>
      <c r="C555" s="3">
        <v>0.50580000000000003</v>
      </c>
      <c r="D555" s="3">
        <v>1.2589999999999999</v>
      </c>
      <c r="E555" s="3">
        <v>10.8</v>
      </c>
      <c r="F555" s="3">
        <f t="shared" si="42"/>
        <v>1916.5416666666254</v>
      </c>
      <c r="G555" s="3">
        <f>G549*6/12+G561*6/12</f>
        <v>4.1400000000000006</v>
      </c>
      <c r="H555" s="3">
        <f t="shared" si="43"/>
        <v>201.39347222222221</v>
      </c>
      <c r="I555" s="3">
        <f t="shared" si="44"/>
        <v>11.036274999999998</v>
      </c>
      <c r="J555" s="3">
        <f t="shared" si="45"/>
        <v>27.47068055555555</v>
      </c>
      <c r="K555" s="3">
        <f t="shared" si="41"/>
        <v>11.791165275254558</v>
      </c>
    </row>
    <row r="556" spans="1:11">
      <c r="A556" s="1">
        <v>1916.08</v>
      </c>
      <c r="B556" s="3">
        <v>9.3000000000000007</v>
      </c>
      <c r="C556" s="3">
        <v>0.51670000000000005</v>
      </c>
      <c r="D556" s="3">
        <v>1.3129999999999999</v>
      </c>
      <c r="E556" s="3">
        <v>10.9</v>
      </c>
      <c r="F556" s="3">
        <f t="shared" si="42"/>
        <v>1916.6249999999586</v>
      </c>
      <c r="G556" s="3">
        <f>G549*5/12+G561*7/12</f>
        <v>4.1550000000000002</v>
      </c>
      <c r="H556" s="3">
        <f t="shared" si="43"/>
        <v>201.0591743119266</v>
      </c>
      <c r="I556" s="3">
        <f t="shared" si="44"/>
        <v>11.170674770642202</v>
      </c>
      <c r="J556" s="3">
        <f t="shared" si="45"/>
        <v>28.386096330275226</v>
      </c>
      <c r="K556" s="3">
        <f t="shared" si="41"/>
        <v>11.732082638874166</v>
      </c>
    </row>
    <row r="557" spans="1:11">
      <c r="A557" s="1">
        <v>1916.09</v>
      </c>
      <c r="B557" s="3">
        <v>9.68</v>
      </c>
      <c r="C557" s="3">
        <v>0.52749999999999997</v>
      </c>
      <c r="D557" s="3">
        <v>1.3680000000000001</v>
      </c>
      <c r="E557" s="3">
        <v>11.1</v>
      </c>
      <c r="F557" s="3">
        <f t="shared" si="42"/>
        <v>1916.7083333332919</v>
      </c>
      <c r="G557" s="3">
        <f>G549*4/12+G561*8/12</f>
        <v>4.17</v>
      </c>
      <c r="H557" s="3">
        <f t="shared" si="43"/>
        <v>205.50378378378375</v>
      </c>
      <c r="I557" s="3">
        <f t="shared" si="44"/>
        <v>11.198682432432431</v>
      </c>
      <c r="J557" s="3">
        <f t="shared" si="45"/>
        <v>29.042270270270269</v>
      </c>
      <c r="K557" s="3">
        <f t="shared" si="41"/>
        <v>11.944552417504475</v>
      </c>
    </row>
    <row r="558" spans="1:11">
      <c r="A558" s="1">
        <v>1916.1</v>
      </c>
      <c r="B558" s="3">
        <v>9.98</v>
      </c>
      <c r="C558" s="3">
        <v>0.5383</v>
      </c>
      <c r="D558" s="3">
        <v>1.4219999999999999</v>
      </c>
      <c r="E558" s="3">
        <v>11.3</v>
      </c>
      <c r="F558" s="3">
        <f t="shared" si="42"/>
        <v>1916.7916666666251</v>
      </c>
      <c r="G558" s="3">
        <f>G549*3/12+G561*9/12</f>
        <v>4.1850000000000005</v>
      </c>
      <c r="H558" s="3">
        <f t="shared" si="43"/>
        <v>208.12274336283184</v>
      </c>
      <c r="I558" s="3">
        <f t="shared" si="44"/>
        <v>11.22569867256637</v>
      </c>
      <c r="J558" s="3">
        <f t="shared" si="45"/>
        <v>29.654362831858403</v>
      </c>
      <c r="K558" s="3">
        <f t="shared" si="41"/>
        <v>12.045741763370803</v>
      </c>
    </row>
    <row r="559" spans="1:11">
      <c r="A559" s="1">
        <v>1916.11</v>
      </c>
      <c r="B559" s="3">
        <v>10.210000000000001</v>
      </c>
      <c r="C559" s="3">
        <v>0.54920000000000002</v>
      </c>
      <c r="D559" s="3">
        <v>1.476</v>
      </c>
      <c r="E559" s="3">
        <v>11.5</v>
      </c>
      <c r="F559" s="3">
        <f t="shared" si="42"/>
        <v>1916.8749999999584</v>
      </c>
      <c r="G559" s="3">
        <f>G549*2/12+G561*10/12</f>
        <v>4.2</v>
      </c>
      <c r="H559" s="3">
        <f t="shared" si="43"/>
        <v>209.21621739130435</v>
      </c>
      <c r="I559" s="3">
        <f t="shared" si="44"/>
        <v>11.253824347826088</v>
      </c>
      <c r="J559" s="3">
        <f t="shared" si="45"/>
        <v>30.245165217391303</v>
      </c>
      <c r="K559" s="3">
        <f t="shared" si="41"/>
        <v>12.053230403230506</v>
      </c>
    </row>
    <row r="560" spans="1:11">
      <c r="A560" s="1">
        <v>1916.12</v>
      </c>
      <c r="B560" s="3">
        <v>9.8000000000000007</v>
      </c>
      <c r="C560" s="3">
        <v>0.56000000000000005</v>
      </c>
      <c r="D560" s="3">
        <v>1.53</v>
      </c>
      <c r="E560" s="3">
        <v>11.6</v>
      </c>
      <c r="F560" s="3">
        <f t="shared" si="42"/>
        <v>1916.9583333332916</v>
      </c>
      <c r="G560" s="3">
        <f>G549*1/12+G561*11/12</f>
        <v>4.2149999999999999</v>
      </c>
      <c r="H560" s="3">
        <f t="shared" si="43"/>
        <v>199.08362068965516</v>
      </c>
      <c r="I560" s="3">
        <f t="shared" si="44"/>
        <v>11.376206896551725</v>
      </c>
      <c r="J560" s="3">
        <f t="shared" si="45"/>
        <v>31.081422413793103</v>
      </c>
      <c r="K560" s="3">
        <f t="shared" si="41"/>
        <v>11.413559188849494</v>
      </c>
    </row>
    <row r="561" spans="1:11">
      <c r="A561" s="1">
        <v>1917.01</v>
      </c>
      <c r="B561" s="3">
        <v>9.57</v>
      </c>
      <c r="C561" s="3">
        <v>0.57079999999999997</v>
      </c>
      <c r="D561" s="3">
        <v>1.5089999999999999</v>
      </c>
      <c r="E561" s="3">
        <v>11.7</v>
      </c>
      <c r="F561" s="3">
        <f t="shared" si="42"/>
        <v>1917.0416666666249</v>
      </c>
      <c r="G561" s="3">
        <v>4.2300000000000004</v>
      </c>
      <c r="H561" s="3">
        <f t="shared" si="43"/>
        <v>192.74961538461537</v>
      </c>
      <c r="I561" s="3">
        <f t="shared" si="44"/>
        <v>11.496497435897435</v>
      </c>
      <c r="J561" s="3">
        <f t="shared" si="45"/>
        <v>30.392807692307688</v>
      </c>
      <c r="K561" s="3">
        <f t="shared" si="41"/>
        <v>10.992361427383429</v>
      </c>
    </row>
    <row r="562" spans="1:11">
      <c r="A562" s="1">
        <v>1917.02</v>
      </c>
      <c r="B562" s="3">
        <v>9.0299999999999994</v>
      </c>
      <c r="C562" s="3">
        <v>0.58169999999999999</v>
      </c>
      <c r="D562" s="3">
        <v>1.488</v>
      </c>
      <c r="E562" s="3">
        <v>12</v>
      </c>
      <c r="F562" s="3">
        <f t="shared" si="42"/>
        <v>1917.1249999999582</v>
      </c>
      <c r="G562" s="3">
        <f>G561*11/12+G573*1/12</f>
        <v>4.2583333333333329</v>
      </c>
      <c r="H562" s="3">
        <f t="shared" si="43"/>
        <v>177.32662499999995</v>
      </c>
      <c r="I562" s="3">
        <f t="shared" si="44"/>
        <v>11.423133749999998</v>
      </c>
      <c r="J562" s="3">
        <f t="shared" si="45"/>
        <v>29.220599999999994</v>
      </c>
      <c r="K562" s="3">
        <f t="shared" si="41"/>
        <v>10.06318773873573</v>
      </c>
    </row>
    <row r="563" spans="1:11">
      <c r="A563" s="1">
        <v>1917.03</v>
      </c>
      <c r="B563" s="3">
        <v>9.31</v>
      </c>
      <c r="C563" s="3">
        <v>0.59250000000000003</v>
      </c>
      <c r="D563" s="3">
        <v>1.468</v>
      </c>
      <c r="E563" s="3">
        <v>12</v>
      </c>
      <c r="F563" s="3">
        <f t="shared" si="42"/>
        <v>1917.2083333332914</v>
      </c>
      <c r="G563" s="3">
        <f>G561*10/12+G573*2/12</f>
        <v>4.2866666666666671</v>
      </c>
      <c r="H563" s="3">
        <f t="shared" si="43"/>
        <v>182.82512499999999</v>
      </c>
      <c r="I563" s="3">
        <f t="shared" si="44"/>
        <v>11.63521875</v>
      </c>
      <c r="J563" s="3">
        <f t="shared" si="45"/>
        <v>28.827849999999998</v>
      </c>
      <c r="K563" s="3">
        <f t="shared" si="41"/>
        <v>10.327157080107877</v>
      </c>
    </row>
    <row r="564" spans="1:11">
      <c r="A564" s="1">
        <v>1917.04</v>
      </c>
      <c r="B564" s="3">
        <v>9.17</v>
      </c>
      <c r="C564" s="3">
        <v>0.60329999999999995</v>
      </c>
      <c r="D564" s="3">
        <v>1.4470000000000001</v>
      </c>
      <c r="E564" s="3">
        <v>12.6</v>
      </c>
      <c r="F564" s="3">
        <f t="shared" si="42"/>
        <v>1917.2916666666247</v>
      </c>
      <c r="G564" s="3">
        <f>G561*9/12+G573*3/12</f>
        <v>4.3150000000000013</v>
      </c>
      <c r="H564" s="3">
        <f t="shared" si="43"/>
        <v>171.50083333333333</v>
      </c>
      <c r="I564" s="3">
        <f t="shared" si="44"/>
        <v>11.283146428571426</v>
      </c>
      <c r="J564" s="3">
        <f t="shared" si="45"/>
        <v>27.062345238095237</v>
      </c>
      <c r="K564" s="3">
        <f t="shared" si="41"/>
        <v>9.6445311972812373</v>
      </c>
    </row>
    <row r="565" spans="1:11">
      <c r="A565" s="1">
        <v>1917.05</v>
      </c>
      <c r="B565" s="3">
        <v>8.86</v>
      </c>
      <c r="C565" s="3">
        <v>0.61419999999999997</v>
      </c>
      <c r="D565" s="3">
        <v>1.4259999999999999</v>
      </c>
      <c r="E565" s="3">
        <v>12.8</v>
      </c>
      <c r="F565" s="3">
        <f t="shared" si="42"/>
        <v>1917.3749999999579</v>
      </c>
      <c r="G565" s="3">
        <f>G561*8/12+G573*4/12</f>
        <v>4.3433333333333337</v>
      </c>
      <c r="H565" s="3">
        <f t="shared" si="43"/>
        <v>163.11398437499994</v>
      </c>
      <c r="I565" s="3">
        <f t="shared" si="44"/>
        <v>11.307517968749998</v>
      </c>
      <c r="J565" s="3">
        <f t="shared" si="45"/>
        <v>26.252882812499994</v>
      </c>
      <c r="K565" s="3">
        <f t="shared" si="41"/>
        <v>9.1389888133735777</v>
      </c>
    </row>
    <row r="566" spans="1:11">
      <c r="A566" s="1">
        <v>1917.06</v>
      </c>
      <c r="B566" s="3">
        <v>9.0399999999999991</v>
      </c>
      <c r="C566" s="3">
        <v>0.625</v>
      </c>
      <c r="D566" s="3">
        <v>1.405</v>
      </c>
      <c r="E566" s="3">
        <v>13</v>
      </c>
      <c r="F566" s="3">
        <f t="shared" si="42"/>
        <v>1917.4583333332912</v>
      </c>
      <c r="G566" s="3">
        <f>G561*7/12+G573*5/12</f>
        <v>4.371666666666667</v>
      </c>
      <c r="H566" s="3">
        <f t="shared" si="43"/>
        <v>163.86738461538457</v>
      </c>
      <c r="I566" s="3">
        <f t="shared" si="44"/>
        <v>11.329326923076923</v>
      </c>
      <c r="J566" s="3">
        <f t="shared" si="45"/>
        <v>25.468326923076919</v>
      </c>
      <c r="K566" s="3">
        <f t="shared" si="41"/>
        <v>9.1482202595395812</v>
      </c>
    </row>
    <row r="567" spans="1:11">
      <c r="A567" s="1">
        <v>1917.07</v>
      </c>
      <c r="B567" s="3">
        <v>8.7899999999999991</v>
      </c>
      <c r="C567" s="3">
        <v>0.63580000000000003</v>
      </c>
      <c r="D567" s="3">
        <v>1.3839999999999999</v>
      </c>
      <c r="E567" s="3">
        <v>12.8</v>
      </c>
      <c r="F567" s="3">
        <f t="shared" si="42"/>
        <v>1917.5416666666245</v>
      </c>
      <c r="G567" s="3">
        <f>G561*6/12+G573*6/12</f>
        <v>4.4000000000000004</v>
      </c>
      <c r="H567" s="3">
        <f t="shared" si="43"/>
        <v>161.82527343749996</v>
      </c>
      <c r="I567" s="3">
        <f t="shared" si="44"/>
        <v>11.705177343749998</v>
      </c>
      <c r="J567" s="3">
        <f t="shared" si="45"/>
        <v>25.479656249999991</v>
      </c>
      <c r="K567" s="3">
        <f t="shared" si="41"/>
        <v>9.003472377228805</v>
      </c>
    </row>
    <row r="568" spans="1:11">
      <c r="A568" s="1">
        <v>1917.08</v>
      </c>
      <c r="B568" s="3">
        <v>8.5299999999999994</v>
      </c>
      <c r="C568" s="3">
        <v>0.64670000000000005</v>
      </c>
      <c r="D568" s="3">
        <v>1.363</v>
      </c>
      <c r="E568" s="3">
        <v>13</v>
      </c>
      <c r="F568" s="3">
        <f t="shared" si="42"/>
        <v>1917.6249999999577</v>
      </c>
      <c r="G568" s="3">
        <f>G561*5/12+G573*7/12</f>
        <v>4.4283333333333337</v>
      </c>
      <c r="H568" s="3">
        <f t="shared" si="43"/>
        <v>154.62265384615381</v>
      </c>
      <c r="I568" s="3">
        <f t="shared" si="44"/>
        <v>11.722681153846155</v>
      </c>
      <c r="J568" s="3">
        <f t="shared" si="45"/>
        <v>24.706996153846152</v>
      </c>
      <c r="K568" s="3">
        <f t="shared" si="41"/>
        <v>8.5726804667537788</v>
      </c>
    </row>
    <row r="569" spans="1:11">
      <c r="A569" s="1">
        <v>1917.09</v>
      </c>
      <c r="B569" s="3">
        <v>8.1199999999999992</v>
      </c>
      <c r="C569" s="3">
        <v>0.65749999999999997</v>
      </c>
      <c r="D569" s="3">
        <v>1.343</v>
      </c>
      <c r="E569" s="3">
        <v>13.3</v>
      </c>
      <c r="F569" s="3">
        <f t="shared" si="42"/>
        <v>1917.708333333291</v>
      </c>
      <c r="G569" s="3">
        <f>G561*4/12+G573*8/12</f>
        <v>4.456666666666667</v>
      </c>
      <c r="H569" s="3">
        <f t="shared" si="43"/>
        <v>143.87052631578945</v>
      </c>
      <c r="I569" s="3">
        <f t="shared" si="44"/>
        <v>11.649614661654132</v>
      </c>
      <c r="J569" s="3">
        <f t="shared" si="45"/>
        <v>23.795334586466161</v>
      </c>
      <c r="K569" s="3">
        <f t="shared" si="41"/>
        <v>7.9508232642170631</v>
      </c>
    </row>
    <row r="570" spans="1:11">
      <c r="A570" s="1">
        <v>1917.1</v>
      </c>
      <c r="B570" s="3">
        <v>7.68</v>
      </c>
      <c r="C570" s="3">
        <v>0.66830000000000001</v>
      </c>
      <c r="D570" s="3">
        <v>1.3220000000000001</v>
      </c>
      <c r="E570" s="3">
        <v>13.5</v>
      </c>
      <c r="F570" s="3">
        <f t="shared" si="42"/>
        <v>1917.7916666666242</v>
      </c>
      <c r="G570" s="3">
        <f>G561*3/12+G573*9/12</f>
        <v>4.4850000000000003</v>
      </c>
      <c r="H570" s="3">
        <f t="shared" si="43"/>
        <v>134.05866666666665</v>
      </c>
      <c r="I570" s="3">
        <f t="shared" si="44"/>
        <v>11.665547777777777</v>
      </c>
      <c r="J570" s="3">
        <f t="shared" si="45"/>
        <v>23.076244444444441</v>
      </c>
      <c r="K570" s="3">
        <f t="shared" si="41"/>
        <v>7.3871337111081452</v>
      </c>
    </row>
    <row r="571" spans="1:11">
      <c r="A571" s="1">
        <v>1917.11</v>
      </c>
      <c r="B571" s="3">
        <v>7.04</v>
      </c>
      <c r="C571" s="3">
        <v>0.67920000000000003</v>
      </c>
      <c r="D571" s="3">
        <v>1.3009999999999999</v>
      </c>
      <c r="E571" s="3">
        <v>13.5</v>
      </c>
      <c r="F571" s="3">
        <f t="shared" si="42"/>
        <v>1917.8749999999575</v>
      </c>
      <c r="G571" s="3">
        <f>G561*2/12+G573*10/12</f>
        <v>4.5133333333333336</v>
      </c>
      <c r="H571" s="3">
        <f t="shared" si="43"/>
        <v>122.8871111111111</v>
      </c>
      <c r="I571" s="3">
        <f t="shared" si="44"/>
        <v>11.855813333333332</v>
      </c>
      <c r="J571" s="3">
        <f t="shared" si="45"/>
        <v>22.709677777777774</v>
      </c>
      <c r="K571" s="3">
        <f t="shared" si="41"/>
        <v>6.7530136047743072</v>
      </c>
    </row>
    <row r="572" spans="1:11">
      <c r="A572" s="1">
        <v>1917.12</v>
      </c>
      <c r="B572" s="3">
        <v>6.8</v>
      </c>
      <c r="C572" s="3">
        <v>0.69</v>
      </c>
      <c r="D572" s="3">
        <v>1.28</v>
      </c>
      <c r="E572" s="3">
        <v>13.7</v>
      </c>
      <c r="F572" s="3">
        <f t="shared" si="42"/>
        <v>1917.9583333332907</v>
      </c>
      <c r="G572" s="3">
        <f>G561*1/12+G573*11/12</f>
        <v>4.541666666666667</v>
      </c>
      <c r="H572" s="3">
        <f t="shared" si="43"/>
        <v>116.96496350364963</v>
      </c>
      <c r="I572" s="3">
        <f t="shared" si="44"/>
        <v>11.868503649635036</v>
      </c>
      <c r="J572" s="3">
        <f t="shared" si="45"/>
        <v>22.016934306569343</v>
      </c>
      <c r="K572" s="3">
        <f t="shared" si="41"/>
        <v>6.4125938981198196</v>
      </c>
    </row>
    <row r="573" spans="1:11">
      <c r="A573" s="1">
        <v>1918.01</v>
      </c>
      <c r="B573" s="3">
        <v>7.21</v>
      </c>
      <c r="C573" s="3">
        <v>0.68</v>
      </c>
      <c r="D573" s="3">
        <v>1.256</v>
      </c>
      <c r="E573" s="3">
        <v>14</v>
      </c>
      <c r="F573" s="3">
        <f t="shared" si="42"/>
        <v>1918.041666666624</v>
      </c>
      <c r="G573" s="3">
        <v>4.57</v>
      </c>
      <c r="H573" s="3">
        <f t="shared" si="43"/>
        <v>121.35974999999999</v>
      </c>
      <c r="I573" s="3">
        <f t="shared" si="44"/>
        <v>11.445857142857141</v>
      </c>
      <c r="J573" s="3">
        <f t="shared" si="45"/>
        <v>21.141171428571425</v>
      </c>
      <c r="K573" s="3">
        <f t="shared" si="41"/>
        <v>6.6406460286553495</v>
      </c>
    </row>
    <row r="574" spans="1:11">
      <c r="A574" s="1">
        <v>1918.02</v>
      </c>
      <c r="B574" s="3">
        <v>7.43</v>
      </c>
      <c r="C574" s="3">
        <v>0.67</v>
      </c>
      <c r="D574" s="3">
        <v>1.232</v>
      </c>
      <c r="E574" s="3">
        <v>14.1</v>
      </c>
      <c r="F574" s="3">
        <f t="shared" si="42"/>
        <v>1918.1249999999573</v>
      </c>
      <c r="G574" s="3">
        <f>G573*11/12+G585*1/12</f>
        <v>4.5641666666666669</v>
      </c>
      <c r="H574" s="3">
        <f t="shared" si="43"/>
        <v>124.17585106382977</v>
      </c>
      <c r="I574" s="3">
        <f t="shared" si="44"/>
        <v>11.197553191489362</v>
      </c>
      <c r="J574" s="3">
        <f t="shared" si="45"/>
        <v>20.590127659574467</v>
      </c>
      <c r="K574" s="3">
        <f t="shared" si="41"/>
        <v>6.784343551630279</v>
      </c>
    </row>
    <row r="575" spans="1:11">
      <c r="A575" s="1">
        <v>1918.03</v>
      </c>
      <c r="B575" s="3">
        <v>7.28</v>
      </c>
      <c r="C575" s="3">
        <v>0.66</v>
      </c>
      <c r="D575" s="3">
        <v>1.208</v>
      </c>
      <c r="E575" s="3">
        <v>14</v>
      </c>
      <c r="F575" s="3">
        <f t="shared" si="42"/>
        <v>1918.2083333332905</v>
      </c>
      <c r="G575" s="3">
        <f>G573*10/12+G585*2/12</f>
        <v>4.5583333333333336</v>
      </c>
      <c r="H575" s="3">
        <f t="shared" si="43"/>
        <v>122.538</v>
      </c>
      <c r="I575" s="3">
        <f t="shared" si="44"/>
        <v>11.109214285714286</v>
      </c>
      <c r="J575" s="3">
        <f t="shared" si="45"/>
        <v>20.33322857142857</v>
      </c>
      <c r="K575" s="3">
        <f t="shared" si="41"/>
        <v>6.6863557604558936</v>
      </c>
    </row>
    <row r="576" spans="1:11">
      <c r="A576" s="1">
        <v>1918.04</v>
      </c>
      <c r="B576" s="3">
        <v>7.21</v>
      </c>
      <c r="C576" s="3">
        <v>0.65</v>
      </c>
      <c r="D576" s="3">
        <v>1.1830000000000001</v>
      </c>
      <c r="E576" s="3">
        <v>14.2</v>
      </c>
      <c r="F576" s="3">
        <f t="shared" si="42"/>
        <v>1918.2916666666238</v>
      </c>
      <c r="G576" s="3">
        <f>G573*9/12+G585*3/12</f>
        <v>4.5525000000000002</v>
      </c>
      <c r="H576" s="3">
        <f t="shared" si="43"/>
        <v>119.65045774647888</v>
      </c>
      <c r="I576" s="3">
        <f t="shared" si="44"/>
        <v>10.786795774647887</v>
      </c>
      <c r="J576" s="3">
        <f t="shared" si="45"/>
        <v>19.631968309859158</v>
      </c>
      <c r="K576" s="3">
        <f t="shared" si="41"/>
        <v>6.5207277305471587</v>
      </c>
    </row>
    <row r="577" spans="1:11">
      <c r="A577" s="1">
        <v>1918.05</v>
      </c>
      <c r="B577" s="3">
        <v>7.44</v>
      </c>
      <c r="C577" s="3">
        <v>0.64</v>
      </c>
      <c r="D577" s="3">
        <v>1.159</v>
      </c>
      <c r="E577" s="3">
        <v>14.5</v>
      </c>
      <c r="F577" s="3">
        <f t="shared" si="42"/>
        <v>1918.374999999957</v>
      </c>
      <c r="G577" s="3">
        <f>G573*8/12+G585*4/12</f>
        <v>4.5466666666666669</v>
      </c>
      <c r="H577" s="3">
        <f t="shared" si="43"/>
        <v>120.91282758620689</v>
      </c>
      <c r="I577" s="3">
        <f t="shared" si="44"/>
        <v>10.401103448275862</v>
      </c>
      <c r="J577" s="3">
        <f t="shared" si="45"/>
        <v>18.835748275862066</v>
      </c>
      <c r="K577" s="3">
        <f t="shared" ref="K577:K640" si="46">H577/AVERAGE(J457:J576)</f>
        <v>6.5823632316210814</v>
      </c>
    </row>
    <row r="578" spans="1:11">
      <c r="A578" s="1">
        <v>1918.06</v>
      </c>
      <c r="B578" s="3">
        <v>7.45</v>
      </c>
      <c r="C578" s="3">
        <v>0.63</v>
      </c>
      <c r="D578" s="3">
        <v>1.135</v>
      </c>
      <c r="E578" s="3">
        <v>14.7</v>
      </c>
      <c r="F578" s="3">
        <f t="shared" si="42"/>
        <v>1918.4583333332903</v>
      </c>
      <c r="G578" s="3">
        <f>G573*7/12+G585*5/12</f>
        <v>4.5408333333333335</v>
      </c>
      <c r="H578" s="3">
        <f t="shared" si="43"/>
        <v>119.4280612244898</v>
      </c>
      <c r="I578" s="3">
        <f t="shared" si="44"/>
        <v>10.099285714285713</v>
      </c>
      <c r="J578" s="3">
        <f t="shared" si="45"/>
        <v>18.194744897959183</v>
      </c>
      <c r="K578" s="3">
        <f t="shared" si="46"/>
        <v>6.4962913186410542</v>
      </c>
    </row>
    <row r="579" spans="1:11">
      <c r="A579" s="1">
        <v>1918.07</v>
      </c>
      <c r="B579" s="3">
        <v>7.51</v>
      </c>
      <c r="C579" s="3">
        <v>0.62</v>
      </c>
      <c r="D579" s="3">
        <v>1.111</v>
      </c>
      <c r="E579" s="3">
        <v>15.1</v>
      </c>
      <c r="F579" s="3">
        <f t="shared" si="42"/>
        <v>1918.5416666666235</v>
      </c>
      <c r="G579" s="3">
        <f>G573*6/12+G585*6/12</f>
        <v>4.5350000000000001</v>
      </c>
      <c r="H579" s="3">
        <f t="shared" si="43"/>
        <v>117.20076158940397</v>
      </c>
      <c r="I579" s="3">
        <f t="shared" si="44"/>
        <v>9.6756953642384094</v>
      </c>
      <c r="J579" s="3">
        <f t="shared" si="45"/>
        <v>17.338221854304635</v>
      </c>
      <c r="K579" s="3">
        <f t="shared" si="46"/>
        <v>6.3713240938489877</v>
      </c>
    </row>
    <row r="580" spans="1:11">
      <c r="A580" s="1">
        <v>1918.08</v>
      </c>
      <c r="B580" s="3">
        <v>7.58</v>
      </c>
      <c r="C580" s="3">
        <v>0.61</v>
      </c>
      <c r="D580" s="3">
        <v>1.087</v>
      </c>
      <c r="E580" s="3">
        <v>15.4</v>
      </c>
      <c r="F580" s="3">
        <f t="shared" si="42"/>
        <v>1918.6249999999568</v>
      </c>
      <c r="G580" s="3">
        <f>G573*5/12+G585*7/12</f>
        <v>4.5291666666666668</v>
      </c>
      <c r="H580" s="3">
        <f t="shared" si="43"/>
        <v>115.98876623376623</v>
      </c>
      <c r="I580" s="3">
        <f t="shared" si="44"/>
        <v>9.33418831168831</v>
      </c>
      <c r="J580" s="3">
        <f t="shared" si="45"/>
        <v>16.63321753246753</v>
      </c>
      <c r="K580" s="3">
        <f t="shared" si="46"/>
        <v>6.303073760914593</v>
      </c>
    </row>
    <row r="581" spans="1:11">
      <c r="A581" s="1">
        <v>1918.09</v>
      </c>
      <c r="B581" s="3">
        <v>7.54</v>
      </c>
      <c r="C581" s="3">
        <v>0.6</v>
      </c>
      <c r="D581" s="3">
        <v>1.0629999999999999</v>
      </c>
      <c r="E581" s="3">
        <v>15.7</v>
      </c>
      <c r="F581" s="3">
        <f t="shared" si="42"/>
        <v>1918.7083333332901</v>
      </c>
      <c r="G581" s="3">
        <f>G573*4/12+G585*8/12</f>
        <v>4.5233333333333334</v>
      </c>
      <c r="H581" s="3">
        <f t="shared" si="43"/>
        <v>113.17203821656051</v>
      </c>
      <c r="I581" s="3">
        <f t="shared" si="44"/>
        <v>9.0057324840764323</v>
      </c>
      <c r="J581" s="3">
        <f t="shared" si="45"/>
        <v>15.955156050955413</v>
      </c>
      <c r="K581" s="3">
        <f t="shared" si="46"/>
        <v>6.1491705624316797</v>
      </c>
    </row>
    <row r="582" spans="1:11">
      <c r="A582" s="1">
        <v>1918.1</v>
      </c>
      <c r="B582" s="3">
        <v>7.86</v>
      </c>
      <c r="C582" s="3">
        <v>0.59</v>
      </c>
      <c r="D582" s="3">
        <v>1.038</v>
      </c>
      <c r="E582" s="3">
        <v>16</v>
      </c>
      <c r="F582" s="3">
        <f t="shared" si="42"/>
        <v>1918.7916666666233</v>
      </c>
      <c r="G582" s="3">
        <f>G573*3/12+G585*9/12</f>
        <v>4.5175000000000001</v>
      </c>
      <c r="H582" s="3">
        <f t="shared" si="43"/>
        <v>115.76306249999999</v>
      </c>
      <c r="I582" s="3">
        <f t="shared" si="44"/>
        <v>8.6895937499999985</v>
      </c>
      <c r="J582" s="3">
        <f t="shared" si="45"/>
        <v>15.287793749999999</v>
      </c>
      <c r="K582" s="3">
        <f t="shared" si="46"/>
        <v>6.2905153211913216</v>
      </c>
    </row>
    <row r="583" spans="1:11">
      <c r="A583" s="1">
        <v>1918.11</v>
      </c>
      <c r="B583" s="3">
        <v>8.06</v>
      </c>
      <c r="C583" s="3">
        <v>0.57999999999999996</v>
      </c>
      <c r="D583" s="3">
        <v>1.014</v>
      </c>
      <c r="E583" s="3">
        <v>16.3</v>
      </c>
      <c r="F583" s="3">
        <f t="shared" si="42"/>
        <v>1918.8749999999566</v>
      </c>
      <c r="G583" s="3">
        <f>G573*2/12+G585*10/12</f>
        <v>4.5116666666666667</v>
      </c>
      <c r="H583" s="3">
        <f t="shared" si="43"/>
        <v>116.52386503067484</v>
      </c>
      <c r="I583" s="3">
        <f t="shared" si="44"/>
        <v>8.3850920245398743</v>
      </c>
      <c r="J583" s="3">
        <f t="shared" si="45"/>
        <v>14.65945398773006</v>
      </c>
      <c r="K583" s="3">
        <f t="shared" si="46"/>
        <v>6.3333274953541556</v>
      </c>
    </row>
    <row r="584" spans="1:11">
      <c r="A584" s="1">
        <v>1918.12</v>
      </c>
      <c r="B584" s="3">
        <v>7.9</v>
      </c>
      <c r="C584" s="3">
        <v>0.56999999999999995</v>
      </c>
      <c r="D584" s="3">
        <v>0.99</v>
      </c>
      <c r="E584" s="3">
        <v>16.5</v>
      </c>
      <c r="F584" s="3">
        <f t="shared" si="42"/>
        <v>1918.9583333332898</v>
      </c>
      <c r="G584" s="3">
        <f>G573*1/12+G585*11/12</f>
        <v>4.5058333333333334</v>
      </c>
      <c r="H584" s="3">
        <f t="shared" si="43"/>
        <v>112.82636363636364</v>
      </c>
      <c r="I584" s="3">
        <f t="shared" si="44"/>
        <v>8.1406363636363626</v>
      </c>
      <c r="J584" s="3">
        <f t="shared" si="45"/>
        <v>14.138999999999998</v>
      </c>
      <c r="K584" s="3">
        <f t="shared" si="46"/>
        <v>6.1345804112834328</v>
      </c>
    </row>
    <row r="585" spans="1:11">
      <c r="A585" s="1">
        <v>1919.01</v>
      </c>
      <c r="B585" s="3">
        <v>7.85</v>
      </c>
      <c r="C585" s="3">
        <v>0.56669999999999998</v>
      </c>
      <c r="D585" s="3">
        <v>0.98499999999999999</v>
      </c>
      <c r="E585" s="3">
        <v>16.5</v>
      </c>
      <c r="F585" s="3">
        <f t="shared" si="42"/>
        <v>1919.0416666666231</v>
      </c>
      <c r="G585" s="3">
        <v>4.5</v>
      </c>
      <c r="H585" s="3">
        <f t="shared" si="43"/>
        <v>112.11227272727271</v>
      </c>
      <c r="I585" s="3">
        <f t="shared" si="44"/>
        <v>8.0935063636363616</v>
      </c>
      <c r="J585" s="3">
        <f t="shared" si="45"/>
        <v>14.067590909090908</v>
      </c>
      <c r="K585" s="3">
        <f t="shared" si="46"/>
        <v>6.0984676399501039</v>
      </c>
    </row>
    <row r="586" spans="1:11">
      <c r="A586" s="1">
        <v>1919.02</v>
      </c>
      <c r="B586" s="3">
        <v>7.88</v>
      </c>
      <c r="C586" s="3">
        <v>0.56330000000000002</v>
      </c>
      <c r="D586" s="3">
        <v>0.98</v>
      </c>
      <c r="E586" s="3">
        <v>16.2</v>
      </c>
      <c r="F586" s="3">
        <f t="shared" si="42"/>
        <v>1919.1249999999563</v>
      </c>
      <c r="G586" s="3">
        <f>G585*11/12+G597*1/12</f>
        <v>4.5391666666666666</v>
      </c>
      <c r="H586" s="3">
        <f t="shared" si="43"/>
        <v>114.62481481481481</v>
      </c>
      <c r="I586" s="3">
        <f t="shared" si="44"/>
        <v>8.1939287037037047</v>
      </c>
      <c r="J586" s="3">
        <f t="shared" si="45"/>
        <v>14.25537037037037</v>
      </c>
      <c r="K586" s="3">
        <f t="shared" si="46"/>
        <v>6.2396927713649788</v>
      </c>
    </row>
    <row r="587" spans="1:11">
      <c r="A587" s="1">
        <v>1919.03</v>
      </c>
      <c r="B587" s="3">
        <v>8.1199999999999992</v>
      </c>
      <c r="C587" s="3">
        <v>0.56000000000000005</v>
      </c>
      <c r="D587" s="3">
        <v>0.97499999999999998</v>
      </c>
      <c r="E587" s="3">
        <v>16.399999999999999</v>
      </c>
      <c r="F587" s="3">
        <f t="shared" ref="F587:F650" si="47">F586+1/12</f>
        <v>1919.2083333332896</v>
      </c>
      <c r="G587" s="3">
        <f>G585*10/12+G597*2/12</f>
        <v>4.5783333333333331</v>
      </c>
      <c r="H587" s="3">
        <f t="shared" si="43"/>
        <v>116.67548780487803</v>
      </c>
      <c r="I587" s="3">
        <f t="shared" si="44"/>
        <v>8.0465853658536588</v>
      </c>
      <c r="J587" s="3">
        <f t="shared" si="45"/>
        <v>14.009679878048779</v>
      </c>
      <c r="K587" s="3">
        <f t="shared" si="46"/>
        <v>6.3560740048691429</v>
      </c>
    </row>
    <row r="588" spans="1:11">
      <c r="A588" s="1">
        <v>1919.04</v>
      </c>
      <c r="B588" s="3">
        <v>8.39</v>
      </c>
      <c r="C588" s="3">
        <v>0.55669999999999997</v>
      </c>
      <c r="D588" s="3">
        <v>0.97</v>
      </c>
      <c r="E588" s="3">
        <v>16.7</v>
      </c>
      <c r="F588" s="3">
        <f t="shared" si="47"/>
        <v>1919.2916666666229</v>
      </c>
      <c r="G588" s="3">
        <f>G585*9/12+G597*3/12</f>
        <v>4.6174999999999997</v>
      </c>
      <c r="H588" s="3">
        <f t="shared" si="43"/>
        <v>118.38943113772456</v>
      </c>
      <c r="I588" s="3">
        <f t="shared" si="44"/>
        <v>7.855470359281437</v>
      </c>
      <c r="J588" s="3">
        <f t="shared" si="45"/>
        <v>13.687455089820359</v>
      </c>
      <c r="K588" s="3">
        <f t="shared" si="46"/>
        <v>6.4561395558192753</v>
      </c>
    </row>
    <row r="589" spans="1:11">
      <c r="A589" s="1">
        <v>1919.05</v>
      </c>
      <c r="B589" s="3">
        <v>8.9700000000000006</v>
      </c>
      <c r="C589" s="3">
        <v>0.55330000000000001</v>
      </c>
      <c r="D589" s="3">
        <v>0.96499999999999997</v>
      </c>
      <c r="E589" s="3">
        <v>16.899999999999999</v>
      </c>
      <c r="F589" s="3">
        <f t="shared" si="47"/>
        <v>1919.3749999999561</v>
      </c>
      <c r="G589" s="3">
        <f>G585*8/12+G597*4/12</f>
        <v>4.6566666666666663</v>
      </c>
      <c r="H589" s="3">
        <f t="shared" si="43"/>
        <v>125.07576923076923</v>
      </c>
      <c r="I589" s="3">
        <f t="shared" si="44"/>
        <v>7.7150973372781069</v>
      </c>
      <c r="J589" s="3">
        <f t="shared" si="45"/>
        <v>13.455754437869823</v>
      </c>
      <c r="K589" s="3">
        <f t="shared" si="46"/>
        <v>6.8290022614820307</v>
      </c>
    </row>
    <row r="590" spans="1:11">
      <c r="A590" s="1">
        <v>1919.06</v>
      </c>
      <c r="B590" s="3">
        <v>9.2100000000000009</v>
      </c>
      <c r="C590" s="3">
        <v>0.55000000000000004</v>
      </c>
      <c r="D590" s="3">
        <v>0.96</v>
      </c>
      <c r="E590" s="3">
        <v>16.899999999999999</v>
      </c>
      <c r="F590" s="3">
        <f t="shared" si="47"/>
        <v>1919.4583333332894</v>
      </c>
      <c r="G590" s="3">
        <f>G585*7/12+G597*5/12</f>
        <v>4.6958333333333329</v>
      </c>
      <c r="H590" s="3">
        <f t="shared" si="43"/>
        <v>128.42227810650888</v>
      </c>
      <c r="I590" s="3">
        <f t="shared" si="44"/>
        <v>7.669082840236686</v>
      </c>
      <c r="J590" s="3">
        <f t="shared" si="45"/>
        <v>13.386035502958579</v>
      </c>
      <c r="K590" s="3">
        <f t="shared" si="46"/>
        <v>7.0216152147841315</v>
      </c>
    </row>
    <row r="591" spans="1:11">
      <c r="A591" s="1">
        <v>1919.07</v>
      </c>
      <c r="B591" s="3">
        <v>9.51</v>
      </c>
      <c r="C591" s="3">
        <v>0.54669999999999996</v>
      </c>
      <c r="D591" s="3">
        <v>0.95499999999999996</v>
      </c>
      <c r="E591" s="3">
        <v>17.399999999999999</v>
      </c>
      <c r="F591" s="3">
        <f t="shared" si="47"/>
        <v>1919.5416666666226</v>
      </c>
      <c r="G591" s="3">
        <f>G585*6/12+G597*6/12</f>
        <v>4.7349999999999994</v>
      </c>
      <c r="H591" s="3">
        <f t="shared" si="43"/>
        <v>128.79491379310343</v>
      </c>
      <c r="I591" s="3">
        <f t="shared" si="44"/>
        <v>7.4040146551724133</v>
      </c>
      <c r="J591" s="3">
        <f t="shared" si="45"/>
        <v>12.933663793103447</v>
      </c>
      <c r="K591" s="3">
        <f t="shared" si="46"/>
        <v>7.0528371654463085</v>
      </c>
    </row>
    <row r="592" spans="1:11">
      <c r="A592" s="1">
        <v>1919.08</v>
      </c>
      <c r="B592" s="3">
        <v>8.8699999999999992</v>
      </c>
      <c r="C592" s="3">
        <v>0.54330000000000001</v>
      </c>
      <c r="D592" s="3">
        <v>0.95</v>
      </c>
      <c r="E592" s="3">
        <v>17.7</v>
      </c>
      <c r="F592" s="3">
        <f t="shared" si="47"/>
        <v>1919.6249999999559</v>
      </c>
      <c r="G592" s="3">
        <f>G585*5/12+G597*7/12</f>
        <v>4.774166666666666</v>
      </c>
      <c r="H592" s="3">
        <f t="shared" si="43"/>
        <v>118.09127118644066</v>
      </c>
      <c r="I592" s="3">
        <f t="shared" si="44"/>
        <v>7.2332567796610165</v>
      </c>
      <c r="J592" s="3">
        <f t="shared" si="45"/>
        <v>12.647881355932203</v>
      </c>
      <c r="K592" s="3">
        <f t="shared" si="46"/>
        <v>6.4791311017052751</v>
      </c>
    </row>
    <row r="593" spans="1:11">
      <c r="A593" s="1">
        <v>1919.09</v>
      </c>
      <c r="B593" s="3">
        <v>9.01</v>
      </c>
      <c r="C593" s="3">
        <v>0.54</v>
      </c>
      <c r="D593" s="3">
        <v>0.94499999999999995</v>
      </c>
      <c r="E593" s="3">
        <v>17.8</v>
      </c>
      <c r="F593" s="3">
        <f t="shared" si="47"/>
        <v>1919.7083333332891</v>
      </c>
      <c r="G593" s="3">
        <f>G585*4/12+G597*8/12</f>
        <v>4.8133333333333326</v>
      </c>
      <c r="H593" s="3">
        <f t="shared" si="43"/>
        <v>119.2812640449438</v>
      </c>
      <c r="I593" s="3">
        <f t="shared" si="44"/>
        <v>7.1489325842696623</v>
      </c>
      <c r="J593" s="3">
        <f t="shared" si="45"/>
        <v>12.510632022471908</v>
      </c>
      <c r="K593" s="3">
        <f t="shared" si="46"/>
        <v>6.5584816720612613</v>
      </c>
    </row>
    <row r="594" spans="1:11">
      <c r="A594" s="1">
        <v>1919.1</v>
      </c>
      <c r="B594" s="3">
        <v>9.4700000000000006</v>
      </c>
      <c r="C594" s="3">
        <v>0.53669999999999995</v>
      </c>
      <c r="D594" s="3">
        <v>0.94</v>
      </c>
      <c r="E594" s="3">
        <v>18.100000000000001</v>
      </c>
      <c r="F594" s="3">
        <f t="shared" si="47"/>
        <v>1919.7916666666224</v>
      </c>
      <c r="G594" s="3">
        <f>G585*3/12+G597*9/12</f>
        <v>4.8524999999999991</v>
      </c>
      <c r="H594" s="3">
        <f t="shared" si="43"/>
        <v>123.29312154696132</v>
      </c>
      <c r="I594" s="3">
        <f t="shared" si="44"/>
        <v>6.9874781767955785</v>
      </c>
      <c r="J594" s="3">
        <f t="shared" si="45"/>
        <v>12.238176795580108</v>
      </c>
      <c r="K594" s="3">
        <f t="shared" si="46"/>
        <v>6.7947041999493027</v>
      </c>
    </row>
    <row r="595" spans="1:11">
      <c r="A595" s="1">
        <v>1919.11</v>
      </c>
      <c r="B595" s="3">
        <v>9.19</v>
      </c>
      <c r="C595" s="3">
        <v>0.5333</v>
      </c>
      <c r="D595" s="3">
        <v>0.93500000000000005</v>
      </c>
      <c r="E595" s="3">
        <v>18.5</v>
      </c>
      <c r="F595" s="3">
        <f t="shared" si="47"/>
        <v>1919.8749999999557</v>
      </c>
      <c r="G595" s="3">
        <f>G585*2/12+G597*10/12</f>
        <v>4.8916666666666666</v>
      </c>
      <c r="H595" s="3">
        <f t="shared" ref="H595:H658" si="48">B595*$E$1727/E595</f>
        <v>117.06072972972972</v>
      </c>
      <c r="I595" s="3">
        <f t="shared" ref="I595:I658" si="49">C595*$E$1727/E595</f>
        <v>6.7930889189189179</v>
      </c>
      <c r="J595" s="3">
        <f t="shared" ref="J595:J658" si="50">D595*$E$1727/E595</f>
        <v>11.909878378378378</v>
      </c>
      <c r="K595" s="3">
        <f t="shared" si="46"/>
        <v>6.4670225741331331</v>
      </c>
    </row>
    <row r="596" spans="1:11">
      <c r="A596" s="1">
        <v>1919.12</v>
      </c>
      <c r="B596" s="3">
        <v>8.92</v>
      </c>
      <c r="C596" s="3">
        <v>0.53</v>
      </c>
      <c r="D596" s="3">
        <v>0.93</v>
      </c>
      <c r="E596" s="3">
        <v>18.899999999999999</v>
      </c>
      <c r="F596" s="3">
        <f t="shared" si="47"/>
        <v>1919.9583333332889</v>
      </c>
      <c r="G596" s="3">
        <f>G585*1/12+G597*11/12</f>
        <v>4.9308333333333332</v>
      </c>
      <c r="H596" s="3">
        <f t="shared" si="48"/>
        <v>111.21682539682539</v>
      </c>
      <c r="I596" s="3">
        <f t="shared" si="49"/>
        <v>6.6081746031746036</v>
      </c>
      <c r="J596" s="3">
        <f t="shared" si="50"/>
        <v>11.595476190476191</v>
      </c>
      <c r="K596" s="3">
        <f t="shared" si="46"/>
        <v>6.1607170337991759</v>
      </c>
    </row>
    <row r="597" spans="1:11">
      <c r="A597" s="1">
        <v>1920.01</v>
      </c>
      <c r="B597" s="3">
        <v>8.83</v>
      </c>
      <c r="C597" s="3">
        <v>0.52829999999999999</v>
      </c>
      <c r="D597" s="3">
        <v>0.91920000000000002</v>
      </c>
      <c r="E597" s="3">
        <v>19.3</v>
      </c>
      <c r="F597" s="3">
        <f t="shared" si="47"/>
        <v>1920.0416666666222</v>
      </c>
      <c r="G597" s="3">
        <v>4.97</v>
      </c>
      <c r="H597" s="3">
        <f t="shared" si="48"/>
        <v>107.81292746113988</v>
      </c>
      <c r="I597" s="3">
        <f t="shared" si="49"/>
        <v>6.4504608808290147</v>
      </c>
      <c r="J597" s="3">
        <f t="shared" si="50"/>
        <v>11.223289119170984</v>
      </c>
      <c r="K597" s="3">
        <f t="shared" si="46"/>
        <v>5.9896677711394393</v>
      </c>
    </row>
    <row r="598" spans="1:11">
      <c r="A598" s="1">
        <v>1920.02</v>
      </c>
      <c r="B598" s="3">
        <v>8.1</v>
      </c>
      <c r="C598" s="3">
        <v>0.52669999999999995</v>
      </c>
      <c r="D598" s="3">
        <v>0.9083</v>
      </c>
      <c r="E598" s="3">
        <v>19.5</v>
      </c>
      <c r="F598" s="3">
        <f t="shared" si="47"/>
        <v>1920.1249999999554</v>
      </c>
      <c r="G598" s="3">
        <f>G597*11/12+G609*1/12</f>
        <v>4.9799999999999995</v>
      </c>
      <c r="H598" s="3">
        <f t="shared" si="48"/>
        <v>97.885384615384595</v>
      </c>
      <c r="I598" s="3">
        <f t="shared" si="49"/>
        <v>6.3649669230769215</v>
      </c>
      <c r="J598" s="3">
        <f t="shared" si="50"/>
        <v>10.976456153846152</v>
      </c>
      <c r="K598" s="3">
        <f t="shared" si="46"/>
        <v>5.4553476499077727</v>
      </c>
    </row>
    <row r="599" spans="1:11">
      <c r="A599" s="1">
        <v>1920.03</v>
      </c>
      <c r="B599" s="3">
        <v>8.67</v>
      </c>
      <c r="C599" s="3">
        <v>0.52500000000000002</v>
      </c>
      <c r="D599" s="3">
        <v>0.89749999999999996</v>
      </c>
      <c r="E599" s="3">
        <v>19.7</v>
      </c>
      <c r="F599" s="3">
        <f t="shared" si="47"/>
        <v>1920.2083333332887</v>
      </c>
      <c r="G599" s="3">
        <f>G597*10/12+G609*2/12</f>
        <v>4.99</v>
      </c>
      <c r="H599" s="3">
        <f t="shared" si="48"/>
        <v>103.70992385786801</v>
      </c>
      <c r="I599" s="3">
        <f t="shared" si="49"/>
        <v>6.2800126903553295</v>
      </c>
      <c r="J599" s="3">
        <f t="shared" si="50"/>
        <v>10.735831218274111</v>
      </c>
      <c r="K599" s="3">
        <f t="shared" si="46"/>
        <v>5.798822727557158</v>
      </c>
    </row>
    <row r="600" spans="1:11">
      <c r="A600" s="1">
        <v>1920.04</v>
      </c>
      <c r="B600" s="3">
        <v>8.6</v>
      </c>
      <c r="C600" s="3">
        <v>0.52329999999999999</v>
      </c>
      <c r="D600" s="3">
        <v>0.88670000000000004</v>
      </c>
      <c r="E600" s="3">
        <v>20.3</v>
      </c>
      <c r="F600" s="3">
        <f t="shared" si="47"/>
        <v>1920.2916666666219</v>
      </c>
      <c r="G600" s="3">
        <f>G597*9/12+G609*3/12</f>
        <v>5</v>
      </c>
      <c r="H600" s="3">
        <f t="shared" si="48"/>
        <v>99.832019704433478</v>
      </c>
      <c r="I600" s="3">
        <f t="shared" si="49"/>
        <v>6.0746623152709356</v>
      </c>
      <c r="J600" s="3">
        <f t="shared" si="50"/>
        <v>10.293145566502462</v>
      </c>
      <c r="K600" s="3">
        <f t="shared" si="46"/>
        <v>5.5998587255061842</v>
      </c>
    </row>
    <row r="601" spans="1:11">
      <c r="A601" s="1">
        <v>1920.05</v>
      </c>
      <c r="B601" s="3">
        <v>8.06</v>
      </c>
      <c r="C601" s="3">
        <v>0.52170000000000005</v>
      </c>
      <c r="D601" s="3">
        <v>0.87580000000000002</v>
      </c>
      <c r="E601" s="3">
        <v>20.6</v>
      </c>
      <c r="F601" s="3">
        <f t="shared" si="47"/>
        <v>1920.3749999999552</v>
      </c>
      <c r="G601" s="3">
        <f>G597*8/12+G609*4/12</f>
        <v>5.01</v>
      </c>
      <c r="H601" s="3">
        <f t="shared" si="48"/>
        <v>92.200922330097072</v>
      </c>
      <c r="I601" s="3">
        <f t="shared" si="49"/>
        <v>5.9678934466019413</v>
      </c>
      <c r="J601" s="3">
        <f t="shared" si="50"/>
        <v>10.018556796116503</v>
      </c>
      <c r="K601" s="3">
        <f t="shared" si="46"/>
        <v>5.1889504620474929</v>
      </c>
    </row>
    <row r="602" spans="1:11">
      <c r="A602" s="1">
        <v>1920.06</v>
      </c>
      <c r="B602" s="3">
        <v>7.92</v>
      </c>
      <c r="C602" s="3">
        <v>0.52</v>
      </c>
      <c r="D602" s="3">
        <v>0.86499999999999999</v>
      </c>
      <c r="E602" s="3">
        <v>20.9</v>
      </c>
      <c r="F602" s="3">
        <f t="shared" si="47"/>
        <v>1920.4583333332885</v>
      </c>
      <c r="G602" s="3">
        <f>G597*7/12+G609*5/12</f>
        <v>5.0199999999999996</v>
      </c>
      <c r="H602" s="3">
        <f t="shared" si="48"/>
        <v>89.29894736842104</v>
      </c>
      <c r="I602" s="3">
        <f t="shared" si="49"/>
        <v>5.8630622009569384</v>
      </c>
      <c r="J602" s="3">
        <f t="shared" si="50"/>
        <v>9.7529784688995207</v>
      </c>
      <c r="K602" s="3">
        <f t="shared" si="46"/>
        <v>5.0436396804516184</v>
      </c>
    </row>
    <row r="603" spans="1:11">
      <c r="A603" s="1">
        <v>1920.07</v>
      </c>
      <c r="B603" s="3">
        <v>7.91</v>
      </c>
      <c r="C603" s="3">
        <v>0.51829999999999998</v>
      </c>
      <c r="D603" s="3">
        <v>0.85419999999999996</v>
      </c>
      <c r="E603" s="3">
        <v>20.8</v>
      </c>
      <c r="F603" s="3">
        <f t="shared" si="47"/>
        <v>1920.5416666666217</v>
      </c>
      <c r="G603" s="3">
        <f>G597*6/12+G609*6/12</f>
        <v>5.0299999999999994</v>
      </c>
      <c r="H603" s="3">
        <f t="shared" si="48"/>
        <v>89.614975961538448</v>
      </c>
      <c r="I603" s="3">
        <f t="shared" si="49"/>
        <v>5.871990144230768</v>
      </c>
      <c r="J603" s="3">
        <f t="shared" si="50"/>
        <v>9.6775110576923051</v>
      </c>
      <c r="K603" s="3">
        <f t="shared" si="46"/>
        <v>5.0805929195407931</v>
      </c>
    </row>
    <row r="604" spans="1:11">
      <c r="A604" s="1">
        <v>1920.08</v>
      </c>
      <c r="B604" s="3">
        <v>7.6</v>
      </c>
      <c r="C604" s="3">
        <v>0.51670000000000005</v>
      </c>
      <c r="D604" s="3">
        <v>0.84330000000000005</v>
      </c>
      <c r="E604" s="3">
        <v>20.3</v>
      </c>
      <c r="F604" s="3">
        <f t="shared" si="47"/>
        <v>1920.624999999955</v>
      </c>
      <c r="G604" s="3">
        <f>G597*5/12+G609*7/12</f>
        <v>5.0399999999999991</v>
      </c>
      <c r="H604" s="3">
        <f t="shared" si="48"/>
        <v>88.223645320197036</v>
      </c>
      <c r="I604" s="3">
        <f t="shared" si="49"/>
        <v>5.9980470443349754</v>
      </c>
      <c r="J604" s="3">
        <f t="shared" si="50"/>
        <v>9.7893421182266014</v>
      </c>
      <c r="K604" s="3">
        <f t="shared" si="46"/>
        <v>5.0207010779228574</v>
      </c>
    </row>
    <row r="605" spans="1:11">
      <c r="A605" s="1">
        <v>1920.09</v>
      </c>
      <c r="B605" s="3">
        <v>7.87</v>
      </c>
      <c r="C605" s="3">
        <v>0.51500000000000001</v>
      </c>
      <c r="D605" s="3">
        <v>0.83250000000000002</v>
      </c>
      <c r="E605" s="3">
        <v>20</v>
      </c>
      <c r="F605" s="3">
        <f t="shared" si="47"/>
        <v>1920.7083333332882</v>
      </c>
      <c r="G605" s="3">
        <f>G597*4/12+G609*8/12</f>
        <v>5.05</v>
      </c>
      <c r="H605" s="3">
        <f t="shared" si="48"/>
        <v>92.728274999999996</v>
      </c>
      <c r="I605" s="3">
        <f t="shared" si="49"/>
        <v>6.0679874999999992</v>
      </c>
      <c r="J605" s="3">
        <f t="shared" si="50"/>
        <v>9.8089312499999988</v>
      </c>
      <c r="K605" s="3">
        <f t="shared" si="46"/>
        <v>5.2971627701080584</v>
      </c>
    </row>
    <row r="606" spans="1:11">
      <c r="A606" s="1">
        <v>1920.1</v>
      </c>
      <c r="B606" s="3">
        <v>7.88</v>
      </c>
      <c r="C606" s="3">
        <v>0.51329999999999998</v>
      </c>
      <c r="D606" s="3">
        <v>0.82169999999999999</v>
      </c>
      <c r="E606" s="3">
        <v>19.899999999999999</v>
      </c>
      <c r="F606" s="3">
        <f t="shared" si="47"/>
        <v>1920.7916666666215</v>
      </c>
      <c r="G606" s="3">
        <f>G597*3/12+G609*9/12</f>
        <v>5.0600000000000005</v>
      </c>
      <c r="H606" s="3">
        <f t="shared" si="48"/>
        <v>93.312663316582913</v>
      </c>
      <c r="I606" s="3">
        <f t="shared" si="49"/>
        <v>6.0783489949748741</v>
      </c>
      <c r="J606" s="3">
        <f t="shared" si="50"/>
        <v>9.7303319095477381</v>
      </c>
      <c r="K606" s="3">
        <f t="shared" si="46"/>
        <v>5.3511773934241544</v>
      </c>
    </row>
    <row r="607" spans="1:11">
      <c r="A607" s="1">
        <v>1920.11</v>
      </c>
      <c r="B607" s="3">
        <v>7.48</v>
      </c>
      <c r="C607" s="3">
        <v>0.51170000000000004</v>
      </c>
      <c r="D607" s="3">
        <v>0.81079999999999997</v>
      </c>
      <c r="E607" s="3">
        <v>19.8</v>
      </c>
      <c r="F607" s="3">
        <f t="shared" si="47"/>
        <v>1920.8749999999548</v>
      </c>
      <c r="G607" s="3">
        <f>G597*2/12+G609*10/12</f>
        <v>5.0699999999999994</v>
      </c>
      <c r="H607" s="3">
        <f t="shared" si="48"/>
        <v>89.023333333333326</v>
      </c>
      <c r="I607" s="3">
        <f t="shared" si="49"/>
        <v>6.0900053030303027</v>
      </c>
      <c r="J607" s="3">
        <f t="shared" si="50"/>
        <v>9.6497484848484838</v>
      </c>
      <c r="K607" s="3">
        <f t="shared" si="46"/>
        <v>5.1264079309479245</v>
      </c>
    </row>
    <row r="608" spans="1:11">
      <c r="A608" s="1">
        <v>1920.12</v>
      </c>
      <c r="B608" s="3">
        <v>6.81</v>
      </c>
      <c r="C608" s="3">
        <v>0.51</v>
      </c>
      <c r="D608" s="3">
        <v>0.8</v>
      </c>
      <c r="E608" s="3">
        <v>19.399999999999999</v>
      </c>
      <c r="F608" s="3">
        <f t="shared" si="47"/>
        <v>1920.958333333288</v>
      </c>
      <c r="G608" s="3">
        <f>G597*1/12+G609*11/12</f>
        <v>5.0799999999999992</v>
      </c>
      <c r="H608" s="3">
        <f t="shared" si="48"/>
        <v>82.72043814432989</v>
      </c>
      <c r="I608" s="3">
        <f t="shared" si="49"/>
        <v>6.1949226804123709</v>
      </c>
      <c r="J608" s="3">
        <f t="shared" si="50"/>
        <v>9.7175257731958755</v>
      </c>
      <c r="K608" s="3">
        <f t="shared" si="46"/>
        <v>4.7842410450832471</v>
      </c>
    </row>
    <row r="609" spans="1:11">
      <c r="A609" s="1">
        <v>1921.01</v>
      </c>
      <c r="B609" s="3">
        <v>7.11</v>
      </c>
      <c r="C609" s="3">
        <v>0.50580000000000003</v>
      </c>
      <c r="D609" s="3">
        <v>0.75749999999999995</v>
      </c>
      <c r="E609" s="3">
        <v>19</v>
      </c>
      <c r="F609" s="3">
        <f t="shared" si="47"/>
        <v>1921.0416666666213</v>
      </c>
      <c r="G609" s="3">
        <v>5.09</v>
      </c>
      <c r="H609" s="3">
        <f t="shared" si="48"/>
        <v>88.182710526315788</v>
      </c>
      <c r="I609" s="3">
        <f t="shared" si="49"/>
        <v>6.2732510526315783</v>
      </c>
      <c r="J609" s="3">
        <f t="shared" si="50"/>
        <v>9.3949934210526305</v>
      </c>
      <c r="K609" s="3">
        <f t="shared" si="46"/>
        <v>5.1221841468873741</v>
      </c>
    </row>
    <row r="610" spans="1:11">
      <c r="A610" s="1">
        <v>1921.02</v>
      </c>
      <c r="B610" s="3">
        <v>7.06</v>
      </c>
      <c r="C610" s="3">
        <v>0.50170000000000003</v>
      </c>
      <c r="D610" s="3">
        <v>0.71499999999999997</v>
      </c>
      <c r="E610" s="3">
        <v>18.399999999999999</v>
      </c>
      <c r="F610" s="3">
        <f t="shared" si="47"/>
        <v>1921.1249999999545</v>
      </c>
      <c r="G610" s="3">
        <f>G609*11/12+G621*1/12</f>
        <v>5.024166666666666</v>
      </c>
      <c r="H610" s="3">
        <f t="shared" si="48"/>
        <v>90.417880434782603</v>
      </c>
      <c r="I610" s="3">
        <f t="shared" si="49"/>
        <v>6.4253046195652184</v>
      </c>
      <c r="J610" s="3">
        <f t="shared" si="50"/>
        <v>9.1570516304347827</v>
      </c>
      <c r="K610" s="3">
        <f t="shared" si="46"/>
        <v>5.2748571912050446</v>
      </c>
    </row>
    <row r="611" spans="1:11">
      <c r="A611" s="1">
        <v>1921.03</v>
      </c>
      <c r="B611" s="3">
        <v>6.88</v>
      </c>
      <c r="C611" s="3">
        <v>0.4975</v>
      </c>
      <c r="D611" s="3">
        <v>0.67249999999999999</v>
      </c>
      <c r="E611" s="3">
        <v>18.3</v>
      </c>
      <c r="F611" s="3">
        <f t="shared" si="47"/>
        <v>1921.2083333332878</v>
      </c>
      <c r="G611" s="3">
        <f>G609*10/12+G621*2/12</f>
        <v>4.958333333333333</v>
      </c>
      <c r="H611" s="3">
        <f t="shared" si="48"/>
        <v>88.594098360655721</v>
      </c>
      <c r="I611" s="3">
        <f t="shared" si="49"/>
        <v>6.4063319672131138</v>
      </c>
      <c r="J611" s="3">
        <f t="shared" si="50"/>
        <v>8.6598155737704907</v>
      </c>
      <c r="K611" s="3">
        <f t="shared" si="46"/>
        <v>5.1923481586841751</v>
      </c>
    </row>
    <row r="612" spans="1:11">
      <c r="A612" s="1">
        <v>1921.04</v>
      </c>
      <c r="B612" s="3">
        <v>6.91</v>
      </c>
      <c r="C612" s="3">
        <v>0.49330000000000002</v>
      </c>
      <c r="D612" s="3">
        <v>0.63</v>
      </c>
      <c r="E612" s="3">
        <v>18.100000000000001</v>
      </c>
      <c r="F612" s="3">
        <f t="shared" si="47"/>
        <v>1921.291666666621</v>
      </c>
      <c r="G612" s="3">
        <f>G609*9/12+G621*3/12</f>
        <v>4.8925000000000001</v>
      </c>
      <c r="H612" s="3">
        <f t="shared" si="48"/>
        <v>89.963618784530368</v>
      </c>
      <c r="I612" s="3">
        <f t="shared" si="49"/>
        <v>6.4224389502762422</v>
      </c>
      <c r="J612" s="3">
        <f t="shared" si="50"/>
        <v>8.2021823204419881</v>
      </c>
      <c r="K612" s="3">
        <f t="shared" si="46"/>
        <v>5.2970859227396732</v>
      </c>
    </row>
    <row r="613" spans="1:11">
      <c r="A613" s="1">
        <v>1921.05</v>
      </c>
      <c r="B613" s="3">
        <v>7.12</v>
      </c>
      <c r="C613" s="3">
        <v>0.48920000000000002</v>
      </c>
      <c r="D613" s="3">
        <v>0.58750000000000002</v>
      </c>
      <c r="E613" s="3">
        <v>17.7</v>
      </c>
      <c r="F613" s="3">
        <f t="shared" si="47"/>
        <v>1921.3749999999543</v>
      </c>
      <c r="G613" s="3">
        <f>G609*8/12+G621*4/12</f>
        <v>4.8266666666666662</v>
      </c>
      <c r="H613" s="3">
        <f t="shared" si="48"/>
        <v>94.792542372881357</v>
      </c>
      <c r="I613" s="3">
        <f t="shared" si="49"/>
        <v>6.5129932203389833</v>
      </c>
      <c r="J613" s="3">
        <f t="shared" si="50"/>
        <v>7.8217161016949142</v>
      </c>
      <c r="K613" s="3">
        <f t="shared" si="46"/>
        <v>5.6094692253307752</v>
      </c>
    </row>
    <row r="614" spans="1:11">
      <c r="A614" s="1">
        <v>1921.06</v>
      </c>
      <c r="B614" s="3">
        <v>6.55</v>
      </c>
      <c r="C614" s="3">
        <v>0.48499999999999999</v>
      </c>
      <c r="D614" s="3">
        <v>0.54500000000000004</v>
      </c>
      <c r="E614" s="3">
        <v>17.600000000000001</v>
      </c>
      <c r="F614" s="3">
        <f t="shared" si="47"/>
        <v>1921.4583333332876</v>
      </c>
      <c r="G614" s="3">
        <f>G609*7/12+G621*5/12</f>
        <v>4.7608333333333333</v>
      </c>
      <c r="H614" s="3">
        <f t="shared" si="48"/>
        <v>87.699289772727255</v>
      </c>
      <c r="I614" s="3">
        <f t="shared" si="49"/>
        <v>6.4937642045454531</v>
      </c>
      <c r="J614" s="3">
        <f t="shared" si="50"/>
        <v>7.2971164772727262</v>
      </c>
      <c r="K614" s="3">
        <f t="shared" si="46"/>
        <v>5.2161109609893197</v>
      </c>
    </row>
    <row r="615" spans="1:11">
      <c r="A615" s="1">
        <v>1921.07</v>
      </c>
      <c r="B615" s="3">
        <v>6.53</v>
      </c>
      <c r="C615" s="3">
        <v>0.48080000000000001</v>
      </c>
      <c r="D615" s="3">
        <v>0.50249999999999995</v>
      </c>
      <c r="E615" s="3">
        <v>17.7</v>
      </c>
      <c r="F615" s="3">
        <f t="shared" si="47"/>
        <v>1921.5416666666208</v>
      </c>
      <c r="G615" s="3">
        <f>G609*6/12+G621*6/12</f>
        <v>4.6950000000000003</v>
      </c>
      <c r="H615" s="3">
        <f t="shared" si="48"/>
        <v>86.937542372881353</v>
      </c>
      <c r="I615" s="3">
        <f t="shared" si="49"/>
        <v>6.401159322033898</v>
      </c>
      <c r="J615" s="3">
        <f t="shared" si="50"/>
        <v>6.6900635593220326</v>
      </c>
      <c r="K615" s="3">
        <f t="shared" si="46"/>
        <v>5.1977793619054697</v>
      </c>
    </row>
    <row r="616" spans="1:11">
      <c r="A616" s="1">
        <v>1921.08</v>
      </c>
      <c r="B616" s="3">
        <v>6.45</v>
      </c>
      <c r="C616" s="3">
        <v>0.47670000000000001</v>
      </c>
      <c r="D616" s="3">
        <v>0.46</v>
      </c>
      <c r="E616" s="3">
        <v>17.7</v>
      </c>
      <c r="F616" s="3">
        <f t="shared" si="47"/>
        <v>1921.6249999999541</v>
      </c>
      <c r="G616" s="3">
        <f>G609*5/12+G621*7/12</f>
        <v>4.6291666666666664</v>
      </c>
      <c r="H616" s="3">
        <f t="shared" si="48"/>
        <v>85.872457627118635</v>
      </c>
      <c r="I616" s="3">
        <f t="shared" si="49"/>
        <v>6.3465737288135591</v>
      </c>
      <c r="J616" s="3">
        <f t="shared" si="50"/>
        <v>6.1242372881355935</v>
      </c>
      <c r="K616" s="3">
        <f t="shared" si="46"/>
        <v>5.1612948232157301</v>
      </c>
    </row>
    <row r="617" spans="1:11">
      <c r="A617" s="1">
        <v>1921.09</v>
      </c>
      <c r="B617" s="3">
        <v>6.61</v>
      </c>
      <c r="C617" s="3">
        <v>0.47249999999999998</v>
      </c>
      <c r="D617" s="3">
        <v>0.41749999999999998</v>
      </c>
      <c r="E617" s="3">
        <v>17.5</v>
      </c>
      <c r="F617" s="3">
        <f t="shared" si="47"/>
        <v>1921.7083333332873</v>
      </c>
      <c r="G617" s="3">
        <f>G609*4/12+G621*8/12</f>
        <v>4.5633333333333335</v>
      </c>
      <c r="H617" s="3">
        <f t="shared" si="48"/>
        <v>89.008371428571422</v>
      </c>
      <c r="I617" s="3">
        <f t="shared" si="49"/>
        <v>6.3625499999999988</v>
      </c>
      <c r="J617" s="3">
        <f t="shared" si="50"/>
        <v>5.6219357142857138</v>
      </c>
      <c r="K617" s="3">
        <f t="shared" si="46"/>
        <v>5.3775244254582582</v>
      </c>
    </row>
    <row r="618" spans="1:11">
      <c r="A618" s="1">
        <v>1921.1</v>
      </c>
      <c r="B618" s="3">
        <v>6.7</v>
      </c>
      <c r="C618" s="3">
        <v>0.46829999999999999</v>
      </c>
      <c r="D618" s="3">
        <v>0.375</v>
      </c>
      <c r="E618" s="3">
        <v>17.5</v>
      </c>
      <c r="F618" s="3">
        <f t="shared" si="47"/>
        <v>1921.7916666666206</v>
      </c>
      <c r="G618" s="3">
        <f>G609*3/12+G621*9/12</f>
        <v>4.4974999999999996</v>
      </c>
      <c r="H618" s="3">
        <f t="shared" si="48"/>
        <v>90.220285714285708</v>
      </c>
      <c r="I618" s="3">
        <f t="shared" si="49"/>
        <v>6.3059939999999992</v>
      </c>
      <c r="J618" s="3">
        <f t="shared" si="50"/>
        <v>5.0496428571428567</v>
      </c>
      <c r="K618" s="3">
        <f t="shared" si="46"/>
        <v>5.4792576780533473</v>
      </c>
    </row>
    <row r="619" spans="1:11">
      <c r="A619" s="1">
        <v>1921.11</v>
      </c>
      <c r="B619" s="3">
        <v>7.06</v>
      </c>
      <c r="C619" s="3">
        <v>0.4642</v>
      </c>
      <c r="D619" s="3">
        <v>0.33250000000000002</v>
      </c>
      <c r="E619" s="3">
        <v>17.399999999999999</v>
      </c>
      <c r="F619" s="3">
        <f t="shared" si="47"/>
        <v>1921.8749999999538</v>
      </c>
      <c r="G619" s="3">
        <f>G609*2/12+G621*10/12</f>
        <v>4.4316666666666666</v>
      </c>
      <c r="H619" s="3">
        <f t="shared" si="48"/>
        <v>95.614310344827587</v>
      </c>
      <c r="I619" s="3">
        <f t="shared" si="49"/>
        <v>6.2867086206896552</v>
      </c>
      <c r="J619" s="3">
        <f t="shared" si="50"/>
        <v>4.5030818965517243</v>
      </c>
      <c r="K619" s="3">
        <f t="shared" si="46"/>
        <v>5.838196993200893</v>
      </c>
    </row>
    <row r="620" spans="1:11">
      <c r="A620" s="1">
        <v>1921.12</v>
      </c>
      <c r="B620" s="3">
        <v>7.31</v>
      </c>
      <c r="C620" s="3">
        <v>0.46</v>
      </c>
      <c r="D620" s="3">
        <v>0.28999999999999998</v>
      </c>
      <c r="E620" s="3">
        <v>17.3</v>
      </c>
      <c r="F620" s="3">
        <f t="shared" si="47"/>
        <v>1921.9583333332871</v>
      </c>
      <c r="G620" s="3">
        <f>G609*1/12+G621*11/12</f>
        <v>4.3658333333333328</v>
      </c>
      <c r="H620" s="3">
        <f t="shared" si="48"/>
        <v>99.572341040462405</v>
      </c>
      <c r="I620" s="3">
        <f t="shared" si="49"/>
        <v>6.2658381502890172</v>
      </c>
      <c r="J620" s="3">
        <f t="shared" si="50"/>
        <v>3.9502023121387273</v>
      </c>
      <c r="K620" s="3">
        <f t="shared" si="46"/>
        <v>6.1141588494172723</v>
      </c>
    </row>
    <row r="621" spans="1:11">
      <c r="A621" s="1">
        <v>1922.01</v>
      </c>
      <c r="B621" s="3">
        <v>7.3</v>
      </c>
      <c r="C621" s="3">
        <v>0.4642</v>
      </c>
      <c r="D621" s="3">
        <v>0.32329999999999998</v>
      </c>
      <c r="E621" s="3">
        <v>16.899999999999999</v>
      </c>
      <c r="F621" s="3">
        <f t="shared" si="47"/>
        <v>1922.0416666666204</v>
      </c>
      <c r="G621" s="3">
        <v>4.3</v>
      </c>
      <c r="H621" s="3">
        <f t="shared" si="48"/>
        <v>101.7896449704142</v>
      </c>
      <c r="I621" s="3">
        <f t="shared" si="49"/>
        <v>6.4727059171597636</v>
      </c>
      <c r="J621" s="3">
        <f t="shared" si="50"/>
        <v>4.5080263313609468</v>
      </c>
      <c r="K621" s="3">
        <f t="shared" si="46"/>
        <v>6.2870872903471282</v>
      </c>
    </row>
    <row r="622" spans="1:11">
      <c r="A622" s="1">
        <v>1922.02</v>
      </c>
      <c r="B622" s="3">
        <v>7.46</v>
      </c>
      <c r="C622" s="3">
        <v>0.46829999999999999</v>
      </c>
      <c r="D622" s="3">
        <v>0.35670000000000002</v>
      </c>
      <c r="E622" s="3">
        <v>16.899999999999999</v>
      </c>
      <c r="F622" s="3">
        <f t="shared" si="47"/>
        <v>1922.1249999999536</v>
      </c>
      <c r="G622" s="3">
        <f>G621*11/12+G633*1/12</f>
        <v>4.3049999999999997</v>
      </c>
      <c r="H622" s="3">
        <f t="shared" si="48"/>
        <v>104.02065088757396</v>
      </c>
      <c r="I622" s="3">
        <f t="shared" si="49"/>
        <v>6.5298754437869819</v>
      </c>
      <c r="J622" s="3">
        <f t="shared" si="50"/>
        <v>4.9737488165680475</v>
      </c>
      <c r="K622" s="3">
        <f t="shared" si="46"/>
        <v>6.4613058726969816</v>
      </c>
    </row>
    <row r="623" spans="1:11">
      <c r="A623" s="1">
        <v>1922.03</v>
      </c>
      <c r="B623" s="3">
        <v>7.74</v>
      </c>
      <c r="C623" s="3">
        <v>0.47249999999999998</v>
      </c>
      <c r="D623" s="3">
        <v>0.39</v>
      </c>
      <c r="E623" s="3">
        <v>16.7</v>
      </c>
      <c r="F623" s="3">
        <f t="shared" si="47"/>
        <v>1922.2083333332869</v>
      </c>
      <c r="G623" s="3">
        <f>G621*10/12+G633*2/12</f>
        <v>4.3100000000000005</v>
      </c>
      <c r="H623" s="3">
        <f t="shared" si="48"/>
        <v>109.21742514970059</v>
      </c>
      <c r="I623" s="3">
        <f t="shared" si="49"/>
        <v>6.6673428143712563</v>
      </c>
      <c r="J623" s="3">
        <f t="shared" si="50"/>
        <v>5.503203592814371</v>
      </c>
      <c r="K623" s="3">
        <f t="shared" si="46"/>
        <v>6.8213872490360403</v>
      </c>
    </row>
    <row r="624" spans="1:11">
      <c r="A624" s="1">
        <v>1922.04</v>
      </c>
      <c r="B624" s="3">
        <v>8.2100000000000009</v>
      </c>
      <c r="C624" s="3">
        <v>0.47670000000000001</v>
      </c>
      <c r="D624" s="3">
        <v>0.42330000000000001</v>
      </c>
      <c r="E624" s="3">
        <v>16.7</v>
      </c>
      <c r="F624" s="3">
        <f t="shared" si="47"/>
        <v>1922.2916666666201</v>
      </c>
      <c r="G624" s="3">
        <f>G621*9/12+G633*3/12</f>
        <v>4.3149999999999995</v>
      </c>
      <c r="H624" s="3">
        <f t="shared" si="48"/>
        <v>115.84949101796408</v>
      </c>
      <c r="I624" s="3">
        <f t="shared" si="49"/>
        <v>6.7266080838323346</v>
      </c>
      <c r="J624" s="3">
        <f t="shared" si="50"/>
        <v>5.9730925149700598</v>
      </c>
      <c r="K624" s="3">
        <f t="shared" si="46"/>
        <v>7.2732533902098622</v>
      </c>
    </row>
    <row r="625" spans="1:11">
      <c r="A625" s="1">
        <v>1922.05</v>
      </c>
      <c r="B625" s="3">
        <v>8.5299999999999994</v>
      </c>
      <c r="C625" s="3">
        <v>0.48080000000000001</v>
      </c>
      <c r="D625" s="3">
        <v>0.45669999999999999</v>
      </c>
      <c r="E625" s="3">
        <v>16.7</v>
      </c>
      <c r="F625" s="3">
        <f t="shared" si="47"/>
        <v>1922.3749999999534</v>
      </c>
      <c r="G625" s="3">
        <f>G621*8/12+G633*4/12</f>
        <v>4.32</v>
      </c>
      <c r="H625" s="3">
        <f t="shared" si="48"/>
        <v>120.36494011976046</v>
      </c>
      <c r="I625" s="3">
        <f t="shared" si="49"/>
        <v>6.7844622754491013</v>
      </c>
      <c r="J625" s="3">
        <f t="shared" si="50"/>
        <v>6.44439251497006</v>
      </c>
      <c r="K625" s="3">
        <f t="shared" si="46"/>
        <v>7.5934672589193788</v>
      </c>
    </row>
    <row r="626" spans="1:11">
      <c r="A626" s="1">
        <v>1922.06</v>
      </c>
      <c r="B626" s="3">
        <v>8.4499999999999993</v>
      </c>
      <c r="C626" s="3">
        <v>0.48499999999999999</v>
      </c>
      <c r="D626" s="3">
        <v>0.49</v>
      </c>
      <c r="E626" s="3">
        <v>16.7</v>
      </c>
      <c r="F626" s="3">
        <f t="shared" si="47"/>
        <v>1922.4583333332866</v>
      </c>
      <c r="G626" s="3">
        <f>G621*7/12+G633*5/12</f>
        <v>4.3250000000000002</v>
      </c>
      <c r="H626" s="3">
        <f t="shared" si="48"/>
        <v>119.23607784431135</v>
      </c>
      <c r="I626" s="3">
        <f t="shared" si="49"/>
        <v>6.8437275449101795</v>
      </c>
      <c r="J626" s="3">
        <f t="shared" si="50"/>
        <v>6.9142814371257479</v>
      </c>
      <c r="K626" s="3">
        <f t="shared" si="46"/>
        <v>7.557987351755127</v>
      </c>
    </row>
    <row r="627" spans="1:11">
      <c r="A627" s="1">
        <v>1922.07</v>
      </c>
      <c r="B627" s="3">
        <v>8.51</v>
      </c>
      <c r="C627" s="3">
        <v>0.48920000000000002</v>
      </c>
      <c r="D627" s="3">
        <v>0.52329999999999999</v>
      </c>
      <c r="E627" s="3">
        <v>16.8</v>
      </c>
      <c r="F627" s="3">
        <f t="shared" si="47"/>
        <v>1922.5416666666199</v>
      </c>
      <c r="G627" s="3">
        <f>G621*6/12+G633*6/12</f>
        <v>4.33</v>
      </c>
      <c r="H627" s="3">
        <f t="shared" si="48"/>
        <v>119.36794642857141</v>
      </c>
      <c r="I627" s="3">
        <f t="shared" si="49"/>
        <v>6.861903571428571</v>
      </c>
      <c r="J627" s="3">
        <f t="shared" si="50"/>
        <v>7.3402169642857134</v>
      </c>
      <c r="K627" s="3">
        <f t="shared" si="46"/>
        <v>7.6020950457740319</v>
      </c>
    </row>
    <row r="628" spans="1:11">
      <c r="A628" s="1">
        <v>1922.08</v>
      </c>
      <c r="B628" s="3">
        <v>8.83</v>
      </c>
      <c r="C628" s="3">
        <v>0.49330000000000002</v>
      </c>
      <c r="D628" s="3">
        <v>0.55669999999999997</v>
      </c>
      <c r="E628" s="3">
        <v>16.600000000000001</v>
      </c>
      <c r="F628" s="3">
        <f t="shared" si="47"/>
        <v>1922.6249999999532</v>
      </c>
      <c r="G628" s="3">
        <f>G621*5/12+G633*7/12</f>
        <v>4.335</v>
      </c>
      <c r="H628" s="3">
        <f t="shared" si="48"/>
        <v>125.34876506024095</v>
      </c>
      <c r="I628" s="3">
        <f t="shared" si="49"/>
        <v>7.0027798192771078</v>
      </c>
      <c r="J628" s="3">
        <f t="shared" si="50"/>
        <v>7.9027924698795173</v>
      </c>
      <c r="K628" s="3">
        <f t="shared" si="46"/>
        <v>8.0200306898957763</v>
      </c>
    </row>
    <row r="629" spans="1:11">
      <c r="A629" s="1">
        <v>1922.09</v>
      </c>
      <c r="B629" s="3">
        <v>9.06</v>
      </c>
      <c r="C629" s="3">
        <v>0.4975</v>
      </c>
      <c r="D629" s="3">
        <v>0.59</v>
      </c>
      <c r="E629" s="3">
        <v>16.600000000000001</v>
      </c>
      <c r="F629" s="3">
        <f t="shared" si="47"/>
        <v>1922.7083333332864</v>
      </c>
      <c r="G629" s="3">
        <f>G621*4/12+G633*8/12</f>
        <v>4.34</v>
      </c>
      <c r="H629" s="3">
        <f t="shared" si="48"/>
        <v>128.61379518072289</v>
      </c>
      <c r="I629" s="3">
        <f t="shared" si="49"/>
        <v>7.0624021084337336</v>
      </c>
      <c r="J629" s="3">
        <f t="shared" si="50"/>
        <v>8.3755120481927694</v>
      </c>
      <c r="K629" s="3">
        <f t="shared" si="46"/>
        <v>8.2650830022843031</v>
      </c>
    </row>
    <row r="630" spans="1:11">
      <c r="A630" s="1">
        <v>1922.1</v>
      </c>
      <c r="B630" s="3">
        <v>9.26</v>
      </c>
      <c r="C630" s="3">
        <v>0.50170000000000003</v>
      </c>
      <c r="D630" s="3">
        <v>0.62329999999999997</v>
      </c>
      <c r="E630" s="3">
        <v>16.7</v>
      </c>
      <c r="F630" s="3">
        <f t="shared" si="47"/>
        <v>1922.7916666666197</v>
      </c>
      <c r="G630" s="3">
        <f>G621*3/12+G633*9/12</f>
        <v>4.3449999999999998</v>
      </c>
      <c r="H630" s="3">
        <f t="shared" si="48"/>
        <v>130.66580838323353</v>
      </c>
      <c r="I630" s="3">
        <f t="shared" si="49"/>
        <v>7.0793775449101801</v>
      </c>
      <c r="J630" s="3">
        <f t="shared" si="50"/>
        <v>8.7952482035928146</v>
      </c>
      <c r="K630" s="3">
        <f t="shared" si="46"/>
        <v>8.4321519987618991</v>
      </c>
    </row>
    <row r="631" spans="1:11">
      <c r="A631" s="1">
        <v>1922.11</v>
      </c>
      <c r="B631" s="3">
        <v>8.8000000000000007</v>
      </c>
      <c r="C631" s="3">
        <v>0.50580000000000003</v>
      </c>
      <c r="D631" s="3">
        <v>0.65669999999999995</v>
      </c>
      <c r="E631" s="3">
        <v>16.8</v>
      </c>
      <c r="F631" s="3">
        <f t="shared" si="47"/>
        <v>1922.8749999999529</v>
      </c>
      <c r="G631" s="3">
        <f>G621*2/12+G633*10/12</f>
        <v>4.3499999999999996</v>
      </c>
      <c r="H631" s="3">
        <f t="shared" si="48"/>
        <v>123.43571428571427</v>
      </c>
      <c r="I631" s="3">
        <f t="shared" si="49"/>
        <v>7.0947482142857137</v>
      </c>
      <c r="J631" s="3">
        <f t="shared" si="50"/>
        <v>9.2113901785714258</v>
      </c>
      <c r="K631" s="3">
        <f t="shared" si="46"/>
        <v>7.9982537722698357</v>
      </c>
    </row>
    <row r="632" spans="1:11">
      <c r="A632" s="1">
        <v>1922.12</v>
      </c>
      <c r="B632" s="3">
        <v>8.7799999999999994</v>
      </c>
      <c r="C632" s="3">
        <v>0.51</v>
      </c>
      <c r="D632" s="3">
        <v>0.69</v>
      </c>
      <c r="E632" s="3">
        <v>16.899999999999999</v>
      </c>
      <c r="F632" s="3">
        <f t="shared" si="47"/>
        <v>1922.9583333332862</v>
      </c>
      <c r="G632" s="3">
        <f>G621*1/12+G633*11/12</f>
        <v>4.3549999999999995</v>
      </c>
      <c r="H632" s="3">
        <f t="shared" si="48"/>
        <v>122.426449704142</v>
      </c>
      <c r="I632" s="3">
        <f t="shared" si="49"/>
        <v>7.1113313609467452</v>
      </c>
      <c r="J632" s="3">
        <f t="shared" si="50"/>
        <v>9.6212130177514776</v>
      </c>
      <c r="K632" s="3">
        <f t="shared" si="46"/>
        <v>7.9646798649399999</v>
      </c>
    </row>
    <row r="633" spans="1:11">
      <c r="A633" s="1">
        <v>1923.01</v>
      </c>
      <c r="B633" s="3">
        <v>8.9</v>
      </c>
      <c r="C633" s="3">
        <v>0.51170000000000004</v>
      </c>
      <c r="D633" s="3">
        <v>0.71419999999999995</v>
      </c>
      <c r="E633" s="3">
        <v>16.8</v>
      </c>
      <c r="F633" s="3">
        <f t="shared" si="47"/>
        <v>1923.0416666666194</v>
      </c>
      <c r="G633" s="3">
        <v>4.3600000000000003</v>
      </c>
      <c r="H633" s="3">
        <f t="shared" si="48"/>
        <v>124.83839285714285</v>
      </c>
      <c r="I633" s="3">
        <f t="shared" si="49"/>
        <v>7.1775062499999995</v>
      </c>
      <c r="J633" s="3">
        <f t="shared" si="50"/>
        <v>10.017930357142856</v>
      </c>
      <c r="K633" s="3">
        <f t="shared" si="46"/>
        <v>8.1542004830691557</v>
      </c>
    </row>
    <row r="634" spans="1:11">
      <c r="A634" s="1">
        <v>1923.02</v>
      </c>
      <c r="B634" s="3">
        <v>9.2799999999999994</v>
      </c>
      <c r="C634" s="3">
        <v>0.51329999999999998</v>
      </c>
      <c r="D634" s="3">
        <v>0.73829999999999996</v>
      </c>
      <c r="E634" s="3">
        <v>16.8</v>
      </c>
      <c r="F634" s="3">
        <f t="shared" si="47"/>
        <v>1923.1249999999527</v>
      </c>
      <c r="G634" s="3">
        <f>G633*11/12+G645*1/12</f>
        <v>4.335</v>
      </c>
      <c r="H634" s="3">
        <f t="shared" si="48"/>
        <v>130.1685714285714</v>
      </c>
      <c r="I634" s="3">
        <f t="shared" si="49"/>
        <v>7.1999491071428556</v>
      </c>
      <c r="J634" s="3">
        <f t="shared" si="50"/>
        <v>10.35597589285714</v>
      </c>
      <c r="K634" s="3">
        <f t="shared" si="46"/>
        <v>8.5333605790659686</v>
      </c>
    </row>
    <row r="635" spans="1:11">
      <c r="A635" s="1">
        <v>1923.03</v>
      </c>
      <c r="B635" s="3">
        <v>9.43</v>
      </c>
      <c r="C635" s="3">
        <v>0.51500000000000001</v>
      </c>
      <c r="D635" s="3">
        <v>0.76249999999999996</v>
      </c>
      <c r="E635" s="3">
        <v>16.8</v>
      </c>
      <c r="F635" s="3">
        <f t="shared" si="47"/>
        <v>1923.208333333286</v>
      </c>
      <c r="G635" s="3">
        <f>G633*10/12+G645*2/12</f>
        <v>4.3099999999999996</v>
      </c>
      <c r="H635" s="3">
        <f t="shared" si="48"/>
        <v>132.27258928571428</v>
      </c>
      <c r="I635" s="3">
        <f t="shared" si="49"/>
        <v>7.2237946428571425</v>
      </c>
      <c r="J635" s="3">
        <f t="shared" si="50"/>
        <v>10.695424107142854</v>
      </c>
      <c r="K635" s="3">
        <f t="shared" si="46"/>
        <v>8.700737500978537</v>
      </c>
    </row>
    <row r="636" spans="1:11">
      <c r="A636" s="1">
        <v>1923.04</v>
      </c>
      <c r="B636" s="3">
        <v>9.1</v>
      </c>
      <c r="C636" s="3">
        <v>0.51670000000000005</v>
      </c>
      <c r="D636" s="3">
        <v>0.78669999999999995</v>
      </c>
      <c r="E636" s="3">
        <v>16.899999999999999</v>
      </c>
      <c r="F636" s="3">
        <f t="shared" si="47"/>
        <v>1923.2916666666192</v>
      </c>
      <c r="G636" s="3">
        <f>G633*9/12+G645*3/12</f>
        <v>4.2850000000000001</v>
      </c>
      <c r="H636" s="3">
        <f t="shared" si="48"/>
        <v>126.88846153846151</v>
      </c>
      <c r="I636" s="3">
        <f t="shared" si="49"/>
        <v>7.2047547337278113</v>
      </c>
      <c r="J636" s="3">
        <f t="shared" si="50"/>
        <v>10.96957721893491</v>
      </c>
      <c r="K636" s="3">
        <f t="shared" si="46"/>
        <v>8.372809668463816</v>
      </c>
    </row>
    <row r="637" spans="1:11">
      <c r="A637" s="1">
        <v>1923.05</v>
      </c>
      <c r="B637" s="3">
        <v>8.67</v>
      </c>
      <c r="C637" s="3">
        <v>0.51829999999999998</v>
      </c>
      <c r="D637" s="3">
        <v>0.81079999999999997</v>
      </c>
      <c r="E637" s="3">
        <v>16.899999999999999</v>
      </c>
      <c r="F637" s="3">
        <f t="shared" si="47"/>
        <v>1923.3749999999525</v>
      </c>
      <c r="G637" s="3">
        <f>G633*8/12+G645*4/12</f>
        <v>4.26</v>
      </c>
      <c r="H637" s="3">
        <f t="shared" si="48"/>
        <v>120.89263313609466</v>
      </c>
      <c r="I637" s="3">
        <f t="shared" si="49"/>
        <v>7.2270647928994078</v>
      </c>
      <c r="J637" s="3">
        <f t="shared" si="50"/>
        <v>11.305622485207101</v>
      </c>
      <c r="K637" s="3">
        <f t="shared" si="46"/>
        <v>8.0004978675982112</v>
      </c>
    </row>
    <row r="638" spans="1:11">
      <c r="A638" s="1">
        <v>1923.06</v>
      </c>
      <c r="B638" s="3">
        <v>8.34</v>
      </c>
      <c r="C638" s="3">
        <v>0.52</v>
      </c>
      <c r="D638" s="3">
        <v>0.83499999999999996</v>
      </c>
      <c r="E638" s="3">
        <v>17</v>
      </c>
      <c r="F638" s="3">
        <f t="shared" si="47"/>
        <v>1923.4583333332857</v>
      </c>
      <c r="G638" s="3">
        <f>G633*7/12+G645*5/12</f>
        <v>4.2349999999999994</v>
      </c>
      <c r="H638" s="3">
        <f t="shared" si="48"/>
        <v>115.6071176470588</v>
      </c>
      <c r="I638" s="3">
        <f t="shared" si="49"/>
        <v>7.2081176470588231</v>
      </c>
      <c r="J638" s="3">
        <f t="shared" si="50"/>
        <v>11.574573529411763</v>
      </c>
      <c r="K638" s="3">
        <f t="shared" si="46"/>
        <v>7.6718252826730815</v>
      </c>
    </row>
    <row r="639" spans="1:11">
      <c r="A639" s="1">
        <v>1923.07</v>
      </c>
      <c r="B639" s="3">
        <v>8.06</v>
      </c>
      <c r="C639" s="3">
        <v>0.52170000000000005</v>
      </c>
      <c r="D639" s="3">
        <v>0.85919999999999996</v>
      </c>
      <c r="E639" s="3">
        <v>17.2</v>
      </c>
      <c r="F639" s="3">
        <f t="shared" si="47"/>
        <v>1923.541666666619</v>
      </c>
      <c r="G639" s="3">
        <f>G633*6/12+G645*6/12</f>
        <v>4.21</v>
      </c>
      <c r="H639" s="3">
        <f t="shared" si="48"/>
        <v>110.42668604651163</v>
      </c>
      <c r="I639" s="3">
        <f t="shared" si="49"/>
        <v>7.1475933139534886</v>
      </c>
      <c r="J639" s="3">
        <f t="shared" si="50"/>
        <v>11.77153953488372</v>
      </c>
      <c r="K639" s="3">
        <f t="shared" si="46"/>
        <v>7.3459851194906509</v>
      </c>
    </row>
    <row r="640" spans="1:11">
      <c r="A640" s="1">
        <v>1923.08</v>
      </c>
      <c r="B640" s="3">
        <v>8.1</v>
      </c>
      <c r="C640" s="3">
        <v>0.52329999999999999</v>
      </c>
      <c r="D640" s="3">
        <v>0.88329999999999997</v>
      </c>
      <c r="E640" s="3">
        <v>17.100000000000001</v>
      </c>
      <c r="F640" s="3">
        <f t="shared" si="47"/>
        <v>1923.6249999999523</v>
      </c>
      <c r="G640" s="3">
        <f>G633*5/12+G645*7/12</f>
        <v>4.1849999999999996</v>
      </c>
      <c r="H640" s="3">
        <f t="shared" si="48"/>
        <v>111.62368421052629</v>
      </c>
      <c r="I640" s="3">
        <f t="shared" si="49"/>
        <v>7.2114412280701741</v>
      </c>
      <c r="J640" s="3">
        <f t="shared" si="50"/>
        <v>12.172493859649119</v>
      </c>
      <c r="K640" s="3">
        <f t="shared" si="46"/>
        <v>7.4417831742173721</v>
      </c>
    </row>
    <row r="641" spans="1:11">
      <c r="A641" s="1">
        <v>1923.09</v>
      </c>
      <c r="B641" s="3">
        <v>8.15</v>
      </c>
      <c r="C641" s="3">
        <v>0.52500000000000002</v>
      </c>
      <c r="D641" s="3">
        <v>0.90749999999999997</v>
      </c>
      <c r="E641" s="3">
        <v>17.2</v>
      </c>
      <c r="F641" s="3">
        <f t="shared" si="47"/>
        <v>1923.7083333332855</v>
      </c>
      <c r="G641" s="3">
        <f>G633*4/12+G645*8/12</f>
        <v>4.16</v>
      </c>
      <c r="H641" s="3">
        <f t="shared" si="48"/>
        <v>111.65973837209302</v>
      </c>
      <c r="I641" s="3">
        <f t="shared" si="49"/>
        <v>7.1928052325581389</v>
      </c>
      <c r="J641" s="3">
        <f t="shared" si="50"/>
        <v>12.433277616279069</v>
      </c>
      <c r="K641" s="3">
        <f t="shared" ref="K641:K704" si="51">H641/AVERAGE(J521:J640)</f>
        <v>7.4581838671897938</v>
      </c>
    </row>
    <row r="642" spans="1:11">
      <c r="A642" s="1">
        <v>1923.1</v>
      </c>
      <c r="B642" s="3">
        <v>8.0299999999999994</v>
      </c>
      <c r="C642" s="3">
        <v>0.52669999999999995</v>
      </c>
      <c r="D642" s="3">
        <v>0.93169999999999997</v>
      </c>
      <c r="E642" s="3">
        <v>17.3</v>
      </c>
      <c r="F642" s="3">
        <f t="shared" si="47"/>
        <v>1923.7916666666188</v>
      </c>
      <c r="G642" s="3">
        <f>G633*3/12+G645*9/12</f>
        <v>4.1349999999999998</v>
      </c>
      <c r="H642" s="3">
        <f t="shared" si="48"/>
        <v>109.37973988439303</v>
      </c>
      <c r="I642" s="3">
        <f t="shared" si="49"/>
        <v>7.1743846820809232</v>
      </c>
      <c r="J642" s="3">
        <f t="shared" si="50"/>
        <v>12.691046531791905</v>
      </c>
      <c r="K642" s="3">
        <f t="shared" si="51"/>
        <v>7.3174003956214797</v>
      </c>
    </row>
    <row r="643" spans="1:11">
      <c r="A643" s="1">
        <v>1923.11</v>
      </c>
      <c r="B643" s="3">
        <v>8.27</v>
      </c>
      <c r="C643" s="3">
        <v>0.52829999999999999</v>
      </c>
      <c r="D643" s="3">
        <v>0.95579999999999998</v>
      </c>
      <c r="E643" s="3">
        <v>17.3</v>
      </c>
      <c r="F643" s="3">
        <f t="shared" si="47"/>
        <v>1923.874999999952</v>
      </c>
      <c r="G643" s="3">
        <f>G633*2/12+G645*10/12</f>
        <v>4.1099999999999994</v>
      </c>
      <c r="H643" s="3">
        <f t="shared" si="48"/>
        <v>112.64887283236992</v>
      </c>
      <c r="I643" s="3">
        <f t="shared" si="49"/>
        <v>7.1961789017341022</v>
      </c>
      <c r="J643" s="3">
        <f t="shared" si="50"/>
        <v>13.019321965317918</v>
      </c>
      <c r="K643" s="3">
        <f t="shared" si="51"/>
        <v>7.5463279119162339</v>
      </c>
    </row>
    <row r="644" spans="1:11">
      <c r="A644" s="1">
        <v>1923.12</v>
      </c>
      <c r="B644" s="3">
        <v>8.5500000000000007</v>
      </c>
      <c r="C644" s="3">
        <v>0.53</v>
      </c>
      <c r="D644" s="3">
        <v>0.98</v>
      </c>
      <c r="E644" s="3">
        <v>17.3</v>
      </c>
      <c r="F644" s="3">
        <f t="shared" si="47"/>
        <v>1923.9583333332853</v>
      </c>
      <c r="G644" s="3">
        <f>G633*1/12+G645*11/12</f>
        <v>4.085</v>
      </c>
      <c r="H644" s="3">
        <f t="shared" si="48"/>
        <v>116.46286127167629</v>
      </c>
      <c r="I644" s="3">
        <f t="shared" si="49"/>
        <v>7.2193352601156064</v>
      </c>
      <c r="J644" s="3">
        <f t="shared" si="50"/>
        <v>13.348959537572252</v>
      </c>
      <c r="K644" s="3">
        <f t="shared" si="51"/>
        <v>7.8097391449387441</v>
      </c>
    </row>
    <row r="645" spans="1:11">
      <c r="A645" s="1">
        <v>1924.01</v>
      </c>
      <c r="B645" s="3">
        <v>8.83</v>
      </c>
      <c r="C645" s="3">
        <v>0.53169999999999995</v>
      </c>
      <c r="D645" s="3">
        <v>0.9758</v>
      </c>
      <c r="E645" s="3">
        <v>17.3</v>
      </c>
      <c r="F645" s="3">
        <f t="shared" si="47"/>
        <v>1924.0416666666185</v>
      </c>
      <c r="G645" s="3">
        <v>4.0599999999999996</v>
      </c>
      <c r="H645" s="3">
        <f t="shared" si="48"/>
        <v>120.27684971098265</v>
      </c>
      <c r="I645" s="3">
        <f t="shared" si="49"/>
        <v>7.242491618497108</v>
      </c>
      <c r="J645" s="3">
        <f t="shared" si="50"/>
        <v>13.291749710982657</v>
      </c>
      <c r="K645" s="3">
        <f t="shared" si="51"/>
        <v>8.0722494460373788</v>
      </c>
    </row>
    <row r="646" spans="1:11">
      <c r="A646" s="1">
        <v>1924.02</v>
      </c>
      <c r="B646" s="3">
        <v>8.8699999999999992</v>
      </c>
      <c r="C646" s="3">
        <v>0.5333</v>
      </c>
      <c r="D646" s="3">
        <v>0.97170000000000001</v>
      </c>
      <c r="E646" s="3">
        <v>17.2</v>
      </c>
      <c r="F646" s="3">
        <f t="shared" si="47"/>
        <v>1924.1249999999518</v>
      </c>
      <c r="G646" s="3">
        <f>G645*11/12+G657*1/12</f>
        <v>4.043333333333333</v>
      </c>
      <c r="H646" s="3">
        <f t="shared" si="48"/>
        <v>121.52415697674418</v>
      </c>
      <c r="I646" s="3">
        <f t="shared" si="49"/>
        <v>7.306520058139534</v>
      </c>
      <c r="J646" s="3">
        <f t="shared" si="50"/>
        <v>13.312854941860465</v>
      </c>
      <c r="K646" s="3">
        <f t="shared" si="51"/>
        <v>8.1620662208503578</v>
      </c>
    </row>
    <row r="647" spans="1:11">
      <c r="A647" s="1">
        <v>1924.03</v>
      </c>
      <c r="B647" s="3">
        <v>8.6999999999999993</v>
      </c>
      <c r="C647" s="3">
        <v>0.53500000000000003</v>
      </c>
      <c r="D647" s="3">
        <v>0.96750000000000003</v>
      </c>
      <c r="E647" s="3">
        <v>17.100000000000001</v>
      </c>
      <c r="F647" s="3">
        <f t="shared" si="47"/>
        <v>1924.2083333332851</v>
      </c>
      <c r="G647" s="3">
        <f>G645*10/12+G657*2/12</f>
        <v>4.0266666666666664</v>
      </c>
      <c r="H647" s="3">
        <f t="shared" si="48"/>
        <v>119.89210526315787</v>
      </c>
      <c r="I647" s="3">
        <f t="shared" si="49"/>
        <v>7.3726754385964908</v>
      </c>
      <c r="J647" s="3">
        <f t="shared" si="50"/>
        <v>13.332828947368419</v>
      </c>
      <c r="K647" s="3">
        <f t="shared" si="51"/>
        <v>8.0580770441160929</v>
      </c>
    </row>
    <row r="648" spans="1:11">
      <c r="A648" s="1">
        <v>1924.04</v>
      </c>
      <c r="B648" s="3">
        <v>8.5</v>
      </c>
      <c r="C648" s="3">
        <v>0.53669999999999995</v>
      </c>
      <c r="D648" s="3">
        <v>0.96330000000000005</v>
      </c>
      <c r="E648" s="3">
        <v>17</v>
      </c>
      <c r="F648" s="3">
        <f t="shared" si="47"/>
        <v>1924.2916666666183</v>
      </c>
      <c r="G648" s="3">
        <f>G645*9/12+G657*3/12</f>
        <v>4.01</v>
      </c>
      <c r="H648" s="3">
        <f t="shared" si="48"/>
        <v>117.82499999999999</v>
      </c>
      <c r="I648" s="3">
        <f t="shared" si="49"/>
        <v>7.4396091176470582</v>
      </c>
      <c r="J648" s="3">
        <f t="shared" si="50"/>
        <v>13.353037941176471</v>
      </c>
      <c r="K648" s="3">
        <f t="shared" si="51"/>
        <v>7.9236203483279795</v>
      </c>
    </row>
    <row r="649" spans="1:11">
      <c r="A649" s="1">
        <v>1924.05</v>
      </c>
      <c r="B649" s="3">
        <v>8.4700000000000006</v>
      </c>
      <c r="C649" s="3">
        <v>0.5383</v>
      </c>
      <c r="D649" s="3">
        <v>0.95920000000000005</v>
      </c>
      <c r="E649" s="3">
        <v>17</v>
      </c>
      <c r="F649" s="3">
        <f t="shared" si="47"/>
        <v>1924.3749999999516</v>
      </c>
      <c r="G649" s="3">
        <f>G645*8/12+G657*4/12</f>
        <v>3.9933333333333332</v>
      </c>
      <c r="H649" s="3">
        <f t="shared" si="48"/>
        <v>117.40914705882354</v>
      </c>
      <c r="I649" s="3">
        <f t="shared" si="49"/>
        <v>7.4617879411764703</v>
      </c>
      <c r="J649" s="3">
        <f t="shared" si="50"/>
        <v>13.296204705882351</v>
      </c>
      <c r="K649" s="3">
        <f t="shared" si="51"/>
        <v>7.8996983306652924</v>
      </c>
    </row>
    <row r="650" spans="1:11">
      <c r="A650" s="1">
        <v>1924.06</v>
      </c>
      <c r="B650" s="3">
        <v>8.6300000000000008</v>
      </c>
      <c r="C650" s="3">
        <v>0.54</v>
      </c>
      <c r="D650" s="3">
        <v>0.95499999999999996</v>
      </c>
      <c r="E650" s="3">
        <v>17</v>
      </c>
      <c r="F650" s="3">
        <f t="shared" si="47"/>
        <v>1924.4583333332848</v>
      </c>
      <c r="G650" s="3">
        <f>G645*7/12+G657*5/12</f>
        <v>3.9766666666666666</v>
      </c>
      <c r="H650" s="3">
        <f t="shared" si="48"/>
        <v>119.62702941176471</v>
      </c>
      <c r="I650" s="3">
        <f t="shared" si="49"/>
        <v>7.4853529411764699</v>
      </c>
      <c r="J650" s="3">
        <f t="shared" si="50"/>
        <v>13.237985294117646</v>
      </c>
      <c r="K650" s="3">
        <f t="shared" si="51"/>
        <v>8.0516769463966469</v>
      </c>
    </row>
    <row r="651" spans="1:11">
      <c r="A651" s="1">
        <v>1924.07</v>
      </c>
      <c r="B651" s="3">
        <v>9.0299999999999994</v>
      </c>
      <c r="C651" s="3">
        <v>0.54169999999999996</v>
      </c>
      <c r="D651" s="3">
        <v>0.95079999999999998</v>
      </c>
      <c r="E651" s="3">
        <v>17.100000000000001</v>
      </c>
      <c r="F651" s="3">
        <f t="shared" ref="F651:F714" si="52">F650+1/12</f>
        <v>1924.5416666666181</v>
      </c>
      <c r="G651" s="3">
        <f>G645*6/12+G657*6/12</f>
        <v>3.96</v>
      </c>
      <c r="H651" s="3">
        <f t="shared" si="48"/>
        <v>124.43973684210522</v>
      </c>
      <c r="I651" s="3">
        <f t="shared" si="49"/>
        <v>7.4650061403508747</v>
      </c>
      <c r="J651" s="3">
        <f t="shared" si="50"/>
        <v>13.102691228070173</v>
      </c>
      <c r="K651" s="3">
        <f t="shared" si="51"/>
        <v>8.3777121399718322</v>
      </c>
    </row>
    <row r="652" spans="1:11">
      <c r="A652" s="1">
        <v>1924.08</v>
      </c>
      <c r="B652" s="3">
        <v>9.34</v>
      </c>
      <c r="C652" s="3">
        <v>0.54330000000000001</v>
      </c>
      <c r="D652" s="3">
        <v>0.94669999999999999</v>
      </c>
      <c r="E652" s="3">
        <v>17</v>
      </c>
      <c r="F652" s="3">
        <f t="shared" si="52"/>
        <v>1924.6249999999513</v>
      </c>
      <c r="G652" s="3">
        <f>G645*5/12+G657*7/12</f>
        <v>3.9433333333333329</v>
      </c>
      <c r="H652" s="3">
        <f t="shared" si="48"/>
        <v>129.46888235294114</v>
      </c>
      <c r="I652" s="3">
        <f t="shared" si="49"/>
        <v>7.5310967647058815</v>
      </c>
      <c r="J652" s="3">
        <f t="shared" si="50"/>
        <v>13.122932647058821</v>
      </c>
      <c r="K652" s="3">
        <f t="shared" si="51"/>
        <v>8.7174183085483286</v>
      </c>
    </row>
    <row r="653" spans="1:11">
      <c r="A653" s="1">
        <v>1924.09</v>
      </c>
      <c r="B653" s="3">
        <v>9.25</v>
      </c>
      <c r="C653" s="3">
        <v>0.54500000000000004</v>
      </c>
      <c r="D653" s="3">
        <v>0.9425</v>
      </c>
      <c r="E653" s="3">
        <v>17.100000000000001</v>
      </c>
      <c r="F653" s="3">
        <f t="shared" si="52"/>
        <v>1924.7083333332846</v>
      </c>
      <c r="G653" s="3">
        <f>G645*4/12+G657*8/12</f>
        <v>3.9266666666666667</v>
      </c>
      <c r="H653" s="3">
        <f t="shared" si="48"/>
        <v>127.47149122807015</v>
      </c>
      <c r="I653" s="3">
        <f t="shared" si="49"/>
        <v>7.51048245614035</v>
      </c>
      <c r="J653" s="3">
        <f t="shared" si="50"/>
        <v>12.988311403508771</v>
      </c>
      <c r="K653" s="3">
        <f t="shared" si="51"/>
        <v>8.5816703752090522</v>
      </c>
    </row>
    <row r="654" spans="1:11">
      <c r="A654" s="1">
        <v>1924.1</v>
      </c>
      <c r="B654" s="3">
        <v>9.1300000000000008</v>
      </c>
      <c r="C654" s="3">
        <v>0.54669999999999996</v>
      </c>
      <c r="D654" s="3">
        <v>0.93830000000000002</v>
      </c>
      <c r="E654" s="3">
        <v>17.2</v>
      </c>
      <c r="F654" s="3">
        <f t="shared" si="52"/>
        <v>1924.7916666666179</v>
      </c>
      <c r="G654" s="3">
        <f>G645*3/12+G657*9/12</f>
        <v>3.91</v>
      </c>
      <c r="H654" s="3">
        <f t="shared" si="48"/>
        <v>125.08630813953489</v>
      </c>
      <c r="I654" s="3">
        <f t="shared" si="49"/>
        <v>7.4901078488372086</v>
      </c>
      <c r="J654" s="3">
        <f t="shared" si="50"/>
        <v>12.855255523255813</v>
      </c>
      <c r="K654" s="3">
        <f t="shared" si="51"/>
        <v>8.4194910358724258</v>
      </c>
    </row>
    <row r="655" spans="1:11">
      <c r="A655" s="1">
        <v>1924.11</v>
      </c>
      <c r="B655" s="3">
        <v>9.64</v>
      </c>
      <c r="C655" s="3">
        <v>0.54830000000000001</v>
      </c>
      <c r="D655" s="3">
        <v>0.93420000000000003</v>
      </c>
      <c r="E655" s="3">
        <v>17.2</v>
      </c>
      <c r="F655" s="3">
        <f t="shared" si="52"/>
        <v>1924.8749999999511</v>
      </c>
      <c r="G655" s="3">
        <f>G645*2/12+G657*10/12</f>
        <v>3.8933333333333335</v>
      </c>
      <c r="H655" s="3">
        <f t="shared" si="48"/>
        <v>132.07360465116278</v>
      </c>
      <c r="I655" s="3">
        <f t="shared" si="49"/>
        <v>7.5120287790697677</v>
      </c>
      <c r="J655" s="3">
        <f t="shared" si="50"/>
        <v>12.799083139534885</v>
      </c>
      <c r="K655" s="3">
        <f t="shared" si="51"/>
        <v>8.8883273612509708</v>
      </c>
    </row>
    <row r="656" spans="1:11">
      <c r="A656" s="1">
        <v>1924.12</v>
      </c>
      <c r="B656" s="3">
        <v>10.16</v>
      </c>
      <c r="C656" s="3">
        <v>0.55000000000000004</v>
      </c>
      <c r="D656" s="3">
        <v>0.93</v>
      </c>
      <c r="E656" s="3">
        <v>17.3</v>
      </c>
      <c r="F656" s="3">
        <f t="shared" si="52"/>
        <v>1924.9583333332844</v>
      </c>
      <c r="G656" s="3">
        <f>G645*1/12+G657*11/12</f>
        <v>3.8766666666666669</v>
      </c>
      <c r="H656" s="3">
        <f t="shared" si="48"/>
        <v>138.39329479768784</v>
      </c>
      <c r="I656" s="3">
        <f t="shared" si="49"/>
        <v>7.4917630057803457</v>
      </c>
      <c r="J656" s="3">
        <f t="shared" si="50"/>
        <v>12.667890173410402</v>
      </c>
      <c r="K656" s="3">
        <f t="shared" si="51"/>
        <v>9.310639680416374</v>
      </c>
    </row>
    <row r="657" spans="1:11">
      <c r="A657" s="1">
        <v>1925.01</v>
      </c>
      <c r="B657" s="3">
        <v>10.58</v>
      </c>
      <c r="C657" s="3">
        <v>0.55420000000000003</v>
      </c>
      <c r="D657" s="3">
        <v>0.95669999999999999</v>
      </c>
      <c r="E657" s="3">
        <v>17.3</v>
      </c>
      <c r="F657" s="3">
        <f t="shared" si="52"/>
        <v>1925.0416666666176</v>
      </c>
      <c r="G657" s="3">
        <v>3.86</v>
      </c>
      <c r="H657" s="3">
        <f t="shared" si="48"/>
        <v>144.11427745664739</v>
      </c>
      <c r="I657" s="3">
        <f t="shared" si="49"/>
        <v>7.5489728323699419</v>
      </c>
      <c r="J657" s="3">
        <f t="shared" si="50"/>
        <v>13.031581213872832</v>
      </c>
      <c r="K657" s="3">
        <f t="shared" si="51"/>
        <v>9.6926188522549985</v>
      </c>
    </row>
    <row r="658" spans="1:11">
      <c r="A658" s="1">
        <v>1925.02</v>
      </c>
      <c r="B658" s="3">
        <v>10.67</v>
      </c>
      <c r="C658" s="3">
        <v>0.55830000000000002</v>
      </c>
      <c r="D658" s="3">
        <v>0.98329999999999995</v>
      </c>
      <c r="E658" s="3">
        <v>17.2</v>
      </c>
      <c r="F658" s="3">
        <f t="shared" si="52"/>
        <v>1925.1249999999509</v>
      </c>
      <c r="G658" s="3">
        <f>G657*11/12+G669*1/12</f>
        <v>3.8450000000000002</v>
      </c>
      <c r="H658" s="3">
        <f t="shared" si="48"/>
        <v>146.18520348837208</v>
      </c>
      <c r="I658" s="3">
        <f t="shared" si="49"/>
        <v>7.6490345930232557</v>
      </c>
      <c r="J658" s="3">
        <f t="shared" si="50"/>
        <v>13.47178168604651</v>
      </c>
      <c r="K658" s="3">
        <f t="shared" si="51"/>
        <v>9.8308047228195754</v>
      </c>
    </row>
    <row r="659" spans="1:11">
      <c r="A659" s="1">
        <v>1925.03</v>
      </c>
      <c r="B659" s="3">
        <v>10.39</v>
      </c>
      <c r="C659" s="3">
        <v>0.5625</v>
      </c>
      <c r="D659" s="3">
        <v>1.01</v>
      </c>
      <c r="E659" s="3">
        <v>17.3</v>
      </c>
      <c r="F659" s="3">
        <f t="shared" si="52"/>
        <v>1925.2083333332841</v>
      </c>
      <c r="G659" s="3">
        <f>G657*10/12+G669*2/12</f>
        <v>3.83</v>
      </c>
      <c r="H659" s="3">
        <f t="shared" ref="H659:H722" si="53">B659*$E$1727/E659</f>
        <v>141.52621387283236</v>
      </c>
      <c r="I659" s="3">
        <f t="shared" ref="I659:I722" si="54">C659*$E$1727/E659</f>
        <v>7.6620303468208082</v>
      </c>
      <c r="J659" s="3">
        <f t="shared" ref="J659:J722" si="55">D659*$E$1727/E659</f>
        <v>13.757601156069363</v>
      </c>
      <c r="K659" s="3">
        <f t="shared" si="51"/>
        <v>9.5185375388100315</v>
      </c>
    </row>
    <row r="660" spans="1:11">
      <c r="A660" s="1">
        <v>1925.04</v>
      </c>
      <c r="B660" s="3">
        <v>10.28</v>
      </c>
      <c r="C660" s="3">
        <v>0.56669999999999998</v>
      </c>
      <c r="D660" s="3">
        <v>1.0369999999999999</v>
      </c>
      <c r="E660" s="3">
        <v>17.2</v>
      </c>
      <c r="F660" s="3">
        <f t="shared" si="52"/>
        <v>1925.2916666666174</v>
      </c>
      <c r="G660" s="3">
        <f>G657*9/12+G669*3/12</f>
        <v>3.8149999999999999</v>
      </c>
      <c r="H660" s="3">
        <f t="shared" si="53"/>
        <v>140.84197674418601</v>
      </c>
      <c r="I660" s="3">
        <f t="shared" si="54"/>
        <v>7.7641194767441846</v>
      </c>
      <c r="J660" s="3">
        <f t="shared" si="55"/>
        <v>14.207502906976742</v>
      </c>
      <c r="K660" s="3">
        <f t="shared" si="51"/>
        <v>9.4765667879030673</v>
      </c>
    </row>
    <row r="661" spans="1:11">
      <c r="A661" s="1">
        <v>1925.05</v>
      </c>
      <c r="B661" s="3">
        <v>10.61</v>
      </c>
      <c r="C661" s="3">
        <v>0.57079999999999997</v>
      </c>
      <c r="D661" s="3">
        <v>1.0629999999999999</v>
      </c>
      <c r="E661" s="3">
        <v>17.3</v>
      </c>
      <c r="F661" s="3">
        <f t="shared" si="52"/>
        <v>1925.3749999999507</v>
      </c>
      <c r="G661" s="3">
        <f>G657*8/12+G669*4/12</f>
        <v>3.8</v>
      </c>
      <c r="H661" s="3">
        <f t="shared" si="53"/>
        <v>144.5229190751445</v>
      </c>
      <c r="I661" s="3">
        <f t="shared" si="54"/>
        <v>7.7750878612716754</v>
      </c>
      <c r="J661" s="3">
        <f t="shared" si="55"/>
        <v>14.479534682080923</v>
      </c>
      <c r="K661" s="3">
        <f t="shared" si="51"/>
        <v>9.7290076940213304</v>
      </c>
    </row>
    <row r="662" spans="1:11">
      <c r="A662" s="1">
        <v>1925.06</v>
      </c>
      <c r="B662" s="3">
        <v>10.8</v>
      </c>
      <c r="C662" s="3">
        <v>0.57499999999999996</v>
      </c>
      <c r="D662" s="3">
        <v>1.0900000000000001</v>
      </c>
      <c r="E662" s="3">
        <v>17.5</v>
      </c>
      <c r="F662" s="3">
        <f t="shared" si="52"/>
        <v>1925.4583333332839</v>
      </c>
      <c r="G662" s="3">
        <f>G657*7/12+G669*5/12</f>
        <v>3.7850000000000001</v>
      </c>
      <c r="H662" s="3">
        <f t="shared" si="53"/>
        <v>145.42971428571428</v>
      </c>
      <c r="I662" s="3">
        <f t="shared" si="54"/>
        <v>7.7427857142857128</v>
      </c>
      <c r="J662" s="3">
        <f t="shared" si="55"/>
        <v>14.677628571428571</v>
      </c>
      <c r="K662" s="3">
        <f t="shared" si="51"/>
        <v>9.7963861804506127</v>
      </c>
    </row>
    <row r="663" spans="1:11">
      <c r="A663" s="1">
        <v>1925.07</v>
      </c>
      <c r="B663" s="3">
        <v>11.1</v>
      </c>
      <c r="C663" s="3">
        <v>0.57920000000000005</v>
      </c>
      <c r="D663" s="3">
        <v>1.117</v>
      </c>
      <c r="E663" s="3">
        <v>17.7</v>
      </c>
      <c r="F663" s="3">
        <f t="shared" si="52"/>
        <v>1925.5416666666172</v>
      </c>
      <c r="G663" s="3">
        <f>G657*6/12+G669*6/12</f>
        <v>3.77</v>
      </c>
      <c r="H663" s="3">
        <f t="shared" si="53"/>
        <v>147.78050847457627</v>
      </c>
      <c r="I663" s="3">
        <f t="shared" si="54"/>
        <v>7.7112135593220348</v>
      </c>
      <c r="J663" s="3">
        <f t="shared" si="55"/>
        <v>14.871245762711865</v>
      </c>
      <c r="K663" s="3">
        <f t="shared" si="51"/>
        <v>9.963993891787803</v>
      </c>
    </row>
    <row r="664" spans="1:11">
      <c r="A664" s="1">
        <v>1925.08</v>
      </c>
      <c r="B664" s="3">
        <v>11.25</v>
      </c>
      <c r="C664" s="3">
        <v>0.58330000000000004</v>
      </c>
      <c r="D664" s="3">
        <v>1.143</v>
      </c>
      <c r="E664" s="3">
        <v>17.7</v>
      </c>
      <c r="F664" s="3">
        <f t="shared" si="52"/>
        <v>1925.6249999999504</v>
      </c>
      <c r="G664" s="3">
        <f>G657*5/12+G669*7/12</f>
        <v>3.7550000000000003</v>
      </c>
      <c r="H664" s="3">
        <f t="shared" si="53"/>
        <v>149.77754237288133</v>
      </c>
      <c r="I664" s="3">
        <f t="shared" si="54"/>
        <v>7.7657991525423729</v>
      </c>
      <c r="J664" s="3">
        <f t="shared" si="55"/>
        <v>15.217398305084744</v>
      </c>
      <c r="K664" s="3">
        <f t="shared" si="51"/>
        <v>10.110918458488944</v>
      </c>
    </row>
    <row r="665" spans="1:11">
      <c r="A665" s="1">
        <v>1925.09</v>
      </c>
      <c r="B665" s="3">
        <v>11.51</v>
      </c>
      <c r="C665" s="3">
        <v>0.58750000000000002</v>
      </c>
      <c r="D665" s="3">
        <v>1.17</v>
      </c>
      <c r="E665" s="3">
        <v>17.7</v>
      </c>
      <c r="F665" s="3">
        <f t="shared" si="52"/>
        <v>1925.7083333332837</v>
      </c>
      <c r="G665" s="3">
        <f>G657*4/12+G669*8/12</f>
        <v>3.74</v>
      </c>
      <c r="H665" s="3">
        <f t="shared" si="53"/>
        <v>153.23906779661016</v>
      </c>
      <c r="I665" s="3">
        <f t="shared" si="54"/>
        <v>7.8217161016949142</v>
      </c>
      <c r="J665" s="3">
        <f t="shared" si="55"/>
        <v>15.576864406779659</v>
      </c>
      <c r="K665" s="3">
        <f t="shared" si="51"/>
        <v>10.359247611348508</v>
      </c>
    </row>
    <row r="666" spans="1:11">
      <c r="A666" s="1">
        <v>1925.1</v>
      </c>
      <c r="B666" s="3">
        <v>11.89</v>
      </c>
      <c r="C666" s="3">
        <v>0.5917</v>
      </c>
      <c r="D666" s="3">
        <v>1.1970000000000001</v>
      </c>
      <c r="E666" s="3">
        <v>17.7</v>
      </c>
      <c r="F666" s="3">
        <f t="shared" si="52"/>
        <v>1925.7916666666169</v>
      </c>
      <c r="G666" s="3">
        <f>G657*3/12+G669*9/12</f>
        <v>3.7250000000000001</v>
      </c>
      <c r="H666" s="3">
        <f t="shared" si="53"/>
        <v>158.29822033898304</v>
      </c>
      <c r="I666" s="3">
        <f t="shared" si="54"/>
        <v>7.8776330508474572</v>
      </c>
      <c r="J666" s="3">
        <f t="shared" si="55"/>
        <v>15.936330508474574</v>
      </c>
      <c r="K666" s="3">
        <f t="shared" si="51"/>
        <v>10.718495997022933</v>
      </c>
    </row>
    <row r="667" spans="1:11">
      <c r="A667" s="1">
        <v>1925.11</v>
      </c>
      <c r="B667" s="3">
        <v>12.26</v>
      </c>
      <c r="C667" s="3">
        <v>0.5958</v>
      </c>
      <c r="D667" s="3">
        <v>1.2230000000000001</v>
      </c>
      <c r="E667" s="3">
        <v>18</v>
      </c>
      <c r="F667" s="3">
        <f t="shared" si="52"/>
        <v>1925.8749999999502</v>
      </c>
      <c r="G667" s="3">
        <f>G657*2/12+G669*10/12</f>
        <v>3.71</v>
      </c>
      <c r="H667" s="3">
        <f t="shared" si="53"/>
        <v>160.50383333333332</v>
      </c>
      <c r="I667" s="3">
        <f t="shared" si="54"/>
        <v>7.8000149999999984</v>
      </c>
      <c r="J667" s="3">
        <f t="shared" si="55"/>
        <v>16.011108333333333</v>
      </c>
      <c r="K667" s="3">
        <f t="shared" si="51"/>
        <v>10.886317440307939</v>
      </c>
    </row>
    <row r="668" spans="1:11">
      <c r="A668" s="1">
        <v>1925.12</v>
      </c>
      <c r="B668" s="3">
        <v>12.46</v>
      </c>
      <c r="C668" s="3">
        <v>0.6</v>
      </c>
      <c r="D668" s="3">
        <v>1.25</v>
      </c>
      <c r="E668" s="3">
        <v>17.899999999999999</v>
      </c>
      <c r="F668" s="3">
        <f t="shared" si="52"/>
        <v>1925.9583333332835</v>
      </c>
      <c r="G668" s="3">
        <f>G657*1/12+G669*11/12</f>
        <v>3.6950000000000003</v>
      </c>
      <c r="H668" s="3">
        <f t="shared" si="53"/>
        <v>164.03346368715086</v>
      </c>
      <c r="I668" s="3">
        <f t="shared" si="54"/>
        <v>7.8988826815642454</v>
      </c>
      <c r="J668" s="3">
        <f t="shared" si="55"/>
        <v>16.45600558659218</v>
      </c>
      <c r="K668" s="3">
        <f t="shared" si="51"/>
        <v>11.147365239137258</v>
      </c>
    </row>
    <row r="669" spans="1:11">
      <c r="A669" s="1">
        <v>1926.01</v>
      </c>
      <c r="B669" s="3">
        <v>12.65</v>
      </c>
      <c r="C669" s="3">
        <v>0.60750000000000004</v>
      </c>
      <c r="D669" s="3">
        <v>1.2490000000000001</v>
      </c>
      <c r="E669" s="3">
        <v>17.899999999999999</v>
      </c>
      <c r="F669" s="3">
        <f t="shared" si="52"/>
        <v>1926.0416666666167</v>
      </c>
      <c r="G669" s="3">
        <v>3.68</v>
      </c>
      <c r="H669" s="3">
        <f t="shared" si="53"/>
        <v>166.53477653631285</v>
      </c>
      <c r="I669" s="3">
        <f t="shared" si="54"/>
        <v>7.9976187150837994</v>
      </c>
      <c r="J669" s="3">
        <f t="shared" si="55"/>
        <v>16.442840782122904</v>
      </c>
      <c r="K669" s="3">
        <f t="shared" si="51"/>
        <v>11.34096618850624</v>
      </c>
    </row>
    <row r="670" spans="1:11">
      <c r="A670" s="1">
        <v>1926.02</v>
      </c>
      <c r="B670" s="3">
        <v>12.67</v>
      </c>
      <c r="C670" s="3">
        <v>0.61499999999999999</v>
      </c>
      <c r="D670" s="3">
        <v>1.248</v>
      </c>
      <c r="E670" s="3">
        <v>17.899999999999999</v>
      </c>
      <c r="F670" s="3">
        <f t="shared" si="52"/>
        <v>1926.12499999995</v>
      </c>
      <c r="G670" s="3">
        <f>G669*11/12+G681*1/12</f>
        <v>3.6516666666666668</v>
      </c>
      <c r="H670" s="3">
        <f t="shared" si="53"/>
        <v>166.79807262569832</v>
      </c>
      <c r="I670" s="3">
        <f t="shared" si="54"/>
        <v>8.0963547486033516</v>
      </c>
      <c r="J670" s="3">
        <f t="shared" si="55"/>
        <v>16.429675977653631</v>
      </c>
      <c r="K670" s="3">
        <f t="shared" si="51"/>
        <v>11.389435672748014</v>
      </c>
    </row>
    <row r="671" spans="1:11">
      <c r="A671" s="1">
        <v>1926.03</v>
      </c>
      <c r="B671" s="3">
        <v>11.81</v>
      </c>
      <c r="C671" s="3">
        <v>0.62250000000000005</v>
      </c>
      <c r="D671" s="3">
        <v>1.248</v>
      </c>
      <c r="E671" s="3">
        <v>17.8</v>
      </c>
      <c r="F671" s="3">
        <f t="shared" si="52"/>
        <v>1926.2083333332832</v>
      </c>
      <c r="G671" s="3">
        <f>G669*10/12+G681*2/12</f>
        <v>3.6233333333333335</v>
      </c>
      <c r="H671" s="3">
        <f t="shared" si="53"/>
        <v>156.3498033707865</v>
      </c>
      <c r="I671" s="3">
        <f t="shared" si="54"/>
        <v>8.2411306179775288</v>
      </c>
      <c r="J671" s="3">
        <f t="shared" si="55"/>
        <v>16.521977528089884</v>
      </c>
      <c r="K671" s="3">
        <f t="shared" si="51"/>
        <v>10.712352062732487</v>
      </c>
    </row>
    <row r="672" spans="1:11">
      <c r="A672" s="1">
        <v>1926.04</v>
      </c>
      <c r="B672" s="3">
        <v>11.48</v>
      </c>
      <c r="C672" s="3">
        <v>0.63</v>
      </c>
      <c r="D672" s="3">
        <v>1.2470000000000001</v>
      </c>
      <c r="E672" s="3">
        <v>17.899999999999999</v>
      </c>
      <c r="F672" s="3">
        <f t="shared" si="52"/>
        <v>1926.2916666666165</v>
      </c>
      <c r="G672" s="3">
        <f>G669*9/12+G681*3/12</f>
        <v>3.5950000000000002</v>
      </c>
      <c r="H672" s="3">
        <f t="shared" si="53"/>
        <v>151.13195530726256</v>
      </c>
      <c r="I672" s="3">
        <f t="shared" si="54"/>
        <v>8.2938268156424577</v>
      </c>
      <c r="J672" s="3">
        <f t="shared" si="55"/>
        <v>16.416511173184357</v>
      </c>
      <c r="K672" s="3">
        <f t="shared" si="51"/>
        <v>10.395587685954732</v>
      </c>
    </row>
    <row r="673" spans="1:11">
      <c r="A673" s="1">
        <v>1926.05</v>
      </c>
      <c r="B673" s="3">
        <v>11.56</v>
      </c>
      <c r="C673" s="3">
        <v>0.63749999999999996</v>
      </c>
      <c r="D673" s="3">
        <v>1.246</v>
      </c>
      <c r="E673" s="3">
        <v>17.8</v>
      </c>
      <c r="F673" s="3">
        <f t="shared" si="52"/>
        <v>1926.3749999999498</v>
      </c>
      <c r="G673" s="3">
        <f>G669*8/12+G681*4/12</f>
        <v>3.5666666666666669</v>
      </c>
      <c r="H673" s="3">
        <f t="shared" si="53"/>
        <v>153.04011235955056</v>
      </c>
      <c r="I673" s="3">
        <f t="shared" si="54"/>
        <v>8.4397120786516844</v>
      </c>
      <c r="J673" s="3">
        <f t="shared" si="55"/>
        <v>16.495499999999996</v>
      </c>
      <c r="K673" s="3">
        <f t="shared" si="51"/>
        <v>10.575158463806101</v>
      </c>
    </row>
    <row r="674" spans="1:11">
      <c r="A674" s="1">
        <v>1926.06</v>
      </c>
      <c r="B674" s="3">
        <v>12.11</v>
      </c>
      <c r="C674" s="3">
        <v>0.64500000000000002</v>
      </c>
      <c r="D674" s="3">
        <v>1.2450000000000001</v>
      </c>
      <c r="E674" s="3">
        <v>17.7</v>
      </c>
      <c r="F674" s="3">
        <f t="shared" si="52"/>
        <v>1926.458333333283</v>
      </c>
      <c r="G674" s="3">
        <f>G669*7/12+G681*5/12</f>
        <v>3.5383333333333336</v>
      </c>
      <c r="H674" s="3">
        <f t="shared" si="53"/>
        <v>161.22720338983049</v>
      </c>
      <c r="I674" s="3">
        <f t="shared" si="54"/>
        <v>8.5872457627118646</v>
      </c>
      <c r="J674" s="3">
        <f t="shared" si="55"/>
        <v>16.575381355932205</v>
      </c>
      <c r="K674" s="3">
        <f t="shared" si="51"/>
        <v>11.197979740229961</v>
      </c>
    </row>
    <row r="675" spans="1:11">
      <c r="A675" s="1">
        <v>1926.07</v>
      </c>
      <c r="B675" s="3">
        <v>12.62</v>
      </c>
      <c r="C675" s="3">
        <v>0.65249999999999997</v>
      </c>
      <c r="D675" s="3">
        <v>1.244</v>
      </c>
      <c r="E675" s="3">
        <v>17.5</v>
      </c>
      <c r="F675" s="3">
        <f t="shared" si="52"/>
        <v>1926.5416666666163</v>
      </c>
      <c r="G675" s="3">
        <f>G669*6/12+G681*6/12</f>
        <v>3.51</v>
      </c>
      <c r="H675" s="3">
        <f t="shared" si="53"/>
        <v>169.93731428571425</v>
      </c>
      <c r="I675" s="3">
        <f t="shared" si="54"/>
        <v>8.7863785714285711</v>
      </c>
      <c r="J675" s="3">
        <f t="shared" si="55"/>
        <v>16.751348571428572</v>
      </c>
      <c r="K675" s="3">
        <f t="shared" si="51"/>
        <v>11.869694058481278</v>
      </c>
    </row>
    <row r="676" spans="1:11">
      <c r="A676" s="1">
        <v>1926.08</v>
      </c>
      <c r="B676" s="3">
        <v>13.12</v>
      </c>
      <c r="C676" s="3">
        <v>0.66</v>
      </c>
      <c r="D676" s="3">
        <v>1.2430000000000001</v>
      </c>
      <c r="E676" s="3">
        <v>17.399999999999999</v>
      </c>
      <c r="F676" s="3">
        <f t="shared" si="52"/>
        <v>1926.6249999999495</v>
      </c>
      <c r="G676" s="3">
        <f>G669*5/12+G681*7/12</f>
        <v>3.4816666666666665</v>
      </c>
      <c r="H676" s="3">
        <f t="shared" si="53"/>
        <v>177.6855172413793</v>
      </c>
      <c r="I676" s="3">
        <f t="shared" si="54"/>
        <v>8.9384482758620702</v>
      </c>
      <c r="J676" s="3">
        <f t="shared" si="55"/>
        <v>16.834077586206899</v>
      </c>
      <c r="K676" s="3">
        <f t="shared" si="51"/>
        <v>12.488808219521877</v>
      </c>
    </row>
    <row r="677" spans="1:11">
      <c r="A677" s="1">
        <v>1926.09</v>
      </c>
      <c r="B677" s="3">
        <v>13.32</v>
      </c>
      <c r="C677" s="3">
        <v>0.66749999999999998</v>
      </c>
      <c r="D677" s="3">
        <v>1.242</v>
      </c>
      <c r="E677" s="3">
        <v>17.5</v>
      </c>
      <c r="F677" s="3">
        <f t="shared" si="52"/>
        <v>1926.7083333332828</v>
      </c>
      <c r="G677" s="3">
        <f>G669*4/12+G681*8/12</f>
        <v>3.4533333333333331</v>
      </c>
      <c r="H677" s="3">
        <f t="shared" si="53"/>
        <v>179.36331428571427</v>
      </c>
      <c r="I677" s="3">
        <f t="shared" si="54"/>
        <v>8.9883642857142849</v>
      </c>
      <c r="J677" s="3">
        <f t="shared" si="55"/>
        <v>16.724417142857138</v>
      </c>
      <c r="K677" s="3">
        <f t="shared" si="51"/>
        <v>12.692614823344718</v>
      </c>
    </row>
    <row r="678" spans="1:11">
      <c r="A678" s="1">
        <v>1926.1</v>
      </c>
      <c r="B678" s="3">
        <v>13.02</v>
      </c>
      <c r="C678" s="3">
        <v>0.67500000000000004</v>
      </c>
      <c r="D678" s="3">
        <v>1.242</v>
      </c>
      <c r="E678" s="3">
        <v>17.600000000000001</v>
      </c>
      <c r="F678" s="3">
        <f t="shared" si="52"/>
        <v>1926.791666666616</v>
      </c>
      <c r="G678" s="3">
        <f>G669*3/12+G681*9/12</f>
        <v>3.4249999999999998</v>
      </c>
      <c r="H678" s="3">
        <f t="shared" si="53"/>
        <v>174.32744318181815</v>
      </c>
      <c r="I678" s="3">
        <f t="shared" si="54"/>
        <v>9.0377130681818176</v>
      </c>
      <c r="J678" s="3">
        <f t="shared" si="55"/>
        <v>16.629392045454541</v>
      </c>
      <c r="K678" s="3">
        <f t="shared" si="51"/>
        <v>12.426517521583351</v>
      </c>
    </row>
    <row r="679" spans="1:11">
      <c r="A679" s="1">
        <v>1926.11</v>
      </c>
      <c r="B679" s="3">
        <v>13.19</v>
      </c>
      <c r="C679" s="3">
        <v>0.6825</v>
      </c>
      <c r="D679" s="3">
        <v>1.2410000000000001</v>
      </c>
      <c r="E679" s="3">
        <v>17.7</v>
      </c>
      <c r="F679" s="3">
        <f t="shared" si="52"/>
        <v>1926.8749999999493</v>
      </c>
      <c r="G679" s="3">
        <f>G669*2/12+G681*10/12</f>
        <v>3.3966666666666665</v>
      </c>
      <c r="H679" s="3">
        <f t="shared" si="53"/>
        <v>175.60584745762711</v>
      </c>
      <c r="I679" s="3">
        <f t="shared" si="54"/>
        <v>9.0865042372881355</v>
      </c>
      <c r="J679" s="3">
        <f t="shared" si="55"/>
        <v>16.522127118644068</v>
      </c>
      <c r="K679" s="3">
        <f t="shared" si="51"/>
        <v>12.615251212344486</v>
      </c>
    </row>
    <row r="680" spans="1:11">
      <c r="A680" s="1">
        <v>1926.12</v>
      </c>
      <c r="B680" s="3">
        <v>13.49</v>
      </c>
      <c r="C680" s="3">
        <v>0.69</v>
      </c>
      <c r="D680" s="3">
        <v>1.24</v>
      </c>
      <c r="E680" s="3">
        <v>17.7</v>
      </c>
      <c r="F680" s="3">
        <f t="shared" si="52"/>
        <v>1926.9583333332826</v>
      </c>
      <c r="G680" s="3">
        <f>G669*1/12+G681*11/12</f>
        <v>3.3683333333333327</v>
      </c>
      <c r="H680" s="3">
        <f t="shared" si="53"/>
        <v>179.59991525423729</v>
      </c>
      <c r="I680" s="3">
        <f t="shared" si="54"/>
        <v>9.186355932203389</v>
      </c>
      <c r="J680" s="3">
        <f t="shared" si="55"/>
        <v>16.508813559322032</v>
      </c>
      <c r="K680" s="3">
        <f t="shared" si="51"/>
        <v>13.009052728993129</v>
      </c>
    </row>
    <row r="681" spans="1:11">
      <c r="A681" s="1">
        <v>1927.01</v>
      </c>
      <c r="B681" s="3">
        <v>13.4</v>
      </c>
      <c r="C681" s="3">
        <v>0.69669999999999999</v>
      </c>
      <c r="D681" s="3">
        <v>1.2290000000000001</v>
      </c>
      <c r="E681" s="3">
        <v>17.5</v>
      </c>
      <c r="F681" s="3">
        <f t="shared" si="52"/>
        <v>1927.0416666666158</v>
      </c>
      <c r="G681" s="3">
        <v>3.34</v>
      </c>
      <c r="H681" s="3">
        <f t="shared" si="53"/>
        <v>180.44057142857142</v>
      </c>
      <c r="I681" s="3">
        <f t="shared" si="54"/>
        <v>9.3815631428571411</v>
      </c>
      <c r="J681" s="3">
        <f t="shared" si="55"/>
        <v>16.549362857142857</v>
      </c>
      <c r="K681" s="3">
        <f t="shared" si="51"/>
        <v>13.18593062867779</v>
      </c>
    </row>
    <row r="682" spans="1:11">
      <c r="A682" s="1">
        <v>1927.02</v>
      </c>
      <c r="B682" s="3">
        <v>13.66</v>
      </c>
      <c r="C682" s="3">
        <v>0.70330000000000004</v>
      </c>
      <c r="D682" s="3">
        <v>1.218</v>
      </c>
      <c r="E682" s="3">
        <v>17.399999999999999</v>
      </c>
      <c r="F682" s="3">
        <f t="shared" si="52"/>
        <v>1927.1249999999491</v>
      </c>
      <c r="G682" s="3">
        <f>G681*11/12+G693*1/12</f>
        <v>3.339166666666666</v>
      </c>
      <c r="H682" s="3">
        <f t="shared" si="53"/>
        <v>184.99879310344829</v>
      </c>
      <c r="I682" s="3">
        <f t="shared" si="54"/>
        <v>9.5248646551724132</v>
      </c>
      <c r="J682" s="3">
        <f t="shared" si="55"/>
        <v>16.4955</v>
      </c>
      <c r="K682" s="3">
        <f t="shared" si="51"/>
        <v>13.633966132216216</v>
      </c>
    </row>
    <row r="683" spans="1:11">
      <c r="A683" s="1">
        <v>1927.03</v>
      </c>
      <c r="B683" s="3">
        <v>13.87</v>
      </c>
      <c r="C683" s="3">
        <v>0.71</v>
      </c>
      <c r="D683" s="3">
        <v>1.208</v>
      </c>
      <c r="E683" s="3">
        <v>17.3</v>
      </c>
      <c r="F683" s="3">
        <f t="shared" si="52"/>
        <v>1927.2083333332823</v>
      </c>
      <c r="G683" s="3">
        <f>G681*10/12+G693*2/12</f>
        <v>3.3383333333333334</v>
      </c>
      <c r="H683" s="3">
        <f t="shared" si="53"/>
        <v>188.92864161849707</v>
      </c>
      <c r="I683" s="3">
        <f t="shared" si="54"/>
        <v>9.6711849710982634</v>
      </c>
      <c r="J683" s="3">
        <f t="shared" si="55"/>
        <v>16.454635838150285</v>
      </c>
      <c r="K683" s="3">
        <f t="shared" si="51"/>
        <v>14.033257507604493</v>
      </c>
    </row>
    <row r="684" spans="1:11">
      <c r="A684" s="1">
        <v>1927.04</v>
      </c>
      <c r="B684" s="3">
        <v>14.21</v>
      </c>
      <c r="C684" s="3">
        <v>0.7167</v>
      </c>
      <c r="D684" s="3">
        <v>1.1970000000000001</v>
      </c>
      <c r="E684" s="3">
        <v>17.3</v>
      </c>
      <c r="F684" s="3">
        <f t="shared" si="52"/>
        <v>1927.2916666666156</v>
      </c>
      <c r="G684" s="3">
        <f>G681*9/12+G693*3/12</f>
        <v>3.3374999999999999</v>
      </c>
      <c r="H684" s="3">
        <f t="shared" si="53"/>
        <v>193.55991329479767</v>
      </c>
      <c r="I684" s="3">
        <f t="shared" si="54"/>
        <v>9.7624482658959515</v>
      </c>
      <c r="J684" s="3">
        <f t="shared" si="55"/>
        <v>16.30480057803468</v>
      </c>
      <c r="K684" s="3">
        <f t="shared" si="51"/>
        <v>14.488222209157058</v>
      </c>
    </row>
    <row r="685" spans="1:11">
      <c r="A685" s="1">
        <v>1927.05</v>
      </c>
      <c r="B685" s="3">
        <v>14.7</v>
      </c>
      <c r="C685" s="3">
        <v>0.72330000000000005</v>
      </c>
      <c r="D685" s="3">
        <v>1.1859999999999999</v>
      </c>
      <c r="E685" s="3">
        <v>17.399999999999999</v>
      </c>
      <c r="F685" s="3">
        <f t="shared" si="52"/>
        <v>1927.3749999999488</v>
      </c>
      <c r="G685" s="3">
        <f>G681*8/12+G693*4/12</f>
        <v>3.3366666666666669</v>
      </c>
      <c r="H685" s="3">
        <f t="shared" si="53"/>
        <v>199.08362068965516</v>
      </c>
      <c r="I685" s="3">
        <f t="shared" si="54"/>
        <v>9.7957267241379302</v>
      </c>
      <c r="J685" s="3">
        <f t="shared" si="55"/>
        <v>16.06212068965517</v>
      </c>
      <c r="K685" s="3">
        <f t="shared" si="51"/>
        <v>15.002347055737113</v>
      </c>
    </row>
    <row r="686" spans="1:11">
      <c r="A686" s="1">
        <v>1927.06</v>
      </c>
      <c r="B686" s="3">
        <v>14.89</v>
      </c>
      <c r="C686" s="3">
        <v>0.73</v>
      </c>
      <c r="D686" s="3">
        <v>1.175</v>
      </c>
      <c r="E686" s="3">
        <v>17.600000000000001</v>
      </c>
      <c r="F686" s="3">
        <f t="shared" si="52"/>
        <v>1927.4583333332821</v>
      </c>
      <c r="G686" s="3">
        <f>G681*7/12+G693*5/12</f>
        <v>3.3358333333333334</v>
      </c>
      <c r="H686" s="3">
        <f t="shared" si="53"/>
        <v>199.36525568181816</v>
      </c>
      <c r="I686" s="3">
        <f t="shared" si="54"/>
        <v>9.7741193181818176</v>
      </c>
      <c r="J686" s="3">
        <f t="shared" si="55"/>
        <v>15.732315340909087</v>
      </c>
      <c r="K686" s="3">
        <f t="shared" si="51"/>
        <v>15.120333481747529</v>
      </c>
    </row>
    <row r="687" spans="1:11">
      <c r="A687" s="1">
        <v>1927.07</v>
      </c>
      <c r="B687" s="3">
        <v>15.22</v>
      </c>
      <c r="C687" s="3">
        <v>0.73670000000000002</v>
      </c>
      <c r="D687" s="3">
        <v>1.1639999999999999</v>
      </c>
      <c r="E687" s="3">
        <v>17.3</v>
      </c>
      <c r="F687" s="3">
        <f t="shared" si="52"/>
        <v>1927.5416666666154</v>
      </c>
      <c r="G687" s="3">
        <f>G681*6/12+G693*6/12</f>
        <v>3.335</v>
      </c>
      <c r="H687" s="3">
        <f t="shared" si="53"/>
        <v>207.31751445086704</v>
      </c>
      <c r="I687" s="3">
        <f t="shared" si="54"/>
        <v>10.034876011560693</v>
      </c>
      <c r="J687" s="3">
        <f t="shared" si="55"/>
        <v>15.855294797687858</v>
      </c>
      <c r="K687" s="3">
        <f t="shared" si="51"/>
        <v>15.820802594477751</v>
      </c>
    </row>
    <row r="688" spans="1:11">
      <c r="A688" s="1">
        <v>1927.08</v>
      </c>
      <c r="B688" s="3">
        <v>16.03</v>
      </c>
      <c r="C688" s="3">
        <v>0.74329999999999996</v>
      </c>
      <c r="D688" s="3">
        <v>1.153</v>
      </c>
      <c r="E688" s="3">
        <v>17.2</v>
      </c>
      <c r="F688" s="3">
        <f t="shared" si="52"/>
        <v>1927.6249999999486</v>
      </c>
      <c r="G688" s="3">
        <f>G681*5/12+G693*7/12</f>
        <v>3.3341666666666665</v>
      </c>
      <c r="H688" s="3">
        <f t="shared" si="53"/>
        <v>219.62031976744186</v>
      </c>
      <c r="I688" s="3">
        <f t="shared" si="54"/>
        <v>10.18364215116279</v>
      </c>
      <c r="J688" s="3">
        <f t="shared" si="55"/>
        <v>15.796770348837207</v>
      </c>
      <c r="K688" s="3">
        <f t="shared" si="51"/>
        <v>16.862861852763814</v>
      </c>
    </row>
    <row r="689" spans="1:11">
      <c r="A689" s="1">
        <v>1927.09</v>
      </c>
      <c r="B689" s="3">
        <v>16.940000000000001</v>
      </c>
      <c r="C689" s="3">
        <v>0.75</v>
      </c>
      <c r="D689" s="3">
        <v>1.143</v>
      </c>
      <c r="E689" s="3">
        <v>17.3</v>
      </c>
      <c r="F689" s="3">
        <f t="shared" si="52"/>
        <v>1927.7083333332819</v>
      </c>
      <c r="G689" s="3">
        <f>G681*4/12+G693*8/12</f>
        <v>3.3333333333333335</v>
      </c>
      <c r="H689" s="3">
        <f t="shared" si="53"/>
        <v>230.74630057803466</v>
      </c>
      <c r="I689" s="3">
        <f t="shared" si="54"/>
        <v>10.216040462427744</v>
      </c>
      <c r="J689" s="3">
        <f t="shared" si="55"/>
        <v>15.569245664739881</v>
      </c>
      <c r="K689" s="3">
        <f t="shared" si="51"/>
        <v>17.818723713516434</v>
      </c>
    </row>
    <row r="690" spans="1:11">
      <c r="A690" s="1">
        <v>1927.1</v>
      </c>
      <c r="B690" s="3">
        <v>16.68</v>
      </c>
      <c r="C690" s="3">
        <v>0.75670000000000004</v>
      </c>
      <c r="D690" s="3">
        <v>1.1319999999999999</v>
      </c>
      <c r="E690" s="3">
        <v>17.399999999999999</v>
      </c>
      <c r="F690" s="3">
        <f t="shared" si="52"/>
        <v>1927.7916666666151</v>
      </c>
      <c r="G690" s="3">
        <f>G681*3/12+G693*9/12</f>
        <v>3.3325</v>
      </c>
      <c r="H690" s="3">
        <f t="shared" si="53"/>
        <v>225.89896551724135</v>
      </c>
      <c r="I690" s="3">
        <f t="shared" si="54"/>
        <v>10.248066379310345</v>
      </c>
      <c r="J690" s="3">
        <f t="shared" si="55"/>
        <v>15.330793103448276</v>
      </c>
      <c r="K690" s="3">
        <f t="shared" si="51"/>
        <v>17.537237852261089</v>
      </c>
    </row>
    <row r="691" spans="1:11">
      <c r="A691" s="1">
        <v>1927.11</v>
      </c>
      <c r="B691" s="3">
        <v>17.059999999999999</v>
      </c>
      <c r="C691" s="3">
        <v>0.76329999999999998</v>
      </c>
      <c r="D691" s="3">
        <v>1.121</v>
      </c>
      <c r="E691" s="3">
        <v>17.3</v>
      </c>
      <c r="F691" s="3">
        <f t="shared" si="52"/>
        <v>1927.8749999999484</v>
      </c>
      <c r="G691" s="3">
        <f>G681*2/12+G693*10/12</f>
        <v>3.3316666666666666</v>
      </c>
      <c r="H691" s="3">
        <f t="shared" si="53"/>
        <v>232.38086705202306</v>
      </c>
      <c r="I691" s="3">
        <f t="shared" si="54"/>
        <v>10.397204913294795</v>
      </c>
      <c r="J691" s="3">
        <f t="shared" si="55"/>
        <v>15.269575144508668</v>
      </c>
      <c r="K691" s="3">
        <f t="shared" si="51"/>
        <v>18.13130143495243</v>
      </c>
    </row>
    <row r="692" spans="1:11">
      <c r="A692" s="1">
        <v>1927.12</v>
      </c>
      <c r="B692" s="3">
        <v>17.46</v>
      </c>
      <c r="C692" s="3">
        <v>0.77</v>
      </c>
      <c r="D692" s="3">
        <v>1.1100000000000001</v>
      </c>
      <c r="E692" s="3">
        <v>17.3</v>
      </c>
      <c r="F692" s="3">
        <f t="shared" si="52"/>
        <v>1927.9583333332816</v>
      </c>
      <c r="G692" s="3">
        <f>G681*1/12+G693*11/12</f>
        <v>3.3308333333333335</v>
      </c>
      <c r="H692" s="3">
        <f t="shared" si="53"/>
        <v>237.82942196531789</v>
      </c>
      <c r="I692" s="3">
        <f t="shared" si="54"/>
        <v>10.488468208092483</v>
      </c>
      <c r="J692" s="3">
        <f t="shared" si="55"/>
        <v>15.119739884393065</v>
      </c>
      <c r="K692" s="3">
        <f t="shared" si="51"/>
        <v>18.646624021402531</v>
      </c>
    </row>
    <row r="693" spans="1:11">
      <c r="A693" s="1">
        <v>1928.01</v>
      </c>
      <c r="B693" s="3">
        <v>17.53</v>
      </c>
      <c r="C693" s="3">
        <v>0.77669999999999995</v>
      </c>
      <c r="D693" s="3">
        <v>1.133</v>
      </c>
      <c r="E693" s="3">
        <v>17.3</v>
      </c>
      <c r="F693" s="3">
        <f t="shared" si="52"/>
        <v>1928.0416666666149</v>
      </c>
      <c r="G693" s="3">
        <v>3.33</v>
      </c>
      <c r="H693" s="3">
        <f t="shared" si="53"/>
        <v>238.78291907514446</v>
      </c>
      <c r="I693" s="3">
        <f t="shared" si="54"/>
        <v>10.579731502890171</v>
      </c>
      <c r="J693" s="3">
        <f t="shared" si="55"/>
        <v>15.433031791907514</v>
      </c>
      <c r="K693" s="3">
        <f t="shared" si="51"/>
        <v>18.806128571700771</v>
      </c>
    </row>
    <row r="694" spans="1:11">
      <c r="A694" s="1">
        <v>1928.02</v>
      </c>
      <c r="B694" s="3">
        <v>17.32</v>
      </c>
      <c r="C694" s="3">
        <v>0.7833</v>
      </c>
      <c r="D694" s="3">
        <v>1.155</v>
      </c>
      <c r="E694" s="3">
        <v>17.100000000000001</v>
      </c>
      <c r="F694" s="3">
        <f t="shared" si="52"/>
        <v>1928.1249999999482</v>
      </c>
      <c r="G694" s="3">
        <f>G693*11/12+G705*1/12</f>
        <v>3.3525</v>
      </c>
      <c r="H694" s="3">
        <f t="shared" si="53"/>
        <v>238.68175438596487</v>
      </c>
      <c r="I694" s="3">
        <f t="shared" si="54"/>
        <v>10.794423684210525</v>
      </c>
      <c r="J694" s="3">
        <f t="shared" si="55"/>
        <v>15.916710526315788</v>
      </c>
      <c r="K694" s="3">
        <f t="shared" si="51"/>
        <v>18.868850519584036</v>
      </c>
    </row>
    <row r="695" spans="1:11">
      <c r="A695" s="1">
        <v>1928.03</v>
      </c>
      <c r="B695" s="3">
        <v>18.25</v>
      </c>
      <c r="C695" s="3">
        <v>0.79</v>
      </c>
      <c r="D695" s="3">
        <v>1.177</v>
      </c>
      <c r="E695" s="3">
        <v>17.100000000000001</v>
      </c>
      <c r="F695" s="3">
        <f t="shared" si="52"/>
        <v>1928.2083333332814</v>
      </c>
      <c r="G695" s="3">
        <f>G693*10/12+G705*2/12</f>
        <v>3.375</v>
      </c>
      <c r="H695" s="3">
        <f t="shared" si="53"/>
        <v>251.49780701754381</v>
      </c>
      <c r="I695" s="3">
        <f t="shared" si="54"/>
        <v>10.886754385964911</v>
      </c>
      <c r="J695" s="3">
        <f t="shared" si="55"/>
        <v>16.21988596491228</v>
      </c>
      <c r="K695" s="3">
        <f t="shared" si="51"/>
        <v>19.943417799064548</v>
      </c>
    </row>
    <row r="696" spans="1:11">
      <c r="A696" s="1">
        <v>1928.04</v>
      </c>
      <c r="B696" s="3">
        <v>19.399999999999999</v>
      </c>
      <c r="C696" s="3">
        <v>0.79669999999999996</v>
      </c>
      <c r="D696" s="3">
        <v>1.2</v>
      </c>
      <c r="E696" s="3">
        <v>17.100000000000001</v>
      </c>
      <c r="F696" s="3">
        <f t="shared" si="52"/>
        <v>1928.2916666666147</v>
      </c>
      <c r="G696" s="3">
        <f>G693*9/12+G705*3/12</f>
        <v>3.3975</v>
      </c>
      <c r="H696" s="3">
        <f t="shared" si="53"/>
        <v>267.34561403508769</v>
      </c>
      <c r="I696" s="3">
        <f t="shared" si="54"/>
        <v>10.979085087719296</v>
      </c>
      <c r="J696" s="3">
        <f t="shared" si="55"/>
        <v>16.536842105263155</v>
      </c>
      <c r="K696" s="3">
        <f t="shared" si="51"/>
        <v>21.257909249487511</v>
      </c>
    </row>
    <row r="697" spans="1:11">
      <c r="A697" s="1">
        <v>1928.05</v>
      </c>
      <c r="B697" s="3">
        <v>20</v>
      </c>
      <c r="C697" s="3">
        <v>0.80330000000000001</v>
      </c>
      <c r="D697" s="3">
        <v>1.222</v>
      </c>
      <c r="E697" s="3">
        <v>17.2</v>
      </c>
      <c r="F697" s="3">
        <f t="shared" si="52"/>
        <v>1928.3749999999479</v>
      </c>
      <c r="G697" s="3">
        <f>G693*8/12+G705*4/12</f>
        <v>3.42</v>
      </c>
      <c r="H697" s="3">
        <f t="shared" si="53"/>
        <v>274.01162790697674</v>
      </c>
      <c r="I697" s="3">
        <f t="shared" si="54"/>
        <v>11.005677034883721</v>
      </c>
      <c r="J697" s="3">
        <f t="shared" si="55"/>
        <v>16.74211046511628</v>
      </c>
      <c r="K697" s="3">
        <f t="shared" si="51"/>
        <v>21.832732178740038</v>
      </c>
    </row>
    <row r="698" spans="1:11">
      <c r="A698" s="1">
        <v>1928.06</v>
      </c>
      <c r="B698" s="3">
        <v>19.02</v>
      </c>
      <c r="C698" s="3">
        <v>0.81</v>
      </c>
      <c r="D698" s="3">
        <v>1.2450000000000001</v>
      </c>
      <c r="E698" s="3">
        <v>17.100000000000001</v>
      </c>
      <c r="F698" s="3">
        <f t="shared" si="52"/>
        <v>1928.4583333332812</v>
      </c>
      <c r="G698" s="3">
        <f>G693*7/12+G705*5/12</f>
        <v>3.4424999999999999</v>
      </c>
      <c r="H698" s="3">
        <f t="shared" si="53"/>
        <v>262.10894736842096</v>
      </c>
      <c r="I698" s="3">
        <f t="shared" si="54"/>
        <v>11.16236842105263</v>
      </c>
      <c r="J698" s="3">
        <f t="shared" si="55"/>
        <v>17.156973684210527</v>
      </c>
      <c r="K698" s="3">
        <f t="shared" si="51"/>
        <v>20.913421576866714</v>
      </c>
    </row>
    <row r="699" spans="1:11">
      <c r="A699" s="1">
        <v>1928.07</v>
      </c>
      <c r="B699" s="3">
        <v>19.16</v>
      </c>
      <c r="C699" s="3">
        <v>0.81669999999999998</v>
      </c>
      <c r="D699" s="3">
        <v>1.268</v>
      </c>
      <c r="E699" s="3">
        <v>17.100000000000001</v>
      </c>
      <c r="F699" s="3">
        <f t="shared" si="52"/>
        <v>1928.5416666666144</v>
      </c>
      <c r="G699" s="3">
        <f>G693*6/12+G705*6/12</f>
        <v>3.4649999999999999</v>
      </c>
      <c r="H699" s="3">
        <f t="shared" si="53"/>
        <v>264.03824561403502</v>
      </c>
      <c r="I699" s="3">
        <f t="shared" si="54"/>
        <v>11.254699122807015</v>
      </c>
      <c r="J699" s="3">
        <f t="shared" si="55"/>
        <v>17.473929824561402</v>
      </c>
      <c r="K699" s="3">
        <f t="shared" si="51"/>
        <v>21.081905435296804</v>
      </c>
    </row>
    <row r="700" spans="1:11">
      <c r="A700" s="1">
        <v>1928.08</v>
      </c>
      <c r="B700" s="3">
        <v>19.78</v>
      </c>
      <c r="C700" s="3">
        <v>0.82330000000000003</v>
      </c>
      <c r="D700" s="3">
        <v>1.29</v>
      </c>
      <c r="E700" s="3">
        <v>17.100000000000001</v>
      </c>
      <c r="F700" s="3">
        <f t="shared" si="52"/>
        <v>1928.6249999999477</v>
      </c>
      <c r="G700" s="3">
        <f>G693*5/12+G705*7/12</f>
        <v>3.4874999999999998</v>
      </c>
      <c r="H700" s="3">
        <f t="shared" si="53"/>
        <v>272.58228070175437</v>
      </c>
      <c r="I700" s="3">
        <f t="shared" si="54"/>
        <v>11.345651754385964</v>
      </c>
      <c r="J700" s="3">
        <f t="shared" si="55"/>
        <v>17.777105263157893</v>
      </c>
      <c r="K700" s="3">
        <f t="shared" si="51"/>
        <v>21.762131502579255</v>
      </c>
    </row>
    <row r="701" spans="1:11">
      <c r="A701" s="1">
        <v>1928.09</v>
      </c>
      <c r="B701" s="3">
        <v>21.17</v>
      </c>
      <c r="C701" s="3">
        <v>0.83</v>
      </c>
      <c r="D701" s="3">
        <v>1.3120000000000001</v>
      </c>
      <c r="E701" s="3">
        <v>17.3</v>
      </c>
      <c r="F701" s="3">
        <f t="shared" si="52"/>
        <v>1928.708333333281</v>
      </c>
      <c r="G701" s="3">
        <f>G693*4/12+G705*8/12</f>
        <v>3.51</v>
      </c>
      <c r="H701" s="3">
        <f t="shared" si="53"/>
        <v>288.36476878612717</v>
      </c>
      <c r="I701" s="3">
        <f t="shared" si="54"/>
        <v>11.305751445086702</v>
      </c>
      <c r="J701" s="3">
        <f t="shared" si="55"/>
        <v>17.871260115606937</v>
      </c>
      <c r="K701" s="3">
        <f t="shared" si="51"/>
        <v>23.004649446159249</v>
      </c>
    </row>
    <row r="702" spans="1:11">
      <c r="A702" s="1">
        <v>1928.1</v>
      </c>
      <c r="B702" s="3">
        <v>21.6</v>
      </c>
      <c r="C702" s="3">
        <v>0.8367</v>
      </c>
      <c r="D702" s="3">
        <v>1.335</v>
      </c>
      <c r="E702" s="3">
        <v>17.2</v>
      </c>
      <c r="F702" s="3">
        <f t="shared" si="52"/>
        <v>1928.7916666666142</v>
      </c>
      <c r="G702" s="3">
        <f>G693*3/12+G705*9/12</f>
        <v>3.5324999999999998</v>
      </c>
      <c r="H702" s="3">
        <f t="shared" si="53"/>
        <v>295.93255813953488</v>
      </c>
      <c r="I702" s="3">
        <f t="shared" si="54"/>
        <v>11.463276453488373</v>
      </c>
      <c r="J702" s="3">
        <f t="shared" si="55"/>
        <v>18.290276162790697</v>
      </c>
      <c r="K702" s="3">
        <f t="shared" si="51"/>
        <v>23.57834423958505</v>
      </c>
    </row>
    <row r="703" spans="1:11">
      <c r="A703" s="1">
        <v>1928.11</v>
      </c>
      <c r="B703" s="3">
        <v>23.06</v>
      </c>
      <c r="C703" s="3">
        <v>0.84330000000000005</v>
      </c>
      <c r="D703" s="3">
        <v>1.357</v>
      </c>
      <c r="E703" s="3">
        <v>17.2</v>
      </c>
      <c r="F703" s="3">
        <f t="shared" si="52"/>
        <v>1928.8749999999475</v>
      </c>
      <c r="G703" s="3">
        <f>G693*2/12+G705*10/12</f>
        <v>3.5550000000000002</v>
      </c>
      <c r="H703" s="3">
        <f t="shared" si="53"/>
        <v>315.93540697674416</v>
      </c>
      <c r="I703" s="3">
        <f t="shared" si="54"/>
        <v>11.553700290697675</v>
      </c>
      <c r="J703" s="3">
        <f t="shared" si="55"/>
        <v>18.591688953488372</v>
      </c>
      <c r="K703" s="3">
        <f t="shared" si="51"/>
        <v>25.121984571109603</v>
      </c>
    </row>
    <row r="704" spans="1:11">
      <c r="A704" s="1">
        <v>1928.12</v>
      </c>
      <c r="B704" s="3">
        <v>23.15</v>
      </c>
      <c r="C704" s="3">
        <v>0.85</v>
      </c>
      <c r="D704" s="3">
        <v>1.38</v>
      </c>
      <c r="E704" s="3">
        <v>17.100000000000001</v>
      </c>
      <c r="F704" s="3">
        <f t="shared" si="52"/>
        <v>1928.9583333332807</v>
      </c>
      <c r="G704" s="3">
        <f>G693*1/12+G705*11/12</f>
        <v>3.5775000000000001</v>
      </c>
      <c r="H704" s="3">
        <f t="shared" si="53"/>
        <v>319.02324561403498</v>
      </c>
      <c r="I704" s="3">
        <f t="shared" si="54"/>
        <v>11.713596491228069</v>
      </c>
      <c r="J704" s="3">
        <f t="shared" si="55"/>
        <v>19.017368421052627</v>
      </c>
      <c r="K704" s="3">
        <f t="shared" si="51"/>
        <v>25.301591027426156</v>
      </c>
    </row>
    <row r="705" spans="1:11">
      <c r="A705" s="1">
        <v>1929.01</v>
      </c>
      <c r="B705" s="3">
        <v>24.86</v>
      </c>
      <c r="C705" s="3">
        <v>0.86</v>
      </c>
      <c r="D705" s="3">
        <v>1.399</v>
      </c>
      <c r="E705" s="3">
        <v>17.100000000000001</v>
      </c>
      <c r="F705" s="3">
        <f t="shared" si="52"/>
        <v>1929.041666666614</v>
      </c>
      <c r="G705" s="3">
        <v>3.6</v>
      </c>
      <c r="H705" s="3">
        <f t="shared" si="53"/>
        <v>342.58824561403503</v>
      </c>
      <c r="I705" s="3">
        <f t="shared" si="54"/>
        <v>11.851403508771927</v>
      </c>
      <c r="J705" s="3">
        <f t="shared" si="55"/>
        <v>19.279201754385959</v>
      </c>
      <c r="K705" s="3">
        <f t="shared" ref="K705:K768" si="56">H705/AVERAGE(J585:J704)</f>
        <v>27.083199620832783</v>
      </c>
    </row>
    <row r="706" spans="1:11">
      <c r="A706" s="1">
        <v>1929.02</v>
      </c>
      <c r="B706" s="3">
        <v>24.99</v>
      </c>
      <c r="C706" s="3">
        <v>0.87</v>
      </c>
      <c r="D706" s="3">
        <v>1.4179999999999999</v>
      </c>
      <c r="E706" s="3">
        <v>17.100000000000001</v>
      </c>
      <c r="F706" s="3">
        <f t="shared" si="52"/>
        <v>1929.1249999999472</v>
      </c>
      <c r="G706" s="3">
        <f>G705*11/12+G717*1/12</f>
        <v>3.5741666666666667</v>
      </c>
      <c r="H706" s="3">
        <f t="shared" si="53"/>
        <v>344.37973684210522</v>
      </c>
      <c r="I706" s="3">
        <f t="shared" si="54"/>
        <v>11.989210526315787</v>
      </c>
      <c r="J706" s="3">
        <f t="shared" si="55"/>
        <v>19.541035087719294</v>
      </c>
      <c r="K706" s="3">
        <f t="shared" si="56"/>
        <v>27.131672798247397</v>
      </c>
    </row>
    <row r="707" spans="1:11">
      <c r="A707" s="1">
        <v>1929.03</v>
      </c>
      <c r="B707" s="3">
        <v>25.43</v>
      </c>
      <c r="C707" s="3">
        <v>0.88</v>
      </c>
      <c r="D707" s="3">
        <v>1.4379999999999999</v>
      </c>
      <c r="E707" s="3">
        <v>17</v>
      </c>
      <c r="F707" s="3">
        <f t="shared" si="52"/>
        <v>1929.2083333332805</v>
      </c>
      <c r="G707" s="3">
        <f>G705*10/12+G717*2/12</f>
        <v>3.5483333333333333</v>
      </c>
      <c r="H707" s="3">
        <f t="shared" si="53"/>
        <v>352.50467647058815</v>
      </c>
      <c r="I707" s="3">
        <f t="shared" si="54"/>
        <v>12.19835294117647</v>
      </c>
      <c r="J707" s="3">
        <f t="shared" si="55"/>
        <v>19.933217647058822</v>
      </c>
      <c r="K707" s="3">
        <f t="shared" si="56"/>
        <v>27.675748437861881</v>
      </c>
    </row>
    <row r="708" spans="1:11">
      <c r="A708" s="1">
        <v>1929.04</v>
      </c>
      <c r="B708" s="3">
        <v>25.28</v>
      </c>
      <c r="C708" s="3">
        <v>0.89</v>
      </c>
      <c r="D708" s="3">
        <v>1.4570000000000001</v>
      </c>
      <c r="E708" s="3">
        <v>16.899999999999999</v>
      </c>
      <c r="F708" s="3">
        <f t="shared" si="52"/>
        <v>1929.2916666666138</v>
      </c>
      <c r="G708" s="3">
        <f>G705*9/12+G717*3/12</f>
        <v>3.5225</v>
      </c>
      <c r="H708" s="3">
        <f t="shared" si="53"/>
        <v>352.49893491124266</v>
      </c>
      <c r="I708" s="3">
        <f t="shared" si="54"/>
        <v>12.409970414201185</v>
      </c>
      <c r="J708" s="3">
        <f t="shared" si="55"/>
        <v>20.316097633136096</v>
      </c>
      <c r="K708" s="3">
        <f t="shared" si="56"/>
        <v>27.568454472898306</v>
      </c>
    </row>
    <row r="709" spans="1:11">
      <c r="A709" s="1">
        <v>1929.05</v>
      </c>
      <c r="B709" s="3">
        <v>25.66</v>
      </c>
      <c r="C709" s="3">
        <v>0.9</v>
      </c>
      <c r="D709" s="3">
        <v>1.476</v>
      </c>
      <c r="E709" s="3">
        <v>17</v>
      </c>
      <c r="F709" s="3">
        <f t="shared" si="52"/>
        <v>1929.374999999947</v>
      </c>
      <c r="G709" s="3">
        <f>G705*8/12+G717*4/12</f>
        <v>3.4966666666666666</v>
      </c>
      <c r="H709" s="3">
        <f t="shared" si="53"/>
        <v>355.69288235294113</v>
      </c>
      <c r="I709" s="3">
        <f t="shared" si="54"/>
        <v>12.475588235294117</v>
      </c>
      <c r="J709" s="3">
        <f t="shared" si="55"/>
        <v>20.459964705882353</v>
      </c>
      <c r="K709" s="3">
        <f t="shared" si="56"/>
        <v>27.698586875008132</v>
      </c>
    </row>
    <row r="710" spans="1:11">
      <c r="A710" s="1">
        <v>1929.06</v>
      </c>
      <c r="B710" s="3">
        <v>26.15</v>
      </c>
      <c r="C710" s="3">
        <v>0.91</v>
      </c>
      <c r="D710" s="3">
        <v>1.4950000000000001</v>
      </c>
      <c r="E710" s="3">
        <v>17.100000000000001</v>
      </c>
      <c r="F710" s="3">
        <f t="shared" si="52"/>
        <v>1929.4583333332803</v>
      </c>
      <c r="G710" s="3">
        <f>G705*7/12+G717*5/12</f>
        <v>3.4708333333333332</v>
      </c>
      <c r="H710" s="3">
        <f t="shared" si="53"/>
        <v>360.3653508771929</v>
      </c>
      <c r="I710" s="3">
        <f t="shared" si="54"/>
        <v>12.540438596491226</v>
      </c>
      <c r="J710" s="3">
        <f t="shared" si="55"/>
        <v>20.602149122807013</v>
      </c>
      <c r="K710" s="3">
        <f t="shared" si="56"/>
        <v>27.93546783028869</v>
      </c>
    </row>
    <row r="711" spans="1:11">
      <c r="A711" s="1">
        <v>1929.07</v>
      </c>
      <c r="B711" s="3">
        <v>28.48</v>
      </c>
      <c r="C711" s="3">
        <v>0.92</v>
      </c>
      <c r="D711" s="3">
        <v>1.514</v>
      </c>
      <c r="E711" s="3">
        <v>17.3</v>
      </c>
      <c r="F711" s="3">
        <f t="shared" si="52"/>
        <v>1929.5416666666135</v>
      </c>
      <c r="G711" s="3">
        <f>G705*6/12+G717*6/12</f>
        <v>3.4450000000000003</v>
      </c>
      <c r="H711" s="3">
        <f t="shared" si="53"/>
        <v>387.93710982658956</v>
      </c>
      <c r="I711" s="3">
        <f t="shared" si="54"/>
        <v>12.531676300578034</v>
      </c>
      <c r="J711" s="3">
        <f t="shared" si="55"/>
        <v>20.622780346820807</v>
      </c>
      <c r="K711" s="3">
        <f t="shared" si="56"/>
        <v>29.933289406842206</v>
      </c>
    </row>
    <row r="712" spans="1:11">
      <c r="A712" s="1">
        <v>1929.08</v>
      </c>
      <c r="B712" s="3">
        <v>30.1</v>
      </c>
      <c r="C712" s="3">
        <v>0.93</v>
      </c>
      <c r="D712" s="3">
        <v>1.5329999999999999</v>
      </c>
      <c r="E712" s="3">
        <v>17.3</v>
      </c>
      <c r="F712" s="3">
        <f t="shared" si="52"/>
        <v>1929.6249999999468</v>
      </c>
      <c r="G712" s="3">
        <f>G705*5/12+G717*7/12</f>
        <v>3.4191666666666665</v>
      </c>
      <c r="H712" s="3">
        <f t="shared" si="53"/>
        <v>410.0037572254335</v>
      </c>
      <c r="I712" s="3">
        <f t="shared" si="54"/>
        <v>12.667890173410402</v>
      </c>
      <c r="J712" s="3">
        <f t="shared" si="55"/>
        <v>20.881586705202306</v>
      </c>
      <c r="K712" s="3">
        <f t="shared" si="56"/>
        <v>31.480313247173008</v>
      </c>
    </row>
    <row r="713" spans="1:11">
      <c r="A713" s="1">
        <v>1929.09</v>
      </c>
      <c r="B713" s="3">
        <v>31.3</v>
      </c>
      <c r="C713" s="3">
        <v>0.94</v>
      </c>
      <c r="D713" s="3">
        <v>1.552</v>
      </c>
      <c r="E713" s="3">
        <v>17.3</v>
      </c>
      <c r="F713" s="3">
        <f t="shared" si="52"/>
        <v>1929.7083333332801</v>
      </c>
      <c r="G713" s="3">
        <f>G705*4/12+G717*8/12</f>
        <v>3.3933333333333335</v>
      </c>
      <c r="H713" s="3">
        <f t="shared" si="53"/>
        <v>426.34942196531784</v>
      </c>
      <c r="I713" s="3">
        <f t="shared" si="54"/>
        <v>12.804104046242772</v>
      </c>
      <c r="J713" s="3">
        <f t="shared" si="55"/>
        <v>21.140393063583812</v>
      </c>
      <c r="K713" s="3">
        <f t="shared" si="56"/>
        <v>32.563788598776711</v>
      </c>
    </row>
    <row r="714" spans="1:11">
      <c r="A714" s="1">
        <v>1929.1</v>
      </c>
      <c r="B714" s="3">
        <v>27.99</v>
      </c>
      <c r="C714" s="3">
        <v>0.95</v>
      </c>
      <c r="D714" s="3">
        <v>1.5720000000000001</v>
      </c>
      <c r="E714" s="3">
        <v>17.3</v>
      </c>
      <c r="F714" s="3">
        <f t="shared" si="52"/>
        <v>1929.7916666666133</v>
      </c>
      <c r="G714" s="3">
        <f>G705*3/12+G717*9/12</f>
        <v>3.3674999999999997</v>
      </c>
      <c r="H714" s="3">
        <f t="shared" si="53"/>
        <v>381.26263005780339</v>
      </c>
      <c r="I714" s="3">
        <f t="shared" si="54"/>
        <v>12.940317919075143</v>
      </c>
      <c r="J714" s="3">
        <f t="shared" si="55"/>
        <v>21.412820809248554</v>
      </c>
      <c r="K714" s="3">
        <f t="shared" si="56"/>
        <v>28.961067164354795</v>
      </c>
    </row>
    <row r="715" spans="1:11">
      <c r="A715" s="1">
        <v>1929.11</v>
      </c>
      <c r="B715" s="3">
        <v>20.58</v>
      </c>
      <c r="C715" s="3">
        <v>0.96</v>
      </c>
      <c r="D715" s="3">
        <v>1.591</v>
      </c>
      <c r="E715" s="3">
        <v>17.3</v>
      </c>
      <c r="F715" s="3">
        <f t="shared" ref="F715:F778" si="57">F714+1/12</f>
        <v>1929.8749999999466</v>
      </c>
      <c r="G715" s="3">
        <f>G705*2/12+G717*10/12</f>
        <v>3.3416666666666668</v>
      </c>
      <c r="H715" s="3">
        <f t="shared" si="53"/>
        <v>280.32815028901723</v>
      </c>
      <c r="I715" s="3">
        <f t="shared" si="54"/>
        <v>13.076531791907511</v>
      </c>
      <c r="J715" s="3">
        <f t="shared" si="55"/>
        <v>21.671627167630053</v>
      </c>
      <c r="K715" s="3">
        <f t="shared" si="56"/>
        <v>21.17103600009704</v>
      </c>
    </row>
    <row r="716" spans="1:11">
      <c r="A716" s="1">
        <v>1929.12</v>
      </c>
      <c r="B716" s="3">
        <v>21.4</v>
      </c>
      <c r="C716" s="3">
        <v>0.97</v>
      </c>
      <c r="D716" s="3">
        <v>1.61</v>
      </c>
      <c r="E716" s="3">
        <v>17.2</v>
      </c>
      <c r="F716" s="3">
        <f t="shared" si="57"/>
        <v>1929.9583333332798</v>
      </c>
      <c r="G716" s="3">
        <f>G705*1/12+G717*11/12</f>
        <v>3.315833333333333</v>
      </c>
      <c r="H716" s="3">
        <f t="shared" si="53"/>
        <v>293.19244186046507</v>
      </c>
      <c r="I716" s="3">
        <f t="shared" si="54"/>
        <v>13.28956395348837</v>
      </c>
      <c r="J716" s="3">
        <f t="shared" si="55"/>
        <v>22.057936046511628</v>
      </c>
      <c r="K716" s="3">
        <f t="shared" si="56"/>
        <v>22.007373176418337</v>
      </c>
    </row>
    <row r="717" spans="1:11">
      <c r="A717" s="1">
        <v>1930.01</v>
      </c>
      <c r="B717" s="3">
        <v>21.71</v>
      </c>
      <c r="C717" s="3">
        <v>0.9708</v>
      </c>
      <c r="D717" s="3">
        <v>1.5569999999999999</v>
      </c>
      <c r="E717" s="3">
        <v>17.100000000000001</v>
      </c>
      <c r="F717" s="3">
        <f t="shared" si="57"/>
        <v>1930.0416666666131</v>
      </c>
      <c r="G717" s="3">
        <v>3.29</v>
      </c>
      <c r="H717" s="3">
        <f t="shared" si="53"/>
        <v>299.17903508771923</v>
      </c>
      <c r="I717" s="3">
        <f t="shared" si="54"/>
        <v>13.378305263157893</v>
      </c>
      <c r="J717" s="3">
        <f t="shared" si="55"/>
        <v>21.456552631578944</v>
      </c>
      <c r="K717" s="3">
        <f t="shared" si="56"/>
        <v>22.310724294336847</v>
      </c>
    </row>
    <row r="718" spans="1:11">
      <c r="A718" s="1">
        <v>1930.02</v>
      </c>
      <c r="B718" s="3">
        <v>23.07</v>
      </c>
      <c r="C718" s="3">
        <v>0.97170000000000001</v>
      </c>
      <c r="D718" s="3">
        <v>1.5029999999999999</v>
      </c>
      <c r="E718" s="3">
        <v>17</v>
      </c>
      <c r="F718" s="3">
        <f t="shared" si="57"/>
        <v>1930.1249999999463</v>
      </c>
      <c r="G718" s="3">
        <f>G717*11/12+G729*1/12</f>
        <v>3.2941666666666665</v>
      </c>
      <c r="H718" s="3">
        <f t="shared" si="53"/>
        <v>319.79091176470587</v>
      </c>
      <c r="I718" s="3">
        <f t="shared" si="54"/>
        <v>13.469476764705881</v>
      </c>
      <c r="J718" s="3">
        <f t="shared" si="55"/>
        <v>20.834232352941171</v>
      </c>
      <c r="K718" s="3">
        <f t="shared" si="56"/>
        <v>23.697117749335884</v>
      </c>
    </row>
    <row r="719" spans="1:11">
      <c r="A719" s="1">
        <v>1930.03</v>
      </c>
      <c r="B719" s="3">
        <v>23.94</v>
      </c>
      <c r="C719" s="3">
        <v>0.97250000000000003</v>
      </c>
      <c r="D719" s="3">
        <v>1.45</v>
      </c>
      <c r="E719" s="3">
        <v>16.899999999999999</v>
      </c>
      <c r="F719" s="3">
        <f t="shared" si="57"/>
        <v>1930.2083333332796</v>
      </c>
      <c r="G719" s="3">
        <f>G717*10/12+G729*2/12</f>
        <v>3.2983333333333333</v>
      </c>
      <c r="H719" s="3">
        <f t="shared" si="53"/>
        <v>333.81426035502955</v>
      </c>
      <c r="I719" s="3">
        <f t="shared" si="54"/>
        <v>13.560332840236688</v>
      </c>
      <c r="J719" s="3">
        <f t="shared" si="55"/>
        <v>20.218491124260353</v>
      </c>
      <c r="K719" s="3">
        <f t="shared" si="56"/>
        <v>24.586607792668847</v>
      </c>
    </row>
    <row r="720" spans="1:11">
      <c r="A720" s="1">
        <v>1930.04</v>
      </c>
      <c r="B720" s="3">
        <v>25.46</v>
      </c>
      <c r="C720" s="3">
        <v>0.97330000000000005</v>
      </c>
      <c r="D720" s="3">
        <v>1.397</v>
      </c>
      <c r="E720" s="3">
        <v>17</v>
      </c>
      <c r="F720" s="3">
        <f t="shared" si="57"/>
        <v>1930.2916666666129</v>
      </c>
      <c r="G720" s="3">
        <f>G717*9/12+G729*3/12</f>
        <v>3.3024999999999998</v>
      </c>
      <c r="H720" s="3">
        <f t="shared" si="53"/>
        <v>352.92052941176468</v>
      </c>
      <c r="I720" s="3">
        <f t="shared" si="54"/>
        <v>13.491655588235293</v>
      </c>
      <c r="J720" s="3">
        <f t="shared" si="55"/>
        <v>19.364885294117645</v>
      </c>
      <c r="K720" s="3">
        <f t="shared" si="56"/>
        <v>25.843436862018315</v>
      </c>
    </row>
    <row r="721" spans="1:11">
      <c r="A721" s="1">
        <v>1930.05</v>
      </c>
      <c r="B721" s="3">
        <v>23.94</v>
      </c>
      <c r="C721" s="3">
        <v>0.97419999999999995</v>
      </c>
      <c r="D721" s="3">
        <v>1.343</v>
      </c>
      <c r="E721" s="3">
        <v>16.899999999999999</v>
      </c>
      <c r="F721" s="3">
        <f t="shared" si="57"/>
        <v>1930.3749999999461</v>
      </c>
      <c r="G721" s="3">
        <f>G717*8/12+G729*4/12</f>
        <v>3.3066666666666666</v>
      </c>
      <c r="H721" s="3">
        <f t="shared" si="53"/>
        <v>333.81426035502955</v>
      </c>
      <c r="I721" s="3">
        <f t="shared" si="54"/>
        <v>13.584037278106509</v>
      </c>
      <c r="J721" s="3">
        <f t="shared" si="55"/>
        <v>18.726505917159763</v>
      </c>
      <c r="K721" s="3">
        <f t="shared" si="56"/>
        <v>24.309760633908173</v>
      </c>
    </row>
    <row r="722" spans="1:11">
      <c r="A722" s="1">
        <v>1930.06</v>
      </c>
      <c r="B722" s="3">
        <v>21.52</v>
      </c>
      <c r="C722" s="3">
        <v>0.97499999999999998</v>
      </c>
      <c r="D722" s="3">
        <v>1.29</v>
      </c>
      <c r="E722" s="3">
        <v>16.8</v>
      </c>
      <c r="F722" s="3">
        <f t="shared" si="57"/>
        <v>1930.4583333332794</v>
      </c>
      <c r="G722" s="3">
        <f>G717*7/12+G729*5/12</f>
        <v>3.3108333333333331</v>
      </c>
      <c r="H722" s="3">
        <f t="shared" si="53"/>
        <v>301.85642857142852</v>
      </c>
      <c r="I722" s="3">
        <f t="shared" si="54"/>
        <v>13.676116071428568</v>
      </c>
      <c r="J722" s="3">
        <f t="shared" si="55"/>
        <v>18.09455357142857</v>
      </c>
      <c r="K722" s="3">
        <f t="shared" si="56"/>
        <v>21.866899333389483</v>
      </c>
    </row>
    <row r="723" spans="1:11">
      <c r="A723" s="1">
        <v>1930.07</v>
      </c>
      <c r="B723" s="3">
        <v>21.06</v>
      </c>
      <c r="C723" s="3">
        <v>0.9758</v>
      </c>
      <c r="D723" s="3">
        <v>1.2370000000000001</v>
      </c>
      <c r="E723" s="3">
        <v>16.600000000000001</v>
      </c>
      <c r="F723" s="3">
        <f t="shared" si="57"/>
        <v>1930.5416666666126</v>
      </c>
      <c r="G723" s="3">
        <f>G717*6/12+G729*6/12</f>
        <v>3.3150000000000004</v>
      </c>
      <c r="H723" s="3">
        <f t="shared" ref="H723:H786" si="58">B723*$E$1727/E723</f>
        <v>298.96319277108427</v>
      </c>
      <c r="I723" s="3">
        <f t="shared" ref="I723:I786" si="59">C723*$E$1727/E723</f>
        <v>13.852245180722889</v>
      </c>
      <c r="J723" s="3">
        <f t="shared" ref="J723:J786" si="60">D723*$E$1727/E723</f>
        <v>17.560183734939759</v>
      </c>
      <c r="K723" s="3">
        <f t="shared" si="56"/>
        <v>21.548797592546645</v>
      </c>
    </row>
    <row r="724" spans="1:11">
      <c r="A724" s="1">
        <v>1930.08</v>
      </c>
      <c r="B724" s="3">
        <v>20.79</v>
      </c>
      <c r="C724" s="3">
        <v>0.97670000000000001</v>
      </c>
      <c r="D724" s="3">
        <v>1.1830000000000001</v>
      </c>
      <c r="E724" s="3">
        <v>16.5</v>
      </c>
      <c r="F724" s="3">
        <f t="shared" si="57"/>
        <v>1930.6249999999459</v>
      </c>
      <c r="G724" s="3">
        <f>G717*5/12+G729*7/12</f>
        <v>3.3191666666666668</v>
      </c>
      <c r="H724" s="3">
        <f t="shared" si="58"/>
        <v>296.91899999999998</v>
      </c>
      <c r="I724" s="3">
        <f t="shared" si="59"/>
        <v>13.949051818181816</v>
      </c>
      <c r="J724" s="3">
        <f t="shared" si="60"/>
        <v>16.89539090909091</v>
      </c>
      <c r="K724" s="3">
        <f t="shared" si="56"/>
        <v>21.300602241118153</v>
      </c>
    </row>
    <row r="725" spans="1:11">
      <c r="A725" s="1">
        <v>1930.09</v>
      </c>
      <c r="B725" s="3">
        <v>20.78</v>
      </c>
      <c r="C725" s="3">
        <v>0.97750000000000004</v>
      </c>
      <c r="D725" s="3">
        <v>1.1299999999999999</v>
      </c>
      <c r="E725" s="3">
        <v>16.600000000000001</v>
      </c>
      <c r="F725" s="3">
        <f t="shared" si="57"/>
        <v>1930.7083333332791</v>
      </c>
      <c r="G725" s="3">
        <f>G717*4/12+G729*8/12</f>
        <v>3.3233333333333333</v>
      </c>
      <c r="H725" s="3">
        <f t="shared" si="58"/>
        <v>294.98837349397587</v>
      </c>
      <c r="I725" s="3">
        <f t="shared" si="59"/>
        <v>13.876378012048191</v>
      </c>
      <c r="J725" s="3">
        <f t="shared" si="60"/>
        <v>16.041234939759029</v>
      </c>
      <c r="K725" s="3">
        <f t="shared" si="56"/>
        <v>21.072581788447312</v>
      </c>
    </row>
    <row r="726" spans="1:11">
      <c r="A726" s="1">
        <v>1930.1</v>
      </c>
      <c r="B726" s="3">
        <v>17.920000000000002</v>
      </c>
      <c r="C726" s="3">
        <v>0.97829999999999995</v>
      </c>
      <c r="D726" s="3">
        <v>1.077</v>
      </c>
      <c r="E726" s="3">
        <v>16.5</v>
      </c>
      <c r="F726" s="3">
        <f t="shared" si="57"/>
        <v>1930.7916666666124</v>
      </c>
      <c r="G726" s="3">
        <f>G717*3/12+G729*9/12</f>
        <v>3.3275000000000001</v>
      </c>
      <c r="H726" s="3">
        <f t="shared" si="58"/>
        <v>255.93018181818181</v>
      </c>
      <c r="I726" s="3">
        <f t="shared" si="59"/>
        <v>13.971902727272726</v>
      </c>
      <c r="J726" s="3">
        <f t="shared" si="60"/>
        <v>15.38151818181818</v>
      </c>
      <c r="K726" s="3">
        <f t="shared" si="56"/>
        <v>18.214870154658623</v>
      </c>
    </row>
    <row r="727" spans="1:11">
      <c r="A727" s="1">
        <v>1930.11</v>
      </c>
      <c r="B727" s="3">
        <v>16.62</v>
      </c>
      <c r="C727" s="3">
        <v>0.97919999999999996</v>
      </c>
      <c r="D727" s="3">
        <v>1.0229999999999999</v>
      </c>
      <c r="E727" s="3">
        <v>16.399999999999999</v>
      </c>
      <c r="F727" s="3">
        <f t="shared" si="57"/>
        <v>1930.8749999999457</v>
      </c>
      <c r="G727" s="3">
        <f>G717*2/12+G729*10/12</f>
        <v>3.3316666666666666</v>
      </c>
      <c r="H727" s="3">
        <f t="shared" si="58"/>
        <v>238.81115853658537</v>
      </c>
      <c r="I727" s="3">
        <f t="shared" si="59"/>
        <v>14.070029268292682</v>
      </c>
      <c r="J727" s="3">
        <f t="shared" si="60"/>
        <v>14.699387195121949</v>
      </c>
      <c r="K727" s="3">
        <f t="shared" si="56"/>
        <v>16.939711377775165</v>
      </c>
    </row>
    <row r="728" spans="1:11">
      <c r="A728" s="1">
        <v>1930.12</v>
      </c>
      <c r="B728" s="3">
        <v>15.51</v>
      </c>
      <c r="C728" s="3">
        <v>0.98</v>
      </c>
      <c r="D728" s="3">
        <v>0.97</v>
      </c>
      <c r="E728" s="3">
        <v>16.100000000000001</v>
      </c>
      <c r="F728" s="3">
        <f t="shared" si="57"/>
        <v>1930.9583333332789</v>
      </c>
      <c r="G728" s="3">
        <f>G717*1/12+G729*11/12</f>
        <v>3.3358333333333325</v>
      </c>
      <c r="H728" s="3">
        <f t="shared" si="58"/>
        <v>227.01437888198754</v>
      </c>
      <c r="I728" s="3">
        <f t="shared" si="59"/>
        <v>14.343913043478258</v>
      </c>
      <c r="J728" s="3">
        <f t="shared" si="60"/>
        <v>14.197546583850929</v>
      </c>
      <c r="K728" s="3">
        <f t="shared" si="56"/>
        <v>16.055001856531323</v>
      </c>
    </row>
    <row r="729" spans="1:11">
      <c r="A729" s="1">
        <v>1931.01</v>
      </c>
      <c r="B729" s="3">
        <v>15.98</v>
      </c>
      <c r="C729" s="3">
        <v>0.9667</v>
      </c>
      <c r="D729" s="3">
        <v>0.94</v>
      </c>
      <c r="E729" s="3">
        <v>15.9</v>
      </c>
      <c r="F729" s="3">
        <f t="shared" si="57"/>
        <v>1931.0416666666122</v>
      </c>
      <c r="G729" s="3">
        <v>3.34</v>
      </c>
      <c r="H729" s="3">
        <f t="shared" si="58"/>
        <v>236.83566037735847</v>
      </c>
      <c r="I729" s="3">
        <f t="shared" si="59"/>
        <v>14.327223584905658</v>
      </c>
      <c r="J729" s="3">
        <f t="shared" si="60"/>
        <v>13.931509433962262</v>
      </c>
      <c r="K729" s="3">
        <f t="shared" si="56"/>
        <v>16.705478731547615</v>
      </c>
    </row>
    <row r="730" spans="1:11">
      <c r="A730" s="1">
        <v>1931.02</v>
      </c>
      <c r="B730" s="3">
        <v>17.2</v>
      </c>
      <c r="C730" s="3">
        <v>0.95330000000000004</v>
      </c>
      <c r="D730" s="3">
        <v>0.91</v>
      </c>
      <c r="E730" s="3">
        <v>15.7</v>
      </c>
      <c r="F730" s="3">
        <f t="shared" si="57"/>
        <v>1931.1249999999454</v>
      </c>
      <c r="G730" s="3">
        <f>G729*11/12+G741*1/12</f>
        <v>3.3683333333333327</v>
      </c>
      <c r="H730" s="3">
        <f t="shared" si="58"/>
        <v>258.16433121019105</v>
      </c>
      <c r="I730" s="3">
        <f t="shared" si="59"/>
        <v>14.308607961783439</v>
      </c>
      <c r="J730" s="3">
        <f t="shared" si="60"/>
        <v>13.658694267515923</v>
      </c>
      <c r="K730" s="3">
        <f t="shared" si="56"/>
        <v>18.16149243697609</v>
      </c>
    </row>
    <row r="731" spans="1:11">
      <c r="A731" s="1">
        <v>1931.03</v>
      </c>
      <c r="B731" s="3">
        <v>17.53</v>
      </c>
      <c r="C731" s="3">
        <v>0.94</v>
      </c>
      <c r="D731" s="3">
        <v>0.88</v>
      </c>
      <c r="E731" s="3">
        <v>15.6</v>
      </c>
      <c r="F731" s="3">
        <f t="shared" si="57"/>
        <v>1931.2083333332787</v>
      </c>
      <c r="G731" s="3">
        <f>G729*10/12+G741*2/12</f>
        <v>3.3966666666666665</v>
      </c>
      <c r="H731" s="3">
        <f t="shared" si="58"/>
        <v>264.80413461538461</v>
      </c>
      <c r="I731" s="3">
        <f t="shared" si="59"/>
        <v>14.199423076923075</v>
      </c>
      <c r="J731" s="3">
        <f t="shared" si="60"/>
        <v>13.293076923076923</v>
      </c>
      <c r="K731" s="3">
        <f t="shared" si="56"/>
        <v>18.579561032791286</v>
      </c>
    </row>
    <row r="732" spans="1:11">
      <c r="A732" s="1">
        <v>1931.04</v>
      </c>
      <c r="B732" s="3">
        <v>15.86</v>
      </c>
      <c r="C732" s="3">
        <v>0.92669999999999997</v>
      </c>
      <c r="D732" s="3">
        <v>0.85</v>
      </c>
      <c r="E732" s="3">
        <v>15.5</v>
      </c>
      <c r="F732" s="3">
        <f t="shared" si="57"/>
        <v>1931.2916666666119</v>
      </c>
      <c r="G732" s="3">
        <f>G729*9/12+G741*3/12</f>
        <v>3.4249999999999998</v>
      </c>
      <c r="H732" s="3">
        <f t="shared" si="58"/>
        <v>241.12316129032257</v>
      </c>
      <c r="I732" s="3">
        <f t="shared" si="59"/>
        <v>14.088829354838708</v>
      </c>
      <c r="J732" s="3">
        <f t="shared" si="60"/>
        <v>12.92274193548387</v>
      </c>
      <c r="K732" s="3">
        <f t="shared" si="56"/>
        <v>16.872315331609666</v>
      </c>
    </row>
    <row r="733" spans="1:11">
      <c r="A733" s="1">
        <v>1931.05</v>
      </c>
      <c r="B733" s="3">
        <v>14.33</v>
      </c>
      <c r="C733" s="3">
        <v>0.9133</v>
      </c>
      <c r="D733" s="3">
        <v>0.82</v>
      </c>
      <c r="E733" s="3">
        <v>15.3</v>
      </c>
      <c r="F733" s="3">
        <f t="shared" si="57"/>
        <v>1931.3749999999452</v>
      </c>
      <c r="G733" s="3">
        <f>G729*8/12+G741*4/12</f>
        <v>3.4533333333333331</v>
      </c>
      <c r="H733" s="3">
        <f t="shared" si="58"/>
        <v>220.71009803921567</v>
      </c>
      <c r="I733" s="3">
        <f t="shared" si="59"/>
        <v>14.066610784313722</v>
      </c>
      <c r="J733" s="3">
        <f t="shared" si="60"/>
        <v>12.629607843137252</v>
      </c>
      <c r="K733" s="3">
        <f t="shared" si="56"/>
        <v>15.401539999110113</v>
      </c>
    </row>
    <row r="734" spans="1:11">
      <c r="A734" s="1">
        <v>1931.06</v>
      </c>
      <c r="B734" s="3">
        <v>13.87</v>
      </c>
      <c r="C734" s="3">
        <v>0.9</v>
      </c>
      <c r="D734" s="3">
        <v>0.79</v>
      </c>
      <c r="E734" s="3">
        <v>15.1</v>
      </c>
      <c r="F734" s="3">
        <f t="shared" si="57"/>
        <v>1931.4583333332785</v>
      </c>
      <c r="G734" s="3">
        <f>G729*7/12+G741*5/12</f>
        <v>3.4816666666666665</v>
      </c>
      <c r="H734" s="3">
        <f t="shared" si="58"/>
        <v>216.45466887417214</v>
      </c>
      <c r="I734" s="3">
        <f t="shared" si="59"/>
        <v>14.045364238410595</v>
      </c>
      <c r="J734" s="3">
        <f t="shared" si="60"/>
        <v>12.328708609271523</v>
      </c>
      <c r="K734" s="3">
        <f t="shared" si="56"/>
        <v>15.062476074643245</v>
      </c>
    </row>
    <row r="735" spans="1:11">
      <c r="A735" s="1">
        <v>1931.07</v>
      </c>
      <c r="B735" s="3">
        <v>14.33</v>
      </c>
      <c r="C735" s="3">
        <v>0.88670000000000004</v>
      </c>
      <c r="D735" s="3">
        <v>0.76</v>
      </c>
      <c r="E735" s="3">
        <v>15.1</v>
      </c>
      <c r="F735" s="3">
        <f t="shared" si="57"/>
        <v>1931.5416666666117</v>
      </c>
      <c r="G735" s="3">
        <f>G729*6/12+G741*6/12</f>
        <v>3.51</v>
      </c>
      <c r="H735" s="3">
        <f t="shared" si="58"/>
        <v>223.63341059602647</v>
      </c>
      <c r="I735" s="3">
        <f t="shared" si="59"/>
        <v>13.837804966887417</v>
      </c>
      <c r="J735" s="3">
        <f t="shared" si="60"/>
        <v>11.860529801324503</v>
      </c>
      <c r="K735" s="3">
        <f t="shared" si="56"/>
        <v>15.51675009551632</v>
      </c>
    </row>
    <row r="736" spans="1:11">
      <c r="A736" s="1">
        <v>1931.08</v>
      </c>
      <c r="B736" s="3">
        <v>13.9</v>
      </c>
      <c r="C736" s="3">
        <v>0.87329999999999997</v>
      </c>
      <c r="D736" s="3">
        <v>0.73</v>
      </c>
      <c r="E736" s="3">
        <v>15.1</v>
      </c>
      <c r="F736" s="3">
        <f t="shared" si="57"/>
        <v>1931.624999999945</v>
      </c>
      <c r="G736" s="3">
        <f>G729*5/12+G741*7/12</f>
        <v>3.5383333333333336</v>
      </c>
      <c r="H736" s="3">
        <f t="shared" si="58"/>
        <v>216.9228476821192</v>
      </c>
      <c r="I736" s="3">
        <f t="shared" si="59"/>
        <v>13.628685099337748</v>
      </c>
      <c r="J736" s="3">
        <f t="shared" si="60"/>
        <v>11.392350993377484</v>
      </c>
      <c r="K736" s="3">
        <f t="shared" si="56"/>
        <v>15.006276602886546</v>
      </c>
    </row>
    <row r="737" spans="1:11">
      <c r="A737" s="1">
        <v>1931.09</v>
      </c>
      <c r="B737" s="3">
        <v>11.83</v>
      </c>
      <c r="C737" s="3">
        <v>0.86</v>
      </c>
      <c r="D737" s="3">
        <v>0.7</v>
      </c>
      <c r="E737" s="3">
        <v>15</v>
      </c>
      <c r="F737" s="3">
        <f t="shared" si="57"/>
        <v>1931.7083333332782</v>
      </c>
      <c r="G737" s="3">
        <f>G729*4/12+G741*8/12</f>
        <v>3.5666666666666669</v>
      </c>
      <c r="H737" s="3">
        <f t="shared" si="58"/>
        <v>185.84929999999997</v>
      </c>
      <c r="I737" s="3">
        <f t="shared" si="59"/>
        <v>13.510599999999998</v>
      </c>
      <c r="J737" s="3">
        <f t="shared" si="60"/>
        <v>10.996999999999998</v>
      </c>
      <c r="K737" s="3">
        <f t="shared" si="56"/>
        <v>12.817745261106886</v>
      </c>
    </row>
    <row r="738" spans="1:11">
      <c r="A738" s="1">
        <v>1931.1</v>
      </c>
      <c r="B738" s="3">
        <v>10.25</v>
      </c>
      <c r="C738" s="3">
        <v>0.84670000000000001</v>
      </c>
      <c r="D738" s="3">
        <v>0.67</v>
      </c>
      <c r="E738" s="3">
        <v>14.9</v>
      </c>
      <c r="F738" s="3">
        <f t="shared" si="57"/>
        <v>1931.7916666666115</v>
      </c>
      <c r="G738" s="3">
        <f>G729*3/12+G741*9/12</f>
        <v>3.5950000000000002</v>
      </c>
      <c r="H738" s="3">
        <f t="shared" si="58"/>
        <v>162.10822147651007</v>
      </c>
      <c r="I738" s="3">
        <f t="shared" si="59"/>
        <v>13.39092986577181</v>
      </c>
      <c r="J738" s="3">
        <f t="shared" si="60"/>
        <v>10.596342281879195</v>
      </c>
      <c r="K738" s="3">
        <f t="shared" si="56"/>
        <v>11.145926407660934</v>
      </c>
    </row>
    <row r="739" spans="1:11">
      <c r="A739" s="1">
        <v>1931.11</v>
      </c>
      <c r="B739" s="3">
        <v>10.39</v>
      </c>
      <c r="C739" s="3">
        <v>0.83330000000000004</v>
      </c>
      <c r="D739" s="3">
        <v>0.64</v>
      </c>
      <c r="E739" s="3">
        <v>14.7</v>
      </c>
      <c r="F739" s="3">
        <f t="shared" si="57"/>
        <v>1931.8749999999447</v>
      </c>
      <c r="G739" s="3">
        <f>G729*2/12+G741*10/12</f>
        <v>3.6233333333333335</v>
      </c>
      <c r="H739" s="3">
        <f t="shared" si="58"/>
        <v>166.55806122448979</v>
      </c>
      <c r="I739" s="3">
        <f t="shared" si="59"/>
        <v>13.35830918367347</v>
      </c>
      <c r="J739" s="3">
        <f t="shared" si="60"/>
        <v>10.259591836734694</v>
      </c>
      <c r="K739" s="3">
        <f t="shared" si="56"/>
        <v>11.415600295644674</v>
      </c>
    </row>
    <row r="740" spans="1:11">
      <c r="A740" s="1">
        <v>1931.12</v>
      </c>
      <c r="B740" s="3">
        <v>8.44</v>
      </c>
      <c r="C740" s="3">
        <v>0.82</v>
      </c>
      <c r="D740" s="3">
        <v>0.61</v>
      </c>
      <c r="E740" s="3">
        <v>14.6</v>
      </c>
      <c r="F740" s="3">
        <f t="shared" si="57"/>
        <v>1931.958333333278</v>
      </c>
      <c r="G740" s="3">
        <f>G729*1/12+G741*11/12</f>
        <v>3.6516666666666668</v>
      </c>
      <c r="H740" s="3">
        <f t="shared" si="58"/>
        <v>136.22506849315067</v>
      </c>
      <c r="I740" s="3">
        <f t="shared" si="59"/>
        <v>13.235136986301368</v>
      </c>
      <c r="J740" s="3">
        <f t="shared" si="60"/>
        <v>9.8456506849315044</v>
      </c>
      <c r="K740" s="3">
        <f t="shared" si="56"/>
        <v>9.306032867968316</v>
      </c>
    </row>
    <row r="741" spans="1:11">
      <c r="A741" s="1">
        <v>1932.01</v>
      </c>
      <c r="B741" s="3">
        <v>8.3000000000000007</v>
      </c>
      <c r="C741" s="3">
        <v>0.79330000000000001</v>
      </c>
      <c r="D741" s="3">
        <v>0.59330000000000005</v>
      </c>
      <c r="E741" s="3">
        <v>14.3</v>
      </c>
      <c r="F741" s="3">
        <f t="shared" si="57"/>
        <v>1932.0416666666113</v>
      </c>
      <c r="G741" s="3">
        <v>3.68</v>
      </c>
      <c r="H741" s="3">
        <f t="shared" si="58"/>
        <v>136.77587412587411</v>
      </c>
      <c r="I741" s="3">
        <f t="shared" si="59"/>
        <v>13.07280734265734</v>
      </c>
      <c r="J741" s="3">
        <f t="shared" si="60"/>
        <v>9.7770031468531471</v>
      </c>
      <c r="K741" s="3">
        <f t="shared" si="56"/>
        <v>9.3124064551778432</v>
      </c>
    </row>
    <row r="742" spans="1:11">
      <c r="A742" s="1">
        <v>1932.02</v>
      </c>
      <c r="B742" s="3">
        <v>8.23</v>
      </c>
      <c r="C742" s="3">
        <v>0.76670000000000005</v>
      </c>
      <c r="D742" s="3">
        <v>0.57669999999999999</v>
      </c>
      <c r="E742" s="3">
        <v>14.1</v>
      </c>
      <c r="F742" s="3">
        <f t="shared" si="57"/>
        <v>1932.1249999999445</v>
      </c>
      <c r="G742" s="3">
        <f>G741*11/12+G753*1/12</f>
        <v>3.6491666666666669</v>
      </c>
      <c r="H742" s="3">
        <f t="shared" si="58"/>
        <v>137.54606382978724</v>
      </c>
      <c r="I742" s="3">
        <f t="shared" si="59"/>
        <v>12.813677659574468</v>
      </c>
      <c r="J742" s="3">
        <f t="shared" si="60"/>
        <v>9.6382521276595732</v>
      </c>
      <c r="K742" s="3">
        <f t="shared" si="56"/>
        <v>9.3369322510084043</v>
      </c>
    </row>
    <row r="743" spans="1:11">
      <c r="A743" s="1">
        <v>1932.03</v>
      </c>
      <c r="B743" s="3">
        <v>8.26</v>
      </c>
      <c r="C743" s="3">
        <v>0.74</v>
      </c>
      <c r="D743" s="3">
        <v>0.56000000000000005</v>
      </c>
      <c r="E743" s="3">
        <v>14</v>
      </c>
      <c r="F743" s="3">
        <f t="shared" si="57"/>
        <v>1932.2083333332778</v>
      </c>
      <c r="G743" s="3">
        <f>G741*10/12+G753*2/12</f>
        <v>3.6183333333333336</v>
      </c>
      <c r="H743" s="3">
        <f t="shared" si="58"/>
        <v>139.03349999999998</v>
      </c>
      <c r="I743" s="3">
        <f t="shared" si="59"/>
        <v>12.455785714285712</v>
      </c>
      <c r="J743" s="3">
        <f t="shared" si="60"/>
        <v>9.4260000000000002</v>
      </c>
      <c r="K743" s="3">
        <f t="shared" si="56"/>
        <v>9.4130650280122108</v>
      </c>
    </row>
    <row r="744" spans="1:11">
      <c r="A744" s="1">
        <v>1932.04</v>
      </c>
      <c r="B744" s="3">
        <v>6.28</v>
      </c>
      <c r="C744" s="3">
        <v>0.71330000000000005</v>
      </c>
      <c r="D744" s="3">
        <v>0.54330000000000001</v>
      </c>
      <c r="E744" s="3">
        <v>13.9</v>
      </c>
      <c r="F744" s="3">
        <f t="shared" si="57"/>
        <v>1932.291666666611</v>
      </c>
      <c r="G744" s="3">
        <f>G741*9/12+G753*3/12</f>
        <v>3.5875000000000004</v>
      </c>
      <c r="H744" s="3">
        <f t="shared" si="58"/>
        <v>106.46633093525179</v>
      </c>
      <c r="I744" s="3">
        <f t="shared" si="59"/>
        <v>12.092744244604317</v>
      </c>
      <c r="J744" s="3">
        <f t="shared" si="60"/>
        <v>9.2106938848920841</v>
      </c>
      <c r="K744" s="3">
        <f t="shared" si="56"/>
        <v>7.1922331961154864</v>
      </c>
    </row>
    <row r="745" spans="1:11">
      <c r="A745" s="1">
        <v>1932.05</v>
      </c>
      <c r="B745" s="3">
        <v>5.51</v>
      </c>
      <c r="C745" s="3">
        <v>0.68669999999999998</v>
      </c>
      <c r="D745" s="3">
        <v>0.52669999999999995</v>
      </c>
      <c r="E745" s="3">
        <v>13.7</v>
      </c>
      <c r="F745" s="3">
        <f t="shared" si="57"/>
        <v>1932.3749999999443</v>
      </c>
      <c r="G745" s="3">
        <f>G741*8/12+G753*4/12</f>
        <v>3.5566666666666666</v>
      </c>
      <c r="H745" s="3">
        <f t="shared" si="58"/>
        <v>94.776021897810224</v>
      </c>
      <c r="I745" s="3">
        <f t="shared" si="59"/>
        <v>11.811741240875911</v>
      </c>
      <c r="J745" s="3">
        <f t="shared" si="60"/>
        <v>9.0596244525547434</v>
      </c>
      <c r="K745" s="3">
        <f t="shared" si="56"/>
        <v>6.3908572898814437</v>
      </c>
    </row>
    <row r="746" spans="1:11">
      <c r="A746" s="1">
        <v>1932.06</v>
      </c>
      <c r="B746" s="3">
        <v>4.7699999999999996</v>
      </c>
      <c r="C746" s="3">
        <v>0.66</v>
      </c>
      <c r="D746" s="3">
        <v>0.51</v>
      </c>
      <c r="E746" s="3">
        <v>13.6</v>
      </c>
      <c r="F746" s="3">
        <f t="shared" si="57"/>
        <v>1932.4583333332776</v>
      </c>
      <c r="G746" s="3">
        <f>G741*7/12+G753*5/12</f>
        <v>3.5258333333333338</v>
      </c>
      <c r="H746" s="3">
        <f t="shared" si="58"/>
        <v>82.65077205882352</v>
      </c>
      <c r="I746" s="3">
        <f t="shared" si="59"/>
        <v>11.435955882352941</v>
      </c>
      <c r="J746" s="3">
        <f t="shared" si="60"/>
        <v>8.8368749999999991</v>
      </c>
      <c r="K746" s="3">
        <f t="shared" si="56"/>
        <v>5.5650593715289656</v>
      </c>
    </row>
    <row r="747" spans="1:11">
      <c r="A747" s="1">
        <v>1932.07</v>
      </c>
      <c r="B747" s="3">
        <v>5.01</v>
      </c>
      <c r="C747" s="3">
        <v>0.63329999999999997</v>
      </c>
      <c r="D747" s="3">
        <v>0.49330000000000002</v>
      </c>
      <c r="E747" s="3">
        <v>13.6</v>
      </c>
      <c r="F747" s="3">
        <f t="shared" si="57"/>
        <v>1932.5416666666108</v>
      </c>
      <c r="G747" s="3">
        <f>G741*6/12+G753*6/12</f>
        <v>3.4950000000000001</v>
      </c>
      <c r="H747" s="3">
        <f t="shared" si="58"/>
        <v>86.809301470588224</v>
      </c>
      <c r="I747" s="3">
        <f t="shared" si="59"/>
        <v>10.973319485294116</v>
      </c>
      <c r="J747" s="3">
        <f t="shared" si="60"/>
        <v>8.5475106617647061</v>
      </c>
      <c r="K747" s="3">
        <f t="shared" si="56"/>
        <v>5.8387636718512006</v>
      </c>
    </row>
    <row r="748" spans="1:11">
      <c r="A748" s="1">
        <v>1932.08</v>
      </c>
      <c r="B748" s="3">
        <v>7.53</v>
      </c>
      <c r="C748" s="3">
        <v>0.60670000000000002</v>
      </c>
      <c r="D748" s="3">
        <v>0.47670000000000001</v>
      </c>
      <c r="E748" s="3">
        <v>13.5</v>
      </c>
      <c r="F748" s="3">
        <f t="shared" si="57"/>
        <v>1932.6249999999441</v>
      </c>
      <c r="G748" s="3">
        <f>G741*5/12+G753*7/12</f>
        <v>3.4641666666666668</v>
      </c>
      <c r="H748" s="3">
        <f t="shared" si="58"/>
        <v>131.44033333333331</v>
      </c>
      <c r="I748" s="3">
        <f t="shared" si="59"/>
        <v>10.590285555555555</v>
      </c>
      <c r="J748" s="3">
        <f t="shared" si="60"/>
        <v>8.321063333333333</v>
      </c>
      <c r="K748" s="3">
        <f t="shared" si="56"/>
        <v>8.8346532051812119</v>
      </c>
    </row>
    <row r="749" spans="1:11">
      <c r="A749" s="1">
        <v>1932.09</v>
      </c>
      <c r="B749" s="3">
        <v>8.26</v>
      </c>
      <c r="C749" s="3">
        <v>0.57999999999999996</v>
      </c>
      <c r="D749" s="3">
        <v>0.46</v>
      </c>
      <c r="E749" s="3">
        <v>13.4</v>
      </c>
      <c r="F749" s="3">
        <f t="shared" si="57"/>
        <v>1932.7083333332773</v>
      </c>
      <c r="G749" s="3">
        <f>G741*4/12+G753*8/12</f>
        <v>3.4333333333333336</v>
      </c>
      <c r="H749" s="3">
        <f t="shared" si="58"/>
        <v>145.25888059701492</v>
      </c>
      <c r="I749" s="3">
        <f t="shared" si="59"/>
        <v>10.199776119402982</v>
      </c>
      <c r="J749" s="3">
        <f t="shared" si="60"/>
        <v>8.089477611940298</v>
      </c>
      <c r="K749" s="3">
        <f t="shared" si="56"/>
        <v>9.7611685640637074</v>
      </c>
    </row>
    <row r="750" spans="1:11">
      <c r="A750" s="1">
        <v>1932.1</v>
      </c>
      <c r="B750" s="3">
        <v>7.12</v>
      </c>
      <c r="C750" s="3">
        <v>0.55330000000000001</v>
      </c>
      <c r="D750" s="3">
        <v>0.44330000000000003</v>
      </c>
      <c r="E750" s="3">
        <v>13.3</v>
      </c>
      <c r="F750" s="3">
        <f t="shared" si="57"/>
        <v>1932.7916666666106</v>
      </c>
      <c r="G750" s="3">
        <f>G741*3/12+G753*9/12</f>
        <v>3.4024999999999999</v>
      </c>
      <c r="H750" s="3">
        <f t="shared" si="58"/>
        <v>126.15248120300751</v>
      </c>
      <c r="I750" s="3">
        <f t="shared" si="59"/>
        <v>9.8033943609022547</v>
      </c>
      <c r="J750" s="3">
        <f t="shared" si="60"/>
        <v>7.85440939849624</v>
      </c>
      <c r="K750" s="3">
        <f t="shared" si="56"/>
        <v>8.4786066076890805</v>
      </c>
    </row>
    <row r="751" spans="1:11">
      <c r="A751" s="1">
        <v>1932.11</v>
      </c>
      <c r="B751" s="3">
        <v>7.05</v>
      </c>
      <c r="C751" s="3">
        <v>0.52669999999999995</v>
      </c>
      <c r="D751" s="3">
        <v>0.42670000000000002</v>
      </c>
      <c r="E751" s="3">
        <v>13.2</v>
      </c>
      <c r="F751" s="3">
        <f t="shared" si="57"/>
        <v>1932.8749999999438</v>
      </c>
      <c r="G751" s="3">
        <f>G741*2/12+G753*10/12</f>
        <v>3.3716666666666666</v>
      </c>
      <c r="H751" s="3">
        <f t="shared" si="58"/>
        <v>125.85852272727271</v>
      </c>
      <c r="I751" s="3">
        <f t="shared" si="59"/>
        <v>9.4027920454545431</v>
      </c>
      <c r="J751" s="3">
        <f t="shared" si="60"/>
        <v>7.6175647727272722</v>
      </c>
      <c r="K751" s="3">
        <f t="shared" si="56"/>
        <v>8.4633095671228933</v>
      </c>
    </row>
    <row r="752" spans="1:11">
      <c r="A752" s="1">
        <v>1932.12</v>
      </c>
      <c r="B752" s="3">
        <v>6.82</v>
      </c>
      <c r="C752" s="3">
        <v>0.5</v>
      </c>
      <c r="D752" s="3">
        <v>0.41</v>
      </c>
      <c r="E752" s="3">
        <v>13.1</v>
      </c>
      <c r="F752" s="3">
        <f t="shared" si="57"/>
        <v>1932.9583333332771</v>
      </c>
      <c r="G752" s="3">
        <f>G741*1/12+G753*11/12</f>
        <v>3.3408333333333338</v>
      </c>
      <c r="H752" s="3">
        <f t="shared" si="58"/>
        <v>122.68190839694655</v>
      </c>
      <c r="I752" s="3">
        <f t="shared" si="59"/>
        <v>8.994274809160304</v>
      </c>
      <c r="J752" s="3">
        <f t="shared" si="60"/>
        <v>7.3753053435114495</v>
      </c>
      <c r="K752" s="3">
        <f t="shared" si="56"/>
        <v>8.2570739991006761</v>
      </c>
    </row>
    <row r="753" spans="1:11">
      <c r="A753" s="1">
        <v>1933.01</v>
      </c>
      <c r="B753" s="3">
        <v>7.09</v>
      </c>
      <c r="C753" s="3">
        <v>0.495</v>
      </c>
      <c r="D753" s="3">
        <v>0.41249999999999998</v>
      </c>
      <c r="E753" s="3">
        <v>12.9</v>
      </c>
      <c r="F753" s="3">
        <f t="shared" si="57"/>
        <v>1933.0416666666104</v>
      </c>
      <c r="G753" s="3">
        <v>3.31</v>
      </c>
      <c r="H753" s="3">
        <f t="shared" si="58"/>
        <v>129.51616279069768</v>
      </c>
      <c r="I753" s="3">
        <f t="shared" si="59"/>
        <v>9.0423837209302302</v>
      </c>
      <c r="J753" s="3">
        <f t="shared" si="60"/>
        <v>7.5353197674418588</v>
      </c>
      <c r="K753" s="3">
        <f t="shared" si="56"/>
        <v>8.7280461628135271</v>
      </c>
    </row>
    <row r="754" spans="1:11">
      <c r="A754" s="1">
        <v>1933.02</v>
      </c>
      <c r="B754" s="3">
        <v>6.25</v>
      </c>
      <c r="C754" s="3">
        <v>0.49</v>
      </c>
      <c r="D754" s="3">
        <v>0.41499999999999998</v>
      </c>
      <c r="E754" s="3">
        <v>12.7</v>
      </c>
      <c r="F754" s="3">
        <f t="shared" si="57"/>
        <v>1933.1249999999436</v>
      </c>
      <c r="G754" s="3">
        <f>G753*11/12+G765*1/12</f>
        <v>3.2941666666666674</v>
      </c>
      <c r="H754" s="3">
        <f t="shared" si="58"/>
        <v>115.96948818897637</v>
      </c>
      <c r="I754" s="3">
        <f t="shared" si="59"/>
        <v>9.0920078740157475</v>
      </c>
      <c r="J754" s="3">
        <f t="shared" si="60"/>
        <v>7.7003740157480305</v>
      </c>
      <c r="K754" s="3">
        <f t="shared" si="56"/>
        <v>7.8260517513165935</v>
      </c>
    </row>
    <row r="755" spans="1:11">
      <c r="A755" s="1">
        <v>1933.03</v>
      </c>
      <c r="B755" s="3">
        <v>6.23</v>
      </c>
      <c r="C755" s="3">
        <v>0.48499999999999999</v>
      </c>
      <c r="D755" s="3">
        <v>0.41749999999999998</v>
      </c>
      <c r="E755" s="3">
        <v>12.6</v>
      </c>
      <c r="F755" s="3">
        <f t="shared" si="57"/>
        <v>1933.2083333332769</v>
      </c>
      <c r="G755" s="3">
        <f>G753*10/12+G765*2/12</f>
        <v>3.2783333333333333</v>
      </c>
      <c r="H755" s="3">
        <f t="shared" si="58"/>
        <v>116.51583333333333</v>
      </c>
      <c r="I755" s="3">
        <f t="shared" si="59"/>
        <v>9.0706547619047608</v>
      </c>
      <c r="J755" s="3">
        <f t="shared" si="60"/>
        <v>7.8082440476190467</v>
      </c>
      <c r="K755" s="3">
        <f t="shared" si="56"/>
        <v>7.8746813229431645</v>
      </c>
    </row>
    <row r="756" spans="1:11">
      <c r="A756" s="1">
        <v>1933.04</v>
      </c>
      <c r="B756" s="3">
        <v>6.89</v>
      </c>
      <c r="C756" s="3">
        <v>0.48</v>
      </c>
      <c r="D756" s="3">
        <v>0.42</v>
      </c>
      <c r="E756" s="3">
        <v>12.6</v>
      </c>
      <c r="F756" s="3">
        <f t="shared" si="57"/>
        <v>1933.2916666666101</v>
      </c>
      <c r="G756" s="3">
        <f>G753*9/12+G765*3/12</f>
        <v>3.2624999999999997</v>
      </c>
      <c r="H756" s="3">
        <f t="shared" si="58"/>
        <v>128.85940476190476</v>
      </c>
      <c r="I756" s="3">
        <f t="shared" si="59"/>
        <v>8.9771428571428551</v>
      </c>
      <c r="J756" s="3">
        <f t="shared" si="60"/>
        <v>7.8549999999999986</v>
      </c>
      <c r="K756" s="3">
        <f t="shared" si="56"/>
        <v>8.7231016460681072</v>
      </c>
    </row>
    <row r="757" spans="1:11">
      <c r="A757" s="1">
        <v>1933.05</v>
      </c>
      <c r="B757" s="3">
        <v>8.8699999999999992</v>
      </c>
      <c r="C757" s="3">
        <v>0.47499999999999998</v>
      </c>
      <c r="D757" s="3">
        <v>0.42249999999999999</v>
      </c>
      <c r="E757" s="3">
        <v>12.6</v>
      </c>
      <c r="F757" s="3">
        <f t="shared" si="57"/>
        <v>1933.3749999999434</v>
      </c>
      <c r="G757" s="3">
        <f>G753*8/12+G765*4/12</f>
        <v>3.2466666666666666</v>
      </c>
      <c r="H757" s="3">
        <f t="shared" si="58"/>
        <v>165.89011904761904</v>
      </c>
      <c r="I757" s="3">
        <f t="shared" si="59"/>
        <v>8.8836309523809511</v>
      </c>
      <c r="J757" s="3">
        <f t="shared" si="60"/>
        <v>7.9017559523809506</v>
      </c>
      <c r="K757" s="3">
        <f t="shared" si="56"/>
        <v>11.249651251932438</v>
      </c>
    </row>
    <row r="758" spans="1:11">
      <c r="A758" s="1">
        <v>1933.06</v>
      </c>
      <c r="B758" s="3">
        <v>10.39</v>
      </c>
      <c r="C758" s="3">
        <v>0.47</v>
      </c>
      <c r="D758" s="3">
        <v>0.42499999999999999</v>
      </c>
      <c r="E758" s="3">
        <v>12.7</v>
      </c>
      <c r="F758" s="3">
        <f t="shared" si="57"/>
        <v>1933.4583333332766</v>
      </c>
      <c r="G758" s="3">
        <f>G753*7/12+G765*5/12</f>
        <v>3.2308333333333334</v>
      </c>
      <c r="H758" s="3">
        <f t="shared" si="58"/>
        <v>192.78767716535432</v>
      </c>
      <c r="I758" s="3">
        <f t="shared" si="59"/>
        <v>8.7209055118110221</v>
      </c>
      <c r="J758" s="3">
        <f t="shared" si="60"/>
        <v>7.8859251968503932</v>
      </c>
      <c r="K758" s="3">
        <f t="shared" si="56"/>
        <v>13.09887551726951</v>
      </c>
    </row>
    <row r="759" spans="1:11">
      <c r="A759" s="1">
        <v>1933.07</v>
      </c>
      <c r="B759" s="3">
        <v>11.23</v>
      </c>
      <c r="C759" s="3">
        <v>0.46500000000000002</v>
      </c>
      <c r="D759" s="3">
        <v>0.42749999999999999</v>
      </c>
      <c r="E759" s="3">
        <v>13.1</v>
      </c>
      <c r="F759" s="3">
        <f t="shared" si="57"/>
        <v>1933.5416666666099</v>
      </c>
      <c r="G759" s="3">
        <f>G753*6/12+G765*6/12</f>
        <v>3.2149999999999999</v>
      </c>
      <c r="H759" s="3">
        <f t="shared" si="58"/>
        <v>202.01141221374044</v>
      </c>
      <c r="I759" s="3">
        <f t="shared" si="59"/>
        <v>8.3646755725190829</v>
      </c>
      <c r="J759" s="3">
        <f t="shared" si="60"/>
        <v>7.69010496183206</v>
      </c>
      <c r="K759" s="3">
        <f t="shared" si="56"/>
        <v>13.754304493874523</v>
      </c>
    </row>
    <row r="760" spans="1:11">
      <c r="A760" s="1">
        <v>1933.08</v>
      </c>
      <c r="B760" s="3">
        <v>10.67</v>
      </c>
      <c r="C760" s="3">
        <v>0.46</v>
      </c>
      <c r="D760" s="3">
        <v>0.43</v>
      </c>
      <c r="E760" s="3">
        <v>13.2</v>
      </c>
      <c r="F760" s="3">
        <f t="shared" si="57"/>
        <v>1933.6249999999432</v>
      </c>
      <c r="G760" s="3">
        <f>G753*5/12+G765*7/12</f>
        <v>3.1991666666666667</v>
      </c>
      <c r="H760" s="3">
        <f t="shared" si="58"/>
        <v>190.48374999999999</v>
      </c>
      <c r="I760" s="3">
        <f t="shared" si="59"/>
        <v>8.2120454545454553</v>
      </c>
      <c r="J760" s="3">
        <f t="shared" si="60"/>
        <v>7.6764772727272721</v>
      </c>
      <c r="K760" s="3">
        <f t="shared" si="56"/>
        <v>12.999527050367728</v>
      </c>
    </row>
    <row r="761" spans="1:11">
      <c r="A761" s="1">
        <v>1933.09</v>
      </c>
      <c r="B761" s="3">
        <v>10.58</v>
      </c>
      <c r="C761" s="3">
        <v>0.45500000000000002</v>
      </c>
      <c r="D761" s="3">
        <v>0.4325</v>
      </c>
      <c r="E761" s="3">
        <v>13.2</v>
      </c>
      <c r="F761" s="3">
        <f t="shared" si="57"/>
        <v>1933.7083333332764</v>
      </c>
      <c r="G761" s="3">
        <f>G753*4/12+G765*8/12</f>
        <v>3.1833333333333336</v>
      </c>
      <c r="H761" s="3">
        <f t="shared" si="58"/>
        <v>188.87704545454545</v>
      </c>
      <c r="I761" s="3">
        <f t="shared" si="59"/>
        <v>8.1227840909090911</v>
      </c>
      <c r="J761" s="3">
        <f t="shared" si="60"/>
        <v>7.7211079545454542</v>
      </c>
      <c r="K761" s="3">
        <f t="shared" si="56"/>
        <v>12.922920614885987</v>
      </c>
    </row>
    <row r="762" spans="1:11">
      <c r="A762" s="1">
        <v>1933.1</v>
      </c>
      <c r="B762" s="3">
        <v>9.5500000000000007</v>
      </c>
      <c r="C762" s="3">
        <v>0.45</v>
      </c>
      <c r="D762" s="3">
        <v>0.435</v>
      </c>
      <c r="E762" s="3">
        <v>13.2</v>
      </c>
      <c r="F762" s="3">
        <f t="shared" si="57"/>
        <v>1933.7916666666097</v>
      </c>
      <c r="G762" s="3">
        <f>G753*3/12+G765*9/12</f>
        <v>3.1675000000000004</v>
      </c>
      <c r="H762" s="3">
        <f t="shared" si="58"/>
        <v>170.48920454545456</v>
      </c>
      <c r="I762" s="3">
        <f t="shared" si="59"/>
        <v>8.033522727272727</v>
      </c>
      <c r="J762" s="3">
        <f t="shared" si="60"/>
        <v>7.7657386363636363</v>
      </c>
      <c r="K762" s="3">
        <f t="shared" si="56"/>
        <v>11.696253568143689</v>
      </c>
    </row>
    <row r="763" spans="1:11">
      <c r="A763" s="1">
        <v>1933.11</v>
      </c>
      <c r="B763" s="3">
        <v>9.7799999999999994</v>
      </c>
      <c r="C763" s="3">
        <v>0.44500000000000001</v>
      </c>
      <c r="D763" s="3">
        <v>0.4375</v>
      </c>
      <c r="E763" s="3">
        <v>13.2</v>
      </c>
      <c r="F763" s="3">
        <f t="shared" si="57"/>
        <v>1933.8749999999429</v>
      </c>
      <c r="G763" s="3">
        <f>G753*2/12+G765*10/12</f>
        <v>3.1516666666666668</v>
      </c>
      <c r="H763" s="3">
        <f t="shared" si="58"/>
        <v>174.59522727272727</v>
      </c>
      <c r="I763" s="3">
        <f t="shared" si="59"/>
        <v>7.9442613636363637</v>
      </c>
      <c r="J763" s="3">
        <f t="shared" si="60"/>
        <v>7.8103693181818175</v>
      </c>
      <c r="K763" s="3">
        <f t="shared" si="56"/>
        <v>12.011766193389933</v>
      </c>
    </row>
    <row r="764" spans="1:11">
      <c r="A764" s="1">
        <v>1933.12</v>
      </c>
      <c r="B764" s="3">
        <v>9.9700000000000006</v>
      </c>
      <c r="C764" s="3">
        <v>0.44</v>
      </c>
      <c r="D764" s="3">
        <v>0.44</v>
      </c>
      <c r="E764" s="3">
        <v>13.2</v>
      </c>
      <c r="F764" s="3">
        <f t="shared" si="57"/>
        <v>1933.9583333332762</v>
      </c>
      <c r="G764" s="3">
        <f>G753*1/12+G765*11/12</f>
        <v>3.1358333333333333</v>
      </c>
      <c r="H764" s="3">
        <f t="shared" si="58"/>
        <v>177.9871590909091</v>
      </c>
      <c r="I764" s="3">
        <f t="shared" si="59"/>
        <v>7.8549999999999995</v>
      </c>
      <c r="J764" s="3">
        <f t="shared" si="60"/>
        <v>7.8549999999999995</v>
      </c>
      <c r="K764" s="3">
        <f t="shared" si="56"/>
        <v>12.28180162260111</v>
      </c>
    </row>
    <row r="765" spans="1:11">
      <c r="A765" s="1">
        <v>1934.01</v>
      </c>
      <c r="B765" s="3">
        <v>10.54</v>
      </c>
      <c r="C765" s="3">
        <v>0.44080000000000003</v>
      </c>
      <c r="D765" s="3">
        <v>0.44419999999999998</v>
      </c>
      <c r="E765" s="3">
        <v>13.2</v>
      </c>
      <c r="F765" s="3">
        <f t="shared" si="57"/>
        <v>1934.0416666666094</v>
      </c>
      <c r="G765" s="3">
        <v>3.12</v>
      </c>
      <c r="H765" s="3">
        <f t="shared" si="58"/>
        <v>188.16295454545454</v>
      </c>
      <c r="I765" s="3">
        <f t="shared" si="59"/>
        <v>7.8692818181818183</v>
      </c>
      <c r="J765" s="3">
        <f t="shared" si="60"/>
        <v>7.929979545454545</v>
      </c>
      <c r="K765" s="3">
        <f t="shared" si="56"/>
        <v>13.025119828332375</v>
      </c>
    </row>
    <row r="766" spans="1:11">
      <c r="A766" s="1">
        <v>1934.02</v>
      </c>
      <c r="B766" s="3">
        <v>11.32</v>
      </c>
      <c r="C766" s="3">
        <v>0.44169999999999998</v>
      </c>
      <c r="D766" s="3">
        <v>0.44829999999999998</v>
      </c>
      <c r="E766" s="3">
        <v>13.3</v>
      </c>
      <c r="F766" s="3">
        <f t="shared" si="57"/>
        <v>1934.1249999999427</v>
      </c>
      <c r="G766" s="3">
        <f>G765*11/12+G777*1/12</f>
        <v>3.0924999999999998</v>
      </c>
      <c r="H766" s="3">
        <f t="shared" si="58"/>
        <v>200.56827067669172</v>
      </c>
      <c r="I766" s="3">
        <f t="shared" si="59"/>
        <v>7.8260605263157883</v>
      </c>
      <c r="J766" s="3">
        <f t="shared" si="60"/>
        <v>7.9429996240601497</v>
      </c>
      <c r="K766" s="3">
        <f t="shared" si="56"/>
        <v>13.92692290427429</v>
      </c>
    </row>
    <row r="767" spans="1:11">
      <c r="A767" s="1">
        <v>1934.03</v>
      </c>
      <c r="B767" s="3">
        <v>10.74</v>
      </c>
      <c r="C767" s="3">
        <v>0.4425</v>
      </c>
      <c r="D767" s="3">
        <v>0.45250000000000001</v>
      </c>
      <c r="E767" s="3">
        <v>13.3</v>
      </c>
      <c r="F767" s="3">
        <f t="shared" si="57"/>
        <v>1934.208333333276</v>
      </c>
      <c r="G767" s="3">
        <f>G765*10/12+G777*2/12</f>
        <v>3.0649999999999999</v>
      </c>
      <c r="H767" s="3">
        <f t="shared" si="58"/>
        <v>190.29180451127817</v>
      </c>
      <c r="I767" s="3">
        <f t="shared" si="59"/>
        <v>7.8402349624060141</v>
      </c>
      <c r="J767" s="3">
        <f t="shared" si="60"/>
        <v>8.0174154135338345</v>
      </c>
      <c r="K767" s="3">
        <f t="shared" si="56"/>
        <v>13.25453762974008</v>
      </c>
    </row>
    <row r="768" spans="1:11">
      <c r="A768" s="1">
        <v>1934.04</v>
      </c>
      <c r="B768" s="3">
        <v>10.92</v>
      </c>
      <c r="C768" s="3">
        <v>0.44330000000000003</v>
      </c>
      <c r="D768" s="3">
        <v>0.45669999999999999</v>
      </c>
      <c r="E768" s="3">
        <v>13.3</v>
      </c>
      <c r="F768" s="3">
        <f t="shared" si="57"/>
        <v>1934.2916666666092</v>
      </c>
      <c r="G768" s="3">
        <f>G765*9/12+G777*3/12</f>
        <v>3.0375000000000005</v>
      </c>
      <c r="H768" s="3">
        <f t="shared" si="58"/>
        <v>193.48105263157893</v>
      </c>
      <c r="I768" s="3">
        <f t="shared" si="59"/>
        <v>7.85440939849624</v>
      </c>
      <c r="J768" s="3">
        <f t="shared" si="60"/>
        <v>8.0918312030075175</v>
      </c>
      <c r="K768" s="3">
        <f t="shared" si="56"/>
        <v>13.518389284490087</v>
      </c>
    </row>
    <row r="769" spans="1:11">
      <c r="A769" s="1">
        <v>1934.05</v>
      </c>
      <c r="B769" s="3">
        <v>9.81</v>
      </c>
      <c r="C769" s="3">
        <v>0.44419999999999998</v>
      </c>
      <c r="D769" s="3">
        <v>0.46079999999999999</v>
      </c>
      <c r="E769" s="3">
        <v>13.3</v>
      </c>
      <c r="F769" s="3">
        <f t="shared" si="57"/>
        <v>1934.3749999999425</v>
      </c>
      <c r="G769" s="3">
        <f>G765*8/12+G777*4/12</f>
        <v>3.0100000000000002</v>
      </c>
      <c r="H769" s="3">
        <f t="shared" si="58"/>
        <v>173.81402255639094</v>
      </c>
      <c r="I769" s="3">
        <f t="shared" si="59"/>
        <v>7.8703556390977427</v>
      </c>
      <c r="J769" s="3">
        <f t="shared" si="60"/>
        <v>8.1644751879699236</v>
      </c>
      <c r="K769" s="3">
        <f t="shared" ref="K769:K832" si="61">H769/AVERAGE(J649:J768)</f>
        <v>12.181583235024014</v>
      </c>
    </row>
    <row r="770" spans="1:11">
      <c r="A770" s="1">
        <v>1934.06</v>
      </c>
      <c r="B770" s="3">
        <v>9.94</v>
      </c>
      <c r="C770" s="3">
        <v>0.44500000000000001</v>
      </c>
      <c r="D770" s="3">
        <v>0.46500000000000002</v>
      </c>
      <c r="E770" s="3">
        <v>13.4</v>
      </c>
      <c r="F770" s="3">
        <f t="shared" si="57"/>
        <v>1934.4583333332757</v>
      </c>
      <c r="G770" s="3">
        <f>G765*7/12+G777*5/12</f>
        <v>2.9824999999999999</v>
      </c>
      <c r="H770" s="3">
        <f t="shared" si="58"/>
        <v>174.80305970149251</v>
      </c>
      <c r="I770" s="3">
        <f t="shared" si="59"/>
        <v>7.8256902985074621</v>
      </c>
      <c r="J770" s="3">
        <f t="shared" si="60"/>
        <v>8.1774067164179094</v>
      </c>
      <c r="K770" s="3">
        <f t="shared" si="61"/>
        <v>12.287726483952422</v>
      </c>
    </row>
    <row r="771" spans="1:11">
      <c r="A771" s="1">
        <v>1934.07</v>
      </c>
      <c r="B771" s="3">
        <v>9.4700000000000006</v>
      </c>
      <c r="C771" s="3">
        <v>0.44579999999999997</v>
      </c>
      <c r="D771" s="3">
        <v>0.46920000000000001</v>
      </c>
      <c r="E771" s="3">
        <v>13.4</v>
      </c>
      <c r="F771" s="3">
        <f t="shared" si="57"/>
        <v>1934.541666666609</v>
      </c>
      <c r="G771" s="3">
        <f>G765*6/12+G777*6/12</f>
        <v>2.9550000000000001</v>
      </c>
      <c r="H771" s="3">
        <f t="shared" si="58"/>
        <v>166.53772388059701</v>
      </c>
      <c r="I771" s="3">
        <f t="shared" si="59"/>
        <v>7.8397589552238793</v>
      </c>
      <c r="J771" s="3">
        <f t="shared" si="60"/>
        <v>8.2512671641791027</v>
      </c>
      <c r="K771" s="3">
        <f t="shared" si="61"/>
        <v>11.741524229318239</v>
      </c>
    </row>
    <row r="772" spans="1:11">
      <c r="A772" s="1">
        <v>1934.08</v>
      </c>
      <c r="B772" s="3">
        <v>9.1</v>
      </c>
      <c r="C772" s="3">
        <v>0.44669999999999999</v>
      </c>
      <c r="D772" s="3">
        <v>0.4733</v>
      </c>
      <c r="E772" s="3">
        <v>13.4</v>
      </c>
      <c r="F772" s="3">
        <f t="shared" si="57"/>
        <v>1934.6249999999422</v>
      </c>
      <c r="G772" s="3">
        <f>G765*5/12+G777*7/12</f>
        <v>2.9275000000000002</v>
      </c>
      <c r="H772" s="3">
        <f t="shared" si="58"/>
        <v>160.0309701492537</v>
      </c>
      <c r="I772" s="3">
        <f t="shared" si="59"/>
        <v>7.8555861940298497</v>
      </c>
      <c r="J772" s="3">
        <f t="shared" si="60"/>
        <v>8.3233690298507454</v>
      </c>
      <c r="K772" s="3">
        <f t="shared" si="61"/>
        <v>11.315025981829045</v>
      </c>
    </row>
    <row r="773" spans="1:11">
      <c r="A773" s="1">
        <v>1934.09</v>
      </c>
      <c r="B773" s="3">
        <v>8.8800000000000008</v>
      </c>
      <c r="C773" s="3">
        <v>0.44750000000000001</v>
      </c>
      <c r="D773" s="3">
        <v>0.47749999999999998</v>
      </c>
      <c r="E773" s="3">
        <v>13.6</v>
      </c>
      <c r="F773" s="3">
        <f t="shared" si="57"/>
        <v>1934.7083333332755</v>
      </c>
      <c r="G773" s="3">
        <f>G765*4/12+G777*8/12</f>
        <v>2.9000000000000004</v>
      </c>
      <c r="H773" s="3">
        <f t="shared" si="58"/>
        <v>153.86558823529413</v>
      </c>
      <c r="I773" s="3">
        <f t="shared" si="59"/>
        <v>7.7539246323529412</v>
      </c>
      <c r="J773" s="3">
        <f t="shared" si="60"/>
        <v>8.2737408088235291</v>
      </c>
      <c r="K773" s="3">
        <f t="shared" si="61"/>
        <v>10.909954083288843</v>
      </c>
    </row>
    <row r="774" spans="1:11">
      <c r="A774" s="1">
        <v>1934.1</v>
      </c>
      <c r="B774" s="3">
        <v>8.9499999999999993</v>
      </c>
      <c r="C774" s="3">
        <v>0.44829999999999998</v>
      </c>
      <c r="D774" s="3">
        <v>0.48170000000000002</v>
      </c>
      <c r="E774" s="3">
        <v>13.5</v>
      </c>
      <c r="F774" s="3">
        <f t="shared" si="57"/>
        <v>1934.7916666666088</v>
      </c>
      <c r="G774" s="3">
        <f>G765*3/12+G777*9/12</f>
        <v>2.8724999999999996</v>
      </c>
      <c r="H774" s="3">
        <f t="shared" si="58"/>
        <v>156.2272222222222</v>
      </c>
      <c r="I774" s="3">
        <f t="shared" si="59"/>
        <v>7.8253255555555548</v>
      </c>
      <c r="J774" s="3">
        <f t="shared" si="60"/>
        <v>8.4083411111111115</v>
      </c>
      <c r="K774" s="3">
        <f t="shared" si="61"/>
        <v>11.108352605351724</v>
      </c>
    </row>
    <row r="775" spans="1:11">
      <c r="A775" s="1">
        <v>1934.11</v>
      </c>
      <c r="B775" s="3">
        <v>9.1999999999999993</v>
      </c>
      <c r="C775" s="3">
        <v>0.44919999999999999</v>
      </c>
      <c r="D775" s="3">
        <v>0.48580000000000001</v>
      </c>
      <c r="E775" s="3">
        <v>13.5</v>
      </c>
      <c r="F775" s="3">
        <f t="shared" si="57"/>
        <v>1934.874999999942</v>
      </c>
      <c r="G775" s="3">
        <f>G765*2/12+G777*10/12</f>
        <v>2.8449999999999998</v>
      </c>
      <c r="H775" s="3">
        <f t="shared" si="58"/>
        <v>160.59111111111108</v>
      </c>
      <c r="I775" s="3">
        <f t="shared" si="59"/>
        <v>7.8410355555555551</v>
      </c>
      <c r="J775" s="3">
        <f t="shared" si="60"/>
        <v>8.4799088888888878</v>
      </c>
      <c r="K775" s="3">
        <f t="shared" si="61"/>
        <v>11.448808690205697</v>
      </c>
    </row>
    <row r="776" spans="1:11">
      <c r="A776" s="1">
        <v>1934.12</v>
      </c>
      <c r="B776" s="3">
        <v>9.26</v>
      </c>
      <c r="C776" s="3">
        <v>0.45</v>
      </c>
      <c r="D776" s="3">
        <v>0.49</v>
      </c>
      <c r="E776" s="3">
        <v>13.4</v>
      </c>
      <c r="F776" s="3">
        <f t="shared" si="57"/>
        <v>1934.9583333332753</v>
      </c>
      <c r="G776" s="3">
        <f>G765*1/12+G777*11/12</f>
        <v>2.8174999999999999</v>
      </c>
      <c r="H776" s="3">
        <f t="shared" si="58"/>
        <v>162.8447014925373</v>
      </c>
      <c r="I776" s="3">
        <f t="shared" si="59"/>
        <v>7.9136194029850735</v>
      </c>
      <c r="J776" s="3">
        <f t="shared" si="60"/>
        <v>8.6170522388059698</v>
      </c>
      <c r="K776" s="3">
        <f t="shared" si="61"/>
        <v>11.639337566475884</v>
      </c>
    </row>
    <row r="777" spans="1:11">
      <c r="A777" s="1">
        <v>1935.01</v>
      </c>
      <c r="B777" s="3">
        <v>9.26</v>
      </c>
      <c r="C777" s="3">
        <v>0.45</v>
      </c>
      <c r="D777" s="3">
        <v>0.56999999999999995</v>
      </c>
      <c r="E777" s="3">
        <v>13.6</v>
      </c>
      <c r="F777" s="3">
        <f t="shared" si="57"/>
        <v>1935.0416666666085</v>
      </c>
      <c r="G777" s="3">
        <v>2.79</v>
      </c>
      <c r="H777" s="3">
        <f t="shared" si="58"/>
        <v>160.44992647058822</v>
      </c>
      <c r="I777" s="3">
        <f t="shared" si="59"/>
        <v>7.7972426470588232</v>
      </c>
      <c r="J777" s="3">
        <f t="shared" si="60"/>
        <v>9.8765073529411751</v>
      </c>
      <c r="K777" s="3">
        <f t="shared" si="61"/>
        <v>11.495907968201594</v>
      </c>
    </row>
    <row r="778" spans="1:11">
      <c r="A778" s="1">
        <v>1935.02</v>
      </c>
      <c r="B778" s="3">
        <v>8.98</v>
      </c>
      <c r="C778" s="3">
        <v>0.45</v>
      </c>
      <c r="D778" s="3">
        <v>0.65</v>
      </c>
      <c r="E778" s="3">
        <v>13.7</v>
      </c>
      <c r="F778" s="3">
        <f t="shared" si="57"/>
        <v>1935.1249999999418</v>
      </c>
      <c r="G778" s="3">
        <f>G777*11/12+G789*1/12</f>
        <v>2.7783333333333333</v>
      </c>
      <c r="H778" s="3">
        <f t="shared" si="58"/>
        <v>154.46255474452553</v>
      </c>
      <c r="I778" s="3">
        <f t="shared" si="59"/>
        <v>7.7403284671532839</v>
      </c>
      <c r="J778" s="3">
        <f t="shared" si="60"/>
        <v>11.180474452554744</v>
      </c>
      <c r="K778" s="3">
        <f t="shared" si="61"/>
        <v>11.087812159055561</v>
      </c>
    </row>
    <row r="779" spans="1:11">
      <c r="A779" s="1">
        <v>1935.03</v>
      </c>
      <c r="B779" s="3">
        <v>8.41</v>
      </c>
      <c r="C779" s="3">
        <v>0.45</v>
      </c>
      <c r="D779" s="3">
        <v>0.73</v>
      </c>
      <c r="E779" s="3">
        <v>13.7</v>
      </c>
      <c r="F779" s="3">
        <f t="shared" ref="F779:F842" si="62">F778+1/12</f>
        <v>1935.208333333275</v>
      </c>
      <c r="G779" s="3">
        <f>G777*10/12+G789*2/12</f>
        <v>2.7666666666666666</v>
      </c>
      <c r="H779" s="3">
        <f t="shared" si="58"/>
        <v>144.65813868613139</v>
      </c>
      <c r="I779" s="3">
        <f t="shared" si="59"/>
        <v>7.7403284671532839</v>
      </c>
      <c r="J779" s="3">
        <f t="shared" si="60"/>
        <v>12.556532846715328</v>
      </c>
      <c r="K779" s="3">
        <f t="shared" si="61"/>
        <v>10.398272404790029</v>
      </c>
    </row>
    <row r="780" spans="1:11">
      <c r="A780" s="1">
        <v>1935.04</v>
      </c>
      <c r="B780" s="3">
        <v>9.0399999999999991</v>
      </c>
      <c r="C780" s="3">
        <v>0.44666699999999998</v>
      </c>
      <c r="D780" s="3">
        <v>0.75666699999999998</v>
      </c>
      <c r="E780" s="3">
        <v>13.8</v>
      </c>
      <c r="F780" s="3">
        <f t="shared" si="62"/>
        <v>1935.2916666666083</v>
      </c>
      <c r="G780" s="3">
        <f>G777*9/12+G789*3/12</f>
        <v>2.7549999999999999</v>
      </c>
      <c r="H780" s="3">
        <f t="shared" si="58"/>
        <v>154.36782608695646</v>
      </c>
      <c r="I780" s="3">
        <f t="shared" si="59"/>
        <v>7.6273245326086947</v>
      </c>
      <c r="J780" s="3">
        <f t="shared" si="60"/>
        <v>12.920911489130432</v>
      </c>
      <c r="K780" s="3">
        <f t="shared" si="61"/>
        <v>11.104210207149517</v>
      </c>
    </row>
    <row r="781" spans="1:11">
      <c r="A781" s="1">
        <v>1935.05</v>
      </c>
      <c r="B781" s="3">
        <v>9.75</v>
      </c>
      <c r="C781" s="3">
        <v>0.44333299999999998</v>
      </c>
      <c r="D781" s="3">
        <v>0.78333299999999995</v>
      </c>
      <c r="E781" s="3">
        <v>13.8</v>
      </c>
      <c r="F781" s="3">
        <f t="shared" si="62"/>
        <v>1935.3749999999416</v>
      </c>
      <c r="G781" s="3">
        <f>G777*8/12+G789*4/12</f>
        <v>2.7433333333333332</v>
      </c>
      <c r="H781" s="3">
        <f t="shared" si="58"/>
        <v>166.49184782608691</v>
      </c>
      <c r="I781" s="3">
        <f t="shared" si="59"/>
        <v>7.5703928586956506</v>
      </c>
      <c r="J781" s="3">
        <f t="shared" si="60"/>
        <v>13.37626242391304</v>
      </c>
      <c r="K781" s="3">
        <f t="shared" si="61"/>
        <v>11.985576683480092</v>
      </c>
    </row>
    <row r="782" spans="1:11">
      <c r="A782" s="1">
        <v>1935.06</v>
      </c>
      <c r="B782" s="3">
        <v>10.119999999999999</v>
      </c>
      <c r="C782" s="3">
        <v>0.44</v>
      </c>
      <c r="D782" s="3">
        <v>0.81</v>
      </c>
      <c r="E782" s="3">
        <v>13.7</v>
      </c>
      <c r="F782" s="3">
        <f t="shared" si="62"/>
        <v>1935.4583333332748</v>
      </c>
      <c r="G782" s="3">
        <f>G777*7/12+G789*5/12</f>
        <v>2.7316666666666669</v>
      </c>
      <c r="H782" s="3">
        <f t="shared" si="58"/>
        <v>174.07138686131387</v>
      </c>
      <c r="I782" s="3">
        <f t="shared" si="59"/>
        <v>7.5683211678832114</v>
      </c>
      <c r="J782" s="3">
        <f t="shared" si="60"/>
        <v>13.932591240875913</v>
      </c>
      <c r="K782" s="3">
        <f t="shared" si="61"/>
        <v>12.539519324443887</v>
      </c>
    </row>
    <row r="783" spans="1:11">
      <c r="A783" s="1">
        <v>1935.07</v>
      </c>
      <c r="B783" s="3">
        <v>10.65</v>
      </c>
      <c r="C783" s="3">
        <v>0.44</v>
      </c>
      <c r="D783" s="3">
        <v>0.79333299999999995</v>
      </c>
      <c r="E783" s="3">
        <v>13.7</v>
      </c>
      <c r="F783" s="3">
        <f t="shared" si="62"/>
        <v>1935.5416666666081</v>
      </c>
      <c r="G783" s="3">
        <f>G777*6/12+G789*6/12</f>
        <v>2.72</v>
      </c>
      <c r="H783" s="3">
        <f t="shared" si="58"/>
        <v>183.18777372262772</v>
      </c>
      <c r="I783" s="3">
        <f t="shared" si="59"/>
        <v>7.5683211678832114</v>
      </c>
      <c r="J783" s="3">
        <f t="shared" si="60"/>
        <v>13.645906675182481</v>
      </c>
      <c r="K783" s="3">
        <f t="shared" si="61"/>
        <v>13.202137936511006</v>
      </c>
    </row>
    <row r="784" spans="1:11">
      <c r="A784" s="1">
        <v>1935.08</v>
      </c>
      <c r="B784" s="3">
        <v>11.37</v>
      </c>
      <c r="C784" s="3">
        <v>0.44</v>
      </c>
      <c r="D784" s="3">
        <v>0.776667</v>
      </c>
      <c r="E784" s="3">
        <v>13.7</v>
      </c>
      <c r="F784" s="3">
        <f t="shared" si="62"/>
        <v>1935.6249999999413</v>
      </c>
      <c r="G784" s="3">
        <f>G777*5/12+G789*7/12</f>
        <v>2.708333333333333</v>
      </c>
      <c r="H784" s="3">
        <f t="shared" si="58"/>
        <v>195.57229927007296</v>
      </c>
      <c r="I784" s="3">
        <f t="shared" si="59"/>
        <v>7.5683211678832114</v>
      </c>
      <c r="J784" s="3">
        <f t="shared" si="60"/>
        <v>13.359239310218978</v>
      </c>
      <c r="K784" s="3">
        <f t="shared" si="61"/>
        <v>14.105056846668948</v>
      </c>
    </row>
    <row r="785" spans="1:11">
      <c r="A785" s="1">
        <v>1935.09</v>
      </c>
      <c r="B785" s="3">
        <v>11.61</v>
      </c>
      <c r="C785" s="3">
        <v>0.44</v>
      </c>
      <c r="D785" s="3">
        <v>0.76</v>
      </c>
      <c r="E785" s="3">
        <v>13.7</v>
      </c>
      <c r="F785" s="3">
        <f t="shared" si="62"/>
        <v>1935.7083333332746</v>
      </c>
      <c r="G785" s="3">
        <f>G777*4/12+G789*8/12</f>
        <v>2.6966666666666668</v>
      </c>
      <c r="H785" s="3">
        <f t="shared" si="58"/>
        <v>199.70047445255472</v>
      </c>
      <c r="I785" s="3">
        <f t="shared" si="59"/>
        <v>7.5683211678832114</v>
      </c>
      <c r="J785" s="3">
        <f t="shared" si="60"/>
        <v>13.072554744525547</v>
      </c>
      <c r="K785" s="3">
        <f t="shared" si="61"/>
        <v>14.418891702707427</v>
      </c>
    </row>
    <row r="786" spans="1:11">
      <c r="A786" s="1">
        <v>1935.1</v>
      </c>
      <c r="B786" s="3">
        <v>11.92</v>
      </c>
      <c r="C786" s="3">
        <v>0.45</v>
      </c>
      <c r="D786" s="3">
        <v>0.76</v>
      </c>
      <c r="E786" s="3">
        <v>13.7</v>
      </c>
      <c r="F786" s="3">
        <f t="shared" si="62"/>
        <v>1935.7916666666079</v>
      </c>
      <c r="G786" s="3">
        <f>G777*3/12+G789*9/12</f>
        <v>2.6850000000000001</v>
      </c>
      <c r="H786" s="3">
        <f t="shared" si="58"/>
        <v>205.032700729927</v>
      </c>
      <c r="I786" s="3">
        <f t="shared" si="59"/>
        <v>7.7403284671532839</v>
      </c>
      <c r="J786" s="3">
        <f t="shared" si="60"/>
        <v>13.072554744525547</v>
      </c>
      <c r="K786" s="3">
        <f t="shared" si="61"/>
        <v>14.826232627114083</v>
      </c>
    </row>
    <row r="787" spans="1:11">
      <c r="A787" s="1">
        <v>1935.11</v>
      </c>
      <c r="B787" s="3">
        <v>13.04</v>
      </c>
      <c r="C787" s="3">
        <v>0.46</v>
      </c>
      <c r="D787" s="3">
        <v>0.76</v>
      </c>
      <c r="E787" s="3">
        <v>13.8</v>
      </c>
      <c r="F787" s="3">
        <f t="shared" si="62"/>
        <v>1935.8749999999411</v>
      </c>
      <c r="G787" s="3">
        <f>G777*2/12+G789*10/12</f>
        <v>2.6733333333333333</v>
      </c>
      <c r="H787" s="3">
        <f t="shared" ref="H787:H850" si="63">B787*$E$1727/E787</f>
        <v>222.67217391304342</v>
      </c>
      <c r="I787" s="3">
        <f t="shared" ref="I787:I850" si="64">C787*$E$1727/E787</f>
        <v>7.8549999999999995</v>
      </c>
      <c r="J787" s="3">
        <f t="shared" ref="J787:J850" si="65">D787*$E$1727/E787</f>
        <v>12.977826086956521</v>
      </c>
      <c r="K787" s="3">
        <f t="shared" si="61"/>
        <v>16.129605163251131</v>
      </c>
    </row>
    <row r="788" spans="1:11">
      <c r="A788" s="1">
        <v>1935.12</v>
      </c>
      <c r="B788" s="3">
        <v>13.04</v>
      </c>
      <c r="C788" s="3">
        <v>0.47</v>
      </c>
      <c r="D788" s="3">
        <v>0.76</v>
      </c>
      <c r="E788" s="3">
        <v>13.8</v>
      </c>
      <c r="F788" s="3">
        <f t="shared" si="62"/>
        <v>1935.9583333332744</v>
      </c>
      <c r="G788" s="3">
        <f>G777*1/12+G789*11/12</f>
        <v>2.6616666666666666</v>
      </c>
      <c r="H788" s="3">
        <f t="shared" si="63"/>
        <v>222.67217391304342</v>
      </c>
      <c r="I788" s="3">
        <f t="shared" si="64"/>
        <v>8.0257608695652163</v>
      </c>
      <c r="J788" s="3">
        <f t="shared" si="65"/>
        <v>12.977826086956521</v>
      </c>
      <c r="K788" s="3">
        <f t="shared" si="61"/>
        <v>16.159192714615319</v>
      </c>
    </row>
    <row r="789" spans="1:11">
      <c r="A789" s="1">
        <v>1936.01</v>
      </c>
      <c r="B789" s="3">
        <v>13.76</v>
      </c>
      <c r="C789" s="3">
        <v>0.48</v>
      </c>
      <c r="D789" s="3">
        <v>0.77</v>
      </c>
      <c r="E789" s="3">
        <v>13.8</v>
      </c>
      <c r="F789" s="3">
        <f t="shared" si="62"/>
        <v>1936.0416666666076</v>
      </c>
      <c r="G789" s="3">
        <v>2.65</v>
      </c>
      <c r="H789" s="3">
        <f t="shared" si="63"/>
        <v>234.96695652173906</v>
      </c>
      <c r="I789" s="3">
        <f t="shared" si="64"/>
        <v>8.1965217391304321</v>
      </c>
      <c r="J789" s="3">
        <f t="shared" si="65"/>
        <v>13.148586956521736</v>
      </c>
      <c r="K789" s="3">
        <f t="shared" si="61"/>
        <v>17.087359845997231</v>
      </c>
    </row>
    <row r="790" spans="1:11">
      <c r="A790" s="1">
        <v>1936.02</v>
      </c>
      <c r="B790" s="3">
        <v>14.55</v>
      </c>
      <c r="C790" s="3">
        <v>0.49</v>
      </c>
      <c r="D790" s="3">
        <v>0.78</v>
      </c>
      <c r="E790" s="3">
        <v>13.8</v>
      </c>
      <c r="F790" s="3">
        <f t="shared" si="62"/>
        <v>1936.1249999999409</v>
      </c>
      <c r="G790" s="3">
        <f>G789*11/12+G801*1/12</f>
        <v>2.6524999999999999</v>
      </c>
      <c r="H790" s="3">
        <f t="shared" si="63"/>
        <v>248.45706521739129</v>
      </c>
      <c r="I790" s="3">
        <f t="shared" si="64"/>
        <v>8.3672826086956515</v>
      </c>
      <c r="J790" s="3">
        <f t="shared" si="65"/>
        <v>13.319347826086956</v>
      </c>
      <c r="K790" s="3">
        <f t="shared" si="61"/>
        <v>18.104536459517778</v>
      </c>
    </row>
    <row r="791" spans="1:11">
      <c r="A791" s="1">
        <v>1936.03</v>
      </c>
      <c r="B791" s="3">
        <v>14.86</v>
      </c>
      <c r="C791" s="3">
        <v>0.5</v>
      </c>
      <c r="D791" s="3">
        <v>0.79</v>
      </c>
      <c r="E791" s="3">
        <v>13.7</v>
      </c>
      <c r="F791" s="3">
        <f t="shared" si="62"/>
        <v>1936.2083333332741</v>
      </c>
      <c r="G791" s="3">
        <f>G789*10/12+G801*2/12</f>
        <v>2.6550000000000002</v>
      </c>
      <c r="H791" s="3">
        <f t="shared" si="63"/>
        <v>255.60284671532844</v>
      </c>
      <c r="I791" s="3">
        <f t="shared" si="64"/>
        <v>8.6003649635036492</v>
      </c>
      <c r="J791" s="3">
        <f t="shared" si="65"/>
        <v>13.588576642335767</v>
      </c>
      <c r="K791" s="3">
        <f t="shared" si="61"/>
        <v>18.660478203926012</v>
      </c>
    </row>
    <row r="792" spans="1:11">
      <c r="A792" s="1">
        <v>1936.04</v>
      </c>
      <c r="B792" s="3">
        <v>14.88</v>
      </c>
      <c r="C792" s="3">
        <v>0.51666699999999999</v>
      </c>
      <c r="D792" s="3">
        <v>0.82</v>
      </c>
      <c r="E792" s="3">
        <v>13.7</v>
      </c>
      <c r="F792" s="3">
        <f t="shared" si="62"/>
        <v>1936.2916666666074</v>
      </c>
      <c r="G792" s="3">
        <f>G789*9/12+G801*3/12</f>
        <v>2.6574999999999998</v>
      </c>
      <c r="H792" s="3">
        <f t="shared" si="63"/>
        <v>255.9468613138686</v>
      </c>
      <c r="I792" s="3">
        <f t="shared" si="64"/>
        <v>8.8870495291970801</v>
      </c>
      <c r="J792" s="3">
        <f t="shared" si="65"/>
        <v>14.104598540145984</v>
      </c>
      <c r="K792" s="3">
        <f t="shared" si="61"/>
        <v>18.718999665151486</v>
      </c>
    </row>
    <row r="793" spans="1:11">
      <c r="A793" s="1">
        <v>1936.05</v>
      </c>
      <c r="B793" s="3">
        <v>14.09</v>
      </c>
      <c r="C793" s="3">
        <v>0.53333299999999995</v>
      </c>
      <c r="D793" s="3">
        <v>0.85</v>
      </c>
      <c r="E793" s="3">
        <v>13.7</v>
      </c>
      <c r="F793" s="3">
        <f t="shared" si="62"/>
        <v>1936.3749999999407</v>
      </c>
      <c r="G793" s="3">
        <f>G789*8/12+G801*4/12</f>
        <v>2.66</v>
      </c>
      <c r="H793" s="3">
        <f t="shared" si="63"/>
        <v>242.35828467153283</v>
      </c>
      <c r="I793" s="3">
        <f t="shared" si="64"/>
        <v>9.1737168941605827</v>
      </c>
      <c r="J793" s="3">
        <f t="shared" si="65"/>
        <v>14.620620437956203</v>
      </c>
      <c r="K793" s="3">
        <f t="shared" si="61"/>
        <v>17.750192519328632</v>
      </c>
    </row>
    <row r="794" spans="1:11">
      <c r="A794" s="1">
        <v>1936.06</v>
      </c>
      <c r="B794" s="3">
        <v>14.69</v>
      </c>
      <c r="C794" s="3">
        <v>0.55000000000000004</v>
      </c>
      <c r="D794" s="3">
        <v>0.88</v>
      </c>
      <c r="E794" s="3">
        <v>13.8</v>
      </c>
      <c r="F794" s="3">
        <f t="shared" si="62"/>
        <v>1936.4583333332739</v>
      </c>
      <c r="G794" s="3">
        <f>G789*7/12+G801*5/12</f>
        <v>2.6625000000000001</v>
      </c>
      <c r="H794" s="3">
        <f t="shared" si="63"/>
        <v>250.84771739130429</v>
      </c>
      <c r="I794" s="3">
        <f t="shared" si="64"/>
        <v>9.3918478260869556</v>
      </c>
      <c r="J794" s="3">
        <f t="shared" si="65"/>
        <v>15.026956521739129</v>
      </c>
      <c r="K794" s="3">
        <f t="shared" si="61"/>
        <v>18.393001065831335</v>
      </c>
    </row>
    <row r="795" spans="1:11">
      <c r="A795" s="1">
        <v>1936.07</v>
      </c>
      <c r="B795" s="3">
        <v>15.56</v>
      </c>
      <c r="C795" s="3">
        <v>0.56999999999999995</v>
      </c>
      <c r="D795" s="3">
        <v>0.9</v>
      </c>
      <c r="E795" s="3">
        <v>13.9</v>
      </c>
      <c r="F795" s="3">
        <f t="shared" si="62"/>
        <v>1936.5416666666072</v>
      </c>
      <c r="G795" s="3">
        <f>G789*6/12+G801*6/12</f>
        <v>2.665</v>
      </c>
      <c r="H795" s="3">
        <f t="shared" si="63"/>
        <v>263.79237410071943</v>
      </c>
      <c r="I795" s="3">
        <f t="shared" si="64"/>
        <v>9.6633453237410052</v>
      </c>
      <c r="J795" s="3">
        <f t="shared" si="65"/>
        <v>15.257913669064747</v>
      </c>
      <c r="K795" s="3">
        <f t="shared" si="61"/>
        <v>19.360464512319133</v>
      </c>
    </row>
    <row r="796" spans="1:11">
      <c r="A796" s="1">
        <v>1936.08</v>
      </c>
      <c r="B796" s="3">
        <v>15.87</v>
      </c>
      <c r="C796" s="3">
        <v>0.59</v>
      </c>
      <c r="D796" s="3">
        <v>0.92</v>
      </c>
      <c r="E796" s="3">
        <v>14</v>
      </c>
      <c r="F796" s="3">
        <f t="shared" si="62"/>
        <v>1936.6249999999404</v>
      </c>
      <c r="G796" s="3">
        <f>G789*5/12+G801*7/12</f>
        <v>2.6675000000000004</v>
      </c>
      <c r="H796" s="3">
        <f t="shared" si="63"/>
        <v>267.12610714285711</v>
      </c>
      <c r="I796" s="3">
        <f t="shared" si="64"/>
        <v>9.9309642857142837</v>
      </c>
      <c r="J796" s="3">
        <f t="shared" si="65"/>
        <v>15.485571428571429</v>
      </c>
      <c r="K796" s="3">
        <f t="shared" si="61"/>
        <v>19.623060162983748</v>
      </c>
    </row>
    <row r="797" spans="1:11">
      <c r="A797" s="1">
        <v>1936.09</v>
      </c>
      <c r="B797" s="3">
        <v>16.05</v>
      </c>
      <c r="C797" s="3">
        <v>0.61</v>
      </c>
      <c r="D797" s="3">
        <v>0.94</v>
      </c>
      <c r="E797" s="3">
        <v>14</v>
      </c>
      <c r="F797" s="3">
        <f t="shared" si="62"/>
        <v>1936.7083333332737</v>
      </c>
      <c r="G797" s="3">
        <f>G789*4/12+G801*8/12</f>
        <v>2.67</v>
      </c>
      <c r="H797" s="3">
        <f t="shared" si="63"/>
        <v>270.15589285714287</v>
      </c>
      <c r="I797" s="3">
        <f t="shared" si="64"/>
        <v>10.267607142857141</v>
      </c>
      <c r="J797" s="3">
        <f t="shared" si="65"/>
        <v>15.822214285714283</v>
      </c>
      <c r="K797" s="3">
        <f t="shared" si="61"/>
        <v>19.862024243287632</v>
      </c>
    </row>
    <row r="798" spans="1:11">
      <c r="A798" s="1">
        <v>1936.1</v>
      </c>
      <c r="B798" s="3">
        <v>16.89</v>
      </c>
      <c r="C798" s="3">
        <v>0.64666699999999999</v>
      </c>
      <c r="D798" s="3">
        <v>0.96666700000000005</v>
      </c>
      <c r="E798" s="3">
        <v>14</v>
      </c>
      <c r="F798" s="3">
        <f t="shared" si="62"/>
        <v>1936.7916666666069</v>
      </c>
      <c r="G798" s="3">
        <f>G789*3/12+G801*9/12</f>
        <v>2.6725000000000003</v>
      </c>
      <c r="H798" s="3">
        <f t="shared" si="63"/>
        <v>284.29489285714283</v>
      </c>
      <c r="I798" s="3">
        <f t="shared" si="64"/>
        <v>10.884791324999998</v>
      </c>
      <c r="J798" s="3">
        <f t="shared" si="65"/>
        <v>16.271077039285714</v>
      </c>
      <c r="K798" s="3">
        <f t="shared" si="61"/>
        <v>20.913091852533118</v>
      </c>
    </row>
    <row r="799" spans="1:11">
      <c r="A799" s="1">
        <v>1936.11</v>
      </c>
      <c r="B799" s="3">
        <v>17.36</v>
      </c>
      <c r="C799" s="3">
        <v>0.68333299999999997</v>
      </c>
      <c r="D799" s="3">
        <v>0.99333300000000002</v>
      </c>
      <c r="E799" s="3">
        <v>14</v>
      </c>
      <c r="F799" s="3">
        <f t="shared" si="62"/>
        <v>1936.8749999999402</v>
      </c>
      <c r="G799" s="3">
        <f>G789*2/12+G801*10/12</f>
        <v>2.6749999999999998</v>
      </c>
      <c r="H799" s="3">
        <f t="shared" si="63"/>
        <v>292.20599999999996</v>
      </c>
      <c r="I799" s="3">
        <f t="shared" si="64"/>
        <v>11.501958674999997</v>
      </c>
      <c r="J799" s="3">
        <f t="shared" si="65"/>
        <v>16.719922960714285</v>
      </c>
      <c r="K799" s="3">
        <f t="shared" si="61"/>
        <v>21.499765341024155</v>
      </c>
    </row>
    <row r="800" spans="1:11">
      <c r="A800" s="1">
        <v>1936.12</v>
      </c>
      <c r="B800" s="3">
        <v>17.059999999999999</v>
      </c>
      <c r="C800" s="3">
        <v>0.72</v>
      </c>
      <c r="D800" s="3">
        <v>1.02</v>
      </c>
      <c r="E800" s="3">
        <v>14</v>
      </c>
      <c r="F800" s="3">
        <f t="shared" si="62"/>
        <v>1936.9583333332735</v>
      </c>
      <c r="G800" s="3">
        <f>G789*1/12+G801*11/12</f>
        <v>2.6774999999999998</v>
      </c>
      <c r="H800" s="3">
        <f t="shared" si="63"/>
        <v>287.15635714285708</v>
      </c>
      <c r="I800" s="3">
        <f t="shared" si="64"/>
        <v>12.119142857142856</v>
      </c>
      <c r="J800" s="3">
        <f t="shared" si="65"/>
        <v>17.168785714285711</v>
      </c>
      <c r="K800" s="3">
        <f t="shared" si="61"/>
        <v>21.125663548155437</v>
      </c>
    </row>
    <row r="801" spans="1:11">
      <c r="A801" s="1">
        <v>1937.01</v>
      </c>
      <c r="B801" s="3">
        <v>17.59</v>
      </c>
      <c r="C801" s="3">
        <v>0.73</v>
      </c>
      <c r="D801" s="3">
        <v>1.05</v>
      </c>
      <c r="E801" s="3">
        <v>14.1</v>
      </c>
      <c r="F801" s="3">
        <f t="shared" si="62"/>
        <v>1937.0416666666067</v>
      </c>
      <c r="G801" s="3">
        <v>2.68</v>
      </c>
      <c r="H801" s="3">
        <f t="shared" si="63"/>
        <v>293.97755319148933</v>
      </c>
      <c r="I801" s="3">
        <f t="shared" si="64"/>
        <v>12.20031914893617</v>
      </c>
      <c r="J801" s="3">
        <f t="shared" si="65"/>
        <v>17.548404255319149</v>
      </c>
      <c r="K801" s="3">
        <f t="shared" si="61"/>
        <v>21.618741582953508</v>
      </c>
    </row>
    <row r="802" spans="1:11">
      <c r="A802" s="1">
        <v>1937.02</v>
      </c>
      <c r="B802" s="3">
        <v>18.11</v>
      </c>
      <c r="C802" s="3">
        <v>0.74</v>
      </c>
      <c r="D802" s="3">
        <v>1.08</v>
      </c>
      <c r="E802" s="3">
        <v>14.1</v>
      </c>
      <c r="F802" s="3">
        <f t="shared" si="62"/>
        <v>1937.12499999994</v>
      </c>
      <c r="G802" s="3">
        <f>G801*11/12+G813*1/12</f>
        <v>2.67</v>
      </c>
      <c r="H802" s="3">
        <f t="shared" si="63"/>
        <v>302.66819148936167</v>
      </c>
      <c r="I802" s="3">
        <f t="shared" si="64"/>
        <v>12.367446808510637</v>
      </c>
      <c r="J802" s="3">
        <f t="shared" si="65"/>
        <v>18.049787234042551</v>
      </c>
      <c r="K802" s="3">
        <f t="shared" si="61"/>
        <v>22.244221552805158</v>
      </c>
    </row>
    <row r="803" spans="1:11">
      <c r="A803" s="1">
        <v>1937.03</v>
      </c>
      <c r="B803" s="3">
        <v>18.09</v>
      </c>
      <c r="C803" s="3">
        <v>0.75</v>
      </c>
      <c r="D803" s="3">
        <v>1.1100000000000001</v>
      </c>
      <c r="E803" s="3">
        <v>14.2</v>
      </c>
      <c r="F803" s="3">
        <f t="shared" si="62"/>
        <v>1937.2083333332732</v>
      </c>
      <c r="G803" s="3">
        <f>G801*10/12+G813*2/12</f>
        <v>2.66</v>
      </c>
      <c r="H803" s="3">
        <f t="shared" si="63"/>
        <v>300.20482394366195</v>
      </c>
      <c r="I803" s="3">
        <f t="shared" si="64"/>
        <v>12.446302816901408</v>
      </c>
      <c r="J803" s="3">
        <f t="shared" si="65"/>
        <v>18.420528169014087</v>
      </c>
      <c r="K803" s="3">
        <f t="shared" si="61"/>
        <v>22.042197016050572</v>
      </c>
    </row>
    <row r="804" spans="1:11">
      <c r="A804" s="1">
        <v>1937.04</v>
      </c>
      <c r="B804" s="3">
        <v>17.010000000000002</v>
      </c>
      <c r="C804" s="3">
        <v>0.78</v>
      </c>
      <c r="D804" s="3">
        <v>1.1299999999999999</v>
      </c>
      <c r="E804" s="3">
        <v>14.3</v>
      </c>
      <c r="F804" s="3">
        <f t="shared" si="62"/>
        <v>1937.2916666666065</v>
      </c>
      <c r="G804" s="3">
        <f>G801*9/12+G813*3/12</f>
        <v>2.6500000000000004</v>
      </c>
      <c r="H804" s="3">
        <f t="shared" si="63"/>
        <v>280.30814685314687</v>
      </c>
      <c r="I804" s="3">
        <f t="shared" si="64"/>
        <v>12.853636363636362</v>
      </c>
      <c r="J804" s="3">
        <f t="shared" si="65"/>
        <v>18.621293706293699</v>
      </c>
      <c r="K804" s="3">
        <f t="shared" si="61"/>
        <v>20.556579457432861</v>
      </c>
    </row>
    <row r="805" spans="1:11">
      <c r="A805" s="1">
        <v>1937.05</v>
      </c>
      <c r="B805" s="3">
        <v>16.25</v>
      </c>
      <c r="C805" s="3">
        <v>0.81</v>
      </c>
      <c r="D805" s="3">
        <v>1.1499999999999999</v>
      </c>
      <c r="E805" s="3">
        <v>14.4</v>
      </c>
      <c r="F805" s="3">
        <f t="shared" si="62"/>
        <v>1937.3749999999397</v>
      </c>
      <c r="G805" s="3">
        <f>G801*8/12+G813*4/12</f>
        <v>2.64</v>
      </c>
      <c r="H805" s="3">
        <f t="shared" si="63"/>
        <v>265.92447916666663</v>
      </c>
      <c r="I805" s="3">
        <f t="shared" si="64"/>
        <v>13.255312499999999</v>
      </c>
      <c r="J805" s="3">
        <f t="shared" si="65"/>
        <v>18.819270833333331</v>
      </c>
      <c r="K805" s="3">
        <f t="shared" si="61"/>
        <v>19.474174686572102</v>
      </c>
    </row>
    <row r="806" spans="1:11">
      <c r="A806" s="1">
        <v>1937.06</v>
      </c>
      <c r="B806" s="3">
        <v>15.64</v>
      </c>
      <c r="C806" s="3">
        <v>0.84</v>
      </c>
      <c r="D806" s="3">
        <v>1.17</v>
      </c>
      <c r="E806" s="3">
        <v>14.4</v>
      </c>
      <c r="F806" s="3">
        <f t="shared" si="62"/>
        <v>1937.458333333273</v>
      </c>
      <c r="G806" s="3">
        <f>G801*7/12+G813*5/12</f>
        <v>2.63</v>
      </c>
      <c r="H806" s="3">
        <f t="shared" si="63"/>
        <v>255.9420833333333</v>
      </c>
      <c r="I806" s="3">
        <f t="shared" si="64"/>
        <v>13.746249999999998</v>
      </c>
      <c r="J806" s="3">
        <f t="shared" si="65"/>
        <v>19.146562499999998</v>
      </c>
      <c r="K806" s="3">
        <f t="shared" si="61"/>
        <v>18.711659960364958</v>
      </c>
    </row>
    <row r="807" spans="1:11">
      <c r="A807" s="1">
        <v>1937.07</v>
      </c>
      <c r="B807" s="3">
        <v>16.57</v>
      </c>
      <c r="C807" s="3">
        <v>0.81666700000000003</v>
      </c>
      <c r="D807" s="3">
        <v>1.1866699999999999</v>
      </c>
      <c r="E807" s="3">
        <v>14.5</v>
      </c>
      <c r="F807" s="3">
        <f t="shared" si="62"/>
        <v>1937.5416666666063</v>
      </c>
      <c r="G807" s="3">
        <f>G801*6/12+G813*6/12</f>
        <v>2.62</v>
      </c>
      <c r="H807" s="3">
        <f t="shared" si="63"/>
        <v>269.29106896551724</v>
      </c>
      <c r="I807" s="3">
        <f t="shared" si="64"/>
        <v>13.272246796551725</v>
      </c>
      <c r="J807" s="3">
        <f t="shared" si="65"/>
        <v>19.285433482758616</v>
      </c>
      <c r="K807" s="3">
        <f t="shared" si="61"/>
        <v>19.646723279607627</v>
      </c>
    </row>
    <row r="808" spans="1:11">
      <c r="A808" s="1">
        <v>1937.08</v>
      </c>
      <c r="B808" s="3">
        <v>16.739999999999998</v>
      </c>
      <c r="C808" s="3">
        <v>0.79333299999999995</v>
      </c>
      <c r="D808" s="3">
        <v>1.20333</v>
      </c>
      <c r="E808" s="3">
        <v>14.5</v>
      </c>
      <c r="F808" s="3">
        <f t="shared" si="62"/>
        <v>1937.6249999999395</v>
      </c>
      <c r="G808" s="3">
        <f>G801*5/12+G813*7/12</f>
        <v>2.6100000000000003</v>
      </c>
      <c r="H808" s="3">
        <f t="shared" si="63"/>
        <v>272.05386206896543</v>
      </c>
      <c r="I808" s="3">
        <f t="shared" si="64"/>
        <v>12.89302906551724</v>
      </c>
      <c r="J808" s="3">
        <f t="shared" si="65"/>
        <v>19.556187206896549</v>
      </c>
      <c r="K808" s="3">
        <f t="shared" si="61"/>
        <v>19.80698257738096</v>
      </c>
    </row>
    <row r="809" spans="1:11">
      <c r="A809" s="1">
        <v>1937.09</v>
      </c>
      <c r="B809" s="3">
        <v>14.37</v>
      </c>
      <c r="C809" s="3">
        <v>0.77</v>
      </c>
      <c r="D809" s="3">
        <v>1.22</v>
      </c>
      <c r="E809" s="3">
        <v>14.6</v>
      </c>
      <c r="F809" s="3">
        <f t="shared" si="62"/>
        <v>1937.7083333332728</v>
      </c>
      <c r="G809" s="3">
        <f>G801*4/12+G813*8/12</f>
        <v>2.6</v>
      </c>
      <c r="H809" s="3">
        <f t="shared" si="63"/>
        <v>231.93770547945203</v>
      </c>
      <c r="I809" s="3">
        <f t="shared" si="64"/>
        <v>12.428116438356163</v>
      </c>
      <c r="J809" s="3">
        <f t="shared" si="65"/>
        <v>19.691301369863009</v>
      </c>
      <c r="K809" s="3">
        <f t="shared" si="61"/>
        <v>16.847882862705809</v>
      </c>
    </row>
    <row r="810" spans="1:11">
      <c r="A810" s="1">
        <v>1937.1</v>
      </c>
      <c r="B810" s="3">
        <v>12.28</v>
      </c>
      <c r="C810" s="3">
        <v>0.78</v>
      </c>
      <c r="D810" s="3">
        <v>1.19</v>
      </c>
      <c r="E810" s="3">
        <v>14.6</v>
      </c>
      <c r="F810" s="3">
        <f t="shared" si="62"/>
        <v>1937.791666666606</v>
      </c>
      <c r="G810" s="3">
        <f>G801*3/12+G813*9/12</f>
        <v>2.59</v>
      </c>
      <c r="H810" s="3">
        <f t="shared" si="63"/>
        <v>198.20424657534244</v>
      </c>
      <c r="I810" s="3">
        <f t="shared" si="64"/>
        <v>12.589520547945204</v>
      </c>
      <c r="J810" s="3">
        <f t="shared" si="65"/>
        <v>19.207089041095887</v>
      </c>
      <c r="K810" s="3">
        <f t="shared" si="61"/>
        <v>14.361659574753356</v>
      </c>
    </row>
    <row r="811" spans="1:11">
      <c r="A811" s="1">
        <v>1937.11</v>
      </c>
      <c r="B811" s="3">
        <v>11.2</v>
      </c>
      <c r="C811" s="3">
        <v>0.79</v>
      </c>
      <c r="D811" s="3">
        <v>1.1599999999999999</v>
      </c>
      <c r="E811" s="3">
        <v>14.5</v>
      </c>
      <c r="F811" s="3">
        <f t="shared" si="62"/>
        <v>1937.8749999999393</v>
      </c>
      <c r="G811" s="3">
        <f>G801*2/12+G813*10/12</f>
        <v>2.58</v>
      </c>
      <c r="H811" s="3">
        <f t="shared" si="63"/>
        <v>182.01931034482757</v>
      </c>
      <c r="I811" s="3">
        <f t="shared" si="64"/>
        <v>12.838862068965517</v>
      </c>
      <c r="J811" s="3">
        <f t="shared" si="65"/>
        <v>18.851999999999997</v>
      </c>
      <c r="K811" s="3">
        <f t="shared" si="61"/>
        <v>13.158119166486065</v>
      </c>
    </row>
    <row r="812" spans="1:11">
      <c r="A812" s="1">
        <v>1937.12</v>
      </c>
      <c r="B812" s="3">
        <v>11.02</v>
      </c>
      <c r="C812" s="3">
        <v>0.8</v>
      </c>
      <c r="D812" s="3">
        <v>1.1299999999999999</v>
      </c>
      <c r="E812" s="3">
        <v>14.4</v>
      </c>
      <c r="F812" s="3">
        <f t="shared" si="62"/>
        <v>1937.9583333332725</v>
      </c>
      <c r="G812" s="3">
        <f>G801*1/12+G813*11/12</f>
        <v>2.57</v>
      </c>
      <c r="H812" s="3">
        <f t="shared" si="63"/>
        <v>180.33770833333332</v>
      </c>
      <c r="I812" s="3">
        <f t="shared" si="64"/>
        <v>13.091666666666665</v>
      </c>
      <c r="J812" s="3">
        <f t="shared" si="65"/>
        <v>18.49197916666666</v>
      </c>
      <c r="K812" s="3">
        <f t="shared" si="61"/>
        <v>13.008483033706137</v>
      </c>
    </row>
    <row r="813" spans="1:11">
      <c r="A813" s="1">
        <v>1938.01</v>
      </c>
      <c r="B813" s="3">
        <v>11.31</v>
      </c>
      <c r="C813" s="3">
        <v>0.79333299999999995</v>
      </c>
      <c r="D813" s="3">
        <v>1.07667</v>
      </c>
      <c r="E813" s="3">
        <v>14.2</v>
      </c>
      <c r="F813" s="3">
        <f t="shared" si="62"/>
        <v>1938.0416666666058</v>
      </c>
      <c r="G813" s="3">
        <v>2.56</v>
      </c>
      <c r="H813" s="3">
        <f t="shared" si="63"/>
        <v>187.69024647887323</v>
      </c>
      <c r="I813" s="3">
        <f t="shared" si="64"/>
        <v>13.165417003521126</v>
      </c>
      <c r="J813" s="3">
        <f t="shared" si="65"/>
        <v>17.867414471830983</v>
      </c>
      <c r="K813" s="3">
        <f t="shared" si="61"/>
        <v>13.511461918562411</v>
      </c>
    </row>
    <row r="814" spans="1:11">
      <c r="A814" s="1">
        <v>1938.02</v>
      </c>
      <c r="B814" s="3">
        <v>11.04</v>
      </c>
      <c r="C814" s="3">
        <v>0.78666700000000001</v>
      </c>
      <c r="D814" s="3">
        <v>1.0233300000000001</v>
      </c>
      <c r="E814" s="3">
        <v>14.1</v>
      </c>
      <c r="F814" s="3">
        <f t="shared" si="62"/>
        <v>1938.1249999999391</v>
      </c>
      <c r="G814" s="3">
        <f>G813*11/12+G825*1/12</f>
        <v>2.5433333333333334</v>
      </c>
      <c r="H814" s="3">
        <f t="shared" si="63"/>
        <v>184.50893617021273</v>
      </c>
      <c r="I814" s="3">
        <f t="shared" si="64"/>
        <v>13.147381457446807</v>
      </c>
      <c r="J814" s="3">
        <f t="shared" si="65"/>
        <v>17.102674787234044</v>
      </c>
      <c r="K814" s="3">
        <f t="shared" si="61"/>
        <v>13.263076236460865</v>
      </c>
    </row>
    <row r="815" spans="1:11">
      <c r="A815" s="1">
        <v>1938.03</v>
      </c>
      <c r="B815" s="3">
        <v>10.31</v>
      </c>
      <c r="C815" s="3">
        <v>0.78</v>
      </c>
      <c r="D815" s="3">
        <v>0.97</v>
      </c>
      <c r="E815" s="3">
        <v>14.1</v>
      </c>
      <c r="F815" s="3">
        <f t="shared" si="62"/>
        <v>1938.2083333332723</v>
      </c>
      <c r="G815" s="3">
        <f>G813*10/12+G825*2/12</f>
        <v>2.5266666666666664</v>
      </c>
      <c r="H815" s="3">
        <f t="shared" si="63"/>
        <v>172.3086170212766</v>
      </c>
      <c r="I815" s="3">
        <f t="shared" si="64"/>
        <v>13.03595744680851</v>
      </c>
      <c r="J815" s="3">
        <f t="shared" si="65"/>
        <v>16.211382978723403</v>
      </c>
      <c r="K815" s="3">
        <f t="shared" si="61"/>
        <v>12.377286234697685</v>
      </c>
    </row>
    <row r="816" spans="1:11">
      <c r="A816" s="1">
        <v>1938.04</v>
      </c>
      <c r="B816" s="3">
        <v>9.89</v>
      </c>
      <c r="C816" s="3">
        <v>0.76666699999999999</v>
      </c>
      <c r="D816" s="3">
        <v>0.90333300000000005</v>
      </c>
      <c r="E816" s="3">
        <v>14.2</v>
      </c>
      <c r="F816" s="3">
        <f t="shared" si="62"/>
        <v>1938.2916666666056</v>
      </c>
      <c r="G816" s="3">
        <f>G813*9/12+G825*3/12</f>
        <v>2.5099999999999998</v>
      </c>
      <c r="H816" s="3">
        <f t="shared" si="63"/>
        <v>164.12524647887327</v>
      </c>
      <c r="I816" s="3">
        <f t="shared" si="64"/>
        <v>12.722892855633802</v>
      </c>
      <c r="J816" s="3">
        <f t="shared" si="65"/>
        <v>14.99087475</v>
      </c>
      <c r="K816" s="3">
        <f t="shared" si="61"/>
        <v>11.789517720684184</v>
      </c>
    </row>
    <row r="817" spans="1:11">
      <c r="A817" s="1">
        <v>1938.05</v>
      </c>
      <c r="B817" s="3">
        <v>9.98</v>
      </c>
      <c r="C817" s="3">
        <v>0.75333300000000003</v>
      </c>
      <c r="D817" s="3">
        <v>0.83666700000000005</v>
      </c>
      <c r="E817" s="3">
        <v>14.1</v>
      </c>
      <c r="F817" s="3">
        <f t="shared" si="62"/>
        <v>1938.3749999999388</v>
      </c>
      <c r="G817" s="3">
        <f>G813*8/12+G825*4/12</f>
        <v>2.4933333333333332</v>
      </c>
      <c r="H817" s="3">
        <f t="shared" si="63"/>
        <v>166.79340425531913</v>
      </c>
      <c r="I817" s="3">
        <f t="shared" si="64"/>
        <v>12.590278117021276</v>
      </c>
      <c r="J817" s="3">
        <f t="shared" si="65"/>
        <v>13.983019755319148</v>
      </c>
      <c r="K817" s="3">
        <f t="shared" si="61"/>
        <v>11.992275930545691</v>
      </c>
    </row>
    <row r="818" spans="1:11">
      <c r="A818" s="1">
        <v>1938.06</v>
      </c>
      <c r="B818" s="3">
        <v>10.210000000000001</v>
      </c>
      <c r="C818" s="3">
        <v>0.74</v>
      </c>
      <c r="D818" s="3">
        <v>0.77</v>
      </c>
      <c r="E818" s="3">
        <v>14.1</v>
      </c>
      <c r="F818" s="3">
        <f t="shared" si="62"/>
        <v>1938.4583333332721</v>
      </c>
      <c r="G818" s="3">
        <f>G813*7/12+G825*5/12</f>
        <v>2.4766666666666666</v>
      </c>
      <c r="H818" s="3">
        <f t="shared" si="63"/>
        <v>170.63734042553193</v>
      </c>
      <c r="I818" s="3">
        <f t="shared" si="64"/>
        <v>12.367446808510637</v>
      </c>
      <c r="J818" s="3">
        <f t="shared" si="65"/>
        <v>12.868829787234041</v>
      </c>
      <c r="K818" s="3">
        <f t="shared" si="61"/>
        <v>12.288966307788129</v>
      </c>
    </row>
    <row r="819" spans="1:11">
      <c r="A819" s="1">
        <v>1938.07</v>
      </c>
      <c r="B819" s="3">
        <v>12.24</v>
      </c>
      <c r="C819" s="3">
        <v>0.71333299999999999</v>
      </c>
      <c r="D819" s="3">
        <v>0.72</v>
      </c>
      <c r="E819" s="3">
        <v>14.1</v>
      </c>
      <c r="F819" s="3">
        <f t="shared" si="62"/>
        <v>1938.5416666666054</v>
      </c>
      <c r="G819" s="3">
        <f>G813*6/12+G825*6/12</f>
        <v>2.46</v>
      </c>
      <c r="H819" s="3">
        <f t="shared" si="63"/>
        <v>204.56425531914891</v>
      </c>
      <c r="I819" s="3">
        <f t="shared" si="64"/>
        <v>11.921767478723405</v>
      </c>
      <c r="J819" s="3">
        <f t="shared" si="65"/>
        <v>12.0331914893617</v>
      </c>
      <c r="K819" s="3">
        <f t="shared" si="61"/>
        <v>14.770328017492066</v>
      </c>
    </row>
    <row r="820" spans="1:11">
      <c r="A820" s="1">
        <v>1938.08</v>
      </c>
      <c r="B820" s="3">
        <v>12.31</v>
      </c>
      <c r="C820" s="3">
        <v>0.68666700000000003</v>
      </c>
      <c r="D820" s="3">
        <v>0.67</v>
      </c>
      <c r="E820" s="3">
        <v>14.1</v>
      </c>
      <c r="F820" s="3">
        <f t="shared" si="62"/>
        <v>1938.6249999999386</v>
      </c>
      <c r="G820" s="3">
        <f>G813*5/12+G825*7/12</f>
        <v>2.4433333333333334</v>
      </c>
      <c r="H820" s="3">
        <f t="shared" si="63"/>
        <v>205.73414893617021</v>
      </c>
      <c r="I820" s="3">
        <f t="shared" si="64"/>
        <v>11.476104861702128</v>
      </c>
      <c r="J820" s="3">
        <f t="shared" si="65"/>
        <v>11.197553191489362</v>
      </c>
      <c r="K820" s="3">
        <f t="shared" si="61"/>
        <v>14.903588512604367</v>
      </c>
    </row>
    <row r="821" spans="1:11">
      <c r="A821" s="1">
        <v>1938.09</v>
      </c>
      <c r="B821" s="3">
        <v>11.75</v>
      </c>
      <c r="C821" s="3">
        <v>0.66</v>
      </c>
      <c r="D821" s="3">
        <v>0.62</v>
      </c>
      <c r="E821" s="3">
        <v>14.1</v>
      </c>
      <c r="F821" s="3">
        <f t="shared" si="62"/>
        <v>1938.7083333332719</v>
      </c>
      <c r="G821" s="3">
        <f>G813*4/12+G825*8/12</f>
        <v>2.4266666666666667</v>
      </c>
      <c r="H821" s="3">
        <f t="shared" si="63"/>
        <v>196.375</v>
      </c>
      <c r="I821" s="3">
        <f t="shared" si="64"/>
        <v>11.030425531914894</v>
      </c>
      <c r="J821" s="3">
        <f t="shared" si="65"/>
        <v>10.361914893617021</v>
      </c>
      <c r="K821" s="3">
        <f t="shared" si="61"/>
        <v>14.282330508639971</v>
      </c>
    </row>
    <row r="822" spans="1:11">
      <c r="A822" s="1">
        <v>1938.1</v>
      </c>
      <c r="B822" s="3">
        <v>13.06</v>
      </c>
      <c r="C822" s="3">
        <v>0.61</v>
      </c>
      <c r="D822" s="3">
        <v>0.62666699999999997</v>
      </c>
      <c r="E822" s="3">
        <v>14</v>
      </c>
      <c r="F822" s="3">
        <f t="shared" si="62"/>
        <v>1938.7916666666051</v>
      </c>
      <c r="G822" s="3">
        <f>G813*3/12+G825*9/12</f>
        <v>2.4099999999999997</v>
      </c>
      <c r="H822" s="3">
        <f t="shared" si="63"/>
        <v>219.82778571428571</v>
      </c>
      <c r="I822" s="3">
        <f t="shared" si="64"/>
        <v>10.267607142857141</v>
      </c>
      <c r="J822" s="3">
        <f t="shared" si="65"/>
        <v>10.548148467857143</v>
      </c>
      <c r="K822" s="3">
        <f t="shared" si="61"/>
        <v>16.061147643333442</v>
      </c>
    </row>
    <row r="823" spans="1:11">
      <c r="A823" s="1">
        <v>1938.11</v>
      </c>
      <c r="B823" s="3">
        <v>13.07</v>
      </c>
      <c r="C823" s="3">
        <v>0.56000000000000005</v>
      </c>
      <c r="D823" s="3">
        <v>0.63333300000000003</v>
      </c>
      <c r="E823" s="3">
        <v>14</v>
      </c>
      <c r="F823" s="3">
        <f t="shared" si="62"/>
        <v>1938.8749999999384</v>
      </c>
      <c r="G823" s="3">
        <f>G813*2/12+G825*10/12</f>
        <v>2.3933333333333331</v>
      </c>
      <c r="H823" s="3">
        <f t="shared" si="63"/>
        <v>219.99610714285714</v>
      </c>
      <c r="I823" s="3">
        <f t="shared" si="64"/>
        <v>9.4260000000000002</v>
      </c>
      <c r="J823" s="3">
        <f t="shared" si="65"/>
        <v>10.660351532142856</v>
      </c>
      <c r="K823" s="3">
        <f t="shared" si="61"/>
        <v>16.149571800715506</v>
      </c>
    </row>
    <row r="824" spans="1:11">
      <c r="A824" s="1">
        <v>1938.12</v>
      </c>
      <c r="B824" s="3">
        <v>12.69</v>
      </c>
      <c r="C824" s="3">
        <v>0.51</v>
      </c>
      <c r="D824" s="3">
        <v>0.64</v>
      </c>
      <c r="E824" s="3">
        <v>14</v>
      </c>
      <c r="F824" s="3">
        <f t="shared" si="62"/>
        <v>1938.9583333332716</v>
      </c>
      <c r="G824" s="3">
        <f>G813*1/12+G825*11/12</f>
        <v>2.3766666666666665</v>
      </c>
      <c r="H824" s="3">
        <f t="shared" si="63"/>
        <v>213.59989285714283</v>
      </c>
      <c r="I824" s="3">
        <f t="shared" si="64"/>
        <v>8.5843928571428556</v>
      </c>
      <c r="J824" s="3">
        <f t="shared" si="65"/>
        <v>10.772571428571428</v>
      </c>
      <c r="K824" s="3">
        <f t="shared" si="61"/>
        <v>15.756484438994002</v>
      </c>
    </row>
    <row r="825" spans="1:11">
      <c r="A825" s="1">
        <v>1939.01</v>
      </c>
      <c r="B825" s="3">
        <v>12.5</v>
      </c>
      <c r="C825" s="3">
        <v>0.51333300000000004</v>
      </c>
      <c r="D825" s="3">
        <v>0.66333299999999995</v>
      </c>
      <c r="E825" s="3">
        <v>14</v>
      </c>
      <c r="F825" s="3">
        <f t="shared" si="62"/>
        <v>1939.0416666666049</v>
      </c>
      <c r="G825" s="3">
        <v>2.36</v>
      </c>
      <c r="H825" s="3">
        <f t="shared" si="63"/>
        <v>210.40178571428569</v>
      </c>
      <c r="I825" s="3">
        <f t="shared" si="64"/>
        <v>8.6404943892857151</v>
      </c>
      <c r="J825" s="3">
        <f t="shared" si="65"/>
        <v>11.16531581785714</v>
      </c>
      <c r="K825" s="3">
        <f t="shared" si="61"/>
        <v>15.599634410919284</v>
      </c>
    </row>
    <row r="826" spans="1:11">
      <c r="A826" s="1">
        <v>1939.02</v>
      </c>
      <c r="B826" s="3">
        <v>12.4</v>
      </c>
      <c r="C826" s="3">
        <v>0.51666699999999999</v>
      </c>
      <c r="D826" s="3">
        <v>0.68666700000000003</v>
      </c>
      <c r="E826" s="3">
        <v>13.9</v>
      </c>
      <c r="F826" s="3">
        <f t="shared" si="62"/>
        <v>1939.1249999999382</v>
      </c>
      <c r="G826" s="3">
        <f>G825*11/12+G837*1/12</f>
        <v>2.3474999999999997</v>
      </c>
      <c r="H826" s="3">
        <f t="shared" si="63"/>
        <v>210.22014388489208</v>
      </c>
      <c r="I826" s="3">
        <f t="shared" si="64"/>
        <v>8.7591783129496381</v>
      </c>
      <c r="J826" s="3">
        <f t="shared" si="65"/>
        <v>11.641228672661871</v>
      </c>
      <c r="K826" s="3">
        <f t="shared" si="61"/>
        <v>15.66469692895477</v>
      </c>
    </row>
    <row r="827" spans="1:11">
      <c r="A827" s="1">
        <v>1939.03</v>
      </c>
      <c r="B827" s="3">
        <v>12.39</v>
      </c>
      <c r="C827" s="3">
        <v>0.52</v>
      </c>
      <c r="D827" s="3">
        <v>0.71</v>
      </c>
      <c r="E827" s="3">
        <v>13.9</v>
      </c>
      <c r="F827" s="3">
        <f t="shared" si="62"/>
        <v>1939.2083333332714</v>
      </c>
      <c r="G827" s="3">
        <f>G825*10/12+G837*2/12</f>
        <v>2.335</v>
      </c>
      <c r="H827" s="3">
        <f t="shared" si="63"/>
        <v>210.05061151079136</v>
      </c>
      <c r="I827" s="3">
        <f t="shared" si="64"/>
        <v>8.8156834532374102</v>
      </c>
      <c r="J827" s="3">
        <f t="shared" si="65"/>
        <v>12.036798561151077</v>
      </c>
      <c r="K827" s="3">
        <f t="shared" si="61"/>
        <v>15.729223743214229</v>
      </c>
    </row>
    <row r="828" spans="1:11">
      <c r="A828" s="1">
        <v>1939.04</v>
      </c>
      <c r="B828" s="3">
        <v>10.83</v>
      </c>
      <c r="C828" s="3">
        <v>0.52333300000000005</v>
      </c>
      <c r="D828" s="3">
        <v>0.72666699999999995</v>
      </c>
      <c r="E828" s="3">
        <v>13.8</v>
      </c>
      <c r="F828" s="3">
        <f t="shared" si="62"/>
        <v>1939.2916666666047</v>
      </c>
      <c r="G828" s="3">
        <f>G825*9/12+G837*3/12</f>
        <v>2.3224999999999998</v>
      </c>
      <c r="H828" s="3">
        <f t="shared" si="63"/>
        <v>184.9340217391304</v>
      </c>
      <c r="I828" s="3">
        <f t="shared" si="64"/>
        <v>8.9364798152173908</v>
      </c>
      <c r="J828" s="3">
        <f t="shared" si="65"/>
        <v>12.40862888043478</v>
      </c>
      <c r="K828" s="3">
        <f t="shared" si="61"/>
        <v>13.916994579812403</v>
      </c>
    </row>
    <row r="829" spans="1:11">
      <c r="A829" s="1">
        <v>1939.05</v>
      </c>
      <c r="B829" s="3">
        <v>11.23</v>
      </c>
      <c r="C829" s="3">
        <v>0.526667</v>
      </c>
      <c r="D829" s="3">
        <v>0.74333300000000002</v>
      </c>
      <c r="E829" s="3">
        <v>13.8</v>
      </c>
      <c r="F829" s="3">
        <f t="shared" si="62"/>
        <v>1939.3749999999379</v>
      </c>
      <c r="G829" s="3">
        <f>G825*8/12+G837*4/12</f>
        <v>2.31</v>
      </c>
      <c r="H829" s="3">
        <f t="shared" si="63"/>
        <v>191.76445652173911</v>
      </c>
      <c r="I829" s="3">
        <f t="shared" si="64"/>
        <v>8.993411489130434</v>
      </c>
      <c r="J829" s="3">
        <f t="shared" si="65"/>
        <v>12.693218945652173</v>
      </c>
      <c r="K829" s="3">
        <f t="shared" si="61"/>
        <v>14.502929499657771</v>
      </c>
    </row>
    <row r="830" spans="1:11">
      <c r="A830" s="1">
        <v>1939.06</v>
      </c>
      <c r="B830" s="3">
        <v>11.43</v>
      </c>
      <c r="C830" s="3">
        <v>0.53</v>
      </c>
      <c r="D830" s="3">
        <v>0.76</v>
      </c>
      <c r="E830" s="3">
        <v>13.8</v>
      </c>
      <c r="F830" s="3">
        <f t="shared" si="62"/>
        <v>1939.4583333332712</v>
      </c>
      <c r="G830" s="3">
        <f>G825*7/12+G837*5/12</f>
        <v>2.2975000000000003</v>
      </c>
      <c r="H830" s="3">
        <f t="shared" si="63"/>
        <v>195.17967391304342</v>
      </c>
      <c r="I830" s="3">
        <f t="shared" si="64"/>
        <v>9.0503260869565203</v>
      </c>
      <c r="J830" s="3">
        <f t="shared" si="65"/>
        <v>12.977826086956521</v>
      </c>
      <c r="K830" s="3">
        <f t="shared" si="61"/>
        <v>14.833828921489786</v>
      </c>
    </row>
    <row r="831" spans="1:11">
      <c r="A831" s="1">
        <v>1939.07</v>
      </c>
      <c r="B831" s="3">
        <v>11.71</v>
      </c>
      <c r="C831" s="3">
        <v>0.54</v>
      </c>
      <c r="D831" s="3">
        <v>0.776667</v>
      </c>
      <c r="E831" s="3">
        <v>13.8</v>
      </c>
      <c r="F831" s="3">
        <f t="shared" si="62"/>
        <v>1939.5416666666044</v>
      </c>
      <c r="G831" s="3">
        <f>G825*6/12+G837*6/12</f>
        <v>2.2850000000000001</v>
      </c>
      <c r="H831" s="3">
        <f t="shared" si="63"/>
        <v>199.96097826086955</v>
      </c>
      <c r="I831" s="3">
        <f t="shared" si="64"/>
        <v>9.2210869565217379</v>
      </c>
      <c r="J831" s="3">
        <f t="shared" si="65"/>
        <v>13.262433228260868</v>
      </c>
      <c r="K831" s="3">
        <f t="shared" si="61"/>
        <v>15.270952598570254</v>
      </c>
    </row>
    <row r="832" spans="1:11">
      <c r="A832" s="1">
        <v>1939.08</v>
      </c>
      <c r="B832" s="3">
        <v>11.54</v>
      </c>
      <c r="C832" s="3">
        <v>0.55000000000000004</v>
      </c>
      <c r="D832" s="3">
        <v>0.79333299999999995</v>
      </c>
      <c r="E832" s="3">
        <v>13.8</v>
      </c>
      <c r="F832" s="3">
        <f t="shared" si="62"/>
        <v>1939.6249999999377</v>
      </c>
      <c r="G832" s="3">
        <f>G825*5/12+G837*7/12</f>
        <v>2.2725</v>
      </c>
      <c r="H832" s="3">
        <f t="shared" si="63"/>
        <v>197.05804347826083</v>
      </c>
      <c r="I832" s="3">
        <f t="shared" si="64"/>
        <v>9.3918478260869556</v>
      </c>
      <c r="J832" s="3">
        <f t="shared" si="65"/>
        <v>13.547023293478258</v>
      </c>
      <c r="K832" s="3">
        <f t="shared" si="61"/>
        <v>15.120082343333987</v>
      </c>
    </row>
    <row r="833" spans="1:11">
      <c r="A833" s="1">
        <v>1939.09</v>
      </c>
      <c r="B833" s="3">
        <v>12.77</v>
      </c>
      <c r="C833" s="3">
        <v>0.56000000000000005</v>
      </c>
      <c r="D833" s="3">
        <v>0.81</v>
      </c>
      <c r="E833" s="3">
        <v>14.1</v>
      </c>
      <c r="F833" s="3">
        <f t="shared" si="62"/>
        <v>1939.708333333271</v>
      </c>
      <c r="G833" s="3">
        <f>G825*4/12+G837*8/12</f>
        <v>2.2599999999999998</v>
      </c>
      <c r="H833" s="3">
        <f t="shared" si="63"/>
        <v>213.42202127659573</v>
      </c>
      <c r="I833" s="3">
        <f t="shared" si="64"/>
        <v>9.3591489361702127</v>
      </c>
      <c r="J833" s="3">
        <f t="shared" si="65"/>
        <v>13.537340425531914</v>
      </c>
      <c r="K833" s="3">
        <f t="shared" ref="K833:K896" si="66">H833/AVERAGE(J713:J832)</f>
        <v>16.452835577060966</v>
      </c>
    </row>
    <row r="834" spans="1:11">
      <c r="A834" s="1">
        <v>1939.1</v>
      </c>
      <c r="B834" s="3">
        <v>12.9</v>
      </c>
      <c r="C834" s="3">
        <v>0.57999999999999996</v>
      </c>
      <c r="D834" s="3">
        <v>0.84</v>
      </c>
      <c r="E834" s="3">
        <v>14</v>
      </c>
      <c r="F834" s="3">
        <f t="shared" si="62"/>
        <v>1939.7916666666042</v>
      </c>
      <c r="G834" s="3">
        <f>G825*3/12+G837*9/12</f>
        <v>2.2475000000000001</v>
      </c>
      <c r="H834" s="3">
        <f t="shared" si="63"/>
        <v>217.13464285714284</v>
      </c>
      <c r="I834" s="3">
        <f t="shared" si="64"/>
        <v>9.7626428571428541</v>
      </c>
      <c r="J834" s="3">
        <f t="shared" si="65"/>
        <v>14.138999999999998</v>
      </c>
      <c r="K834" s="3">
        <f t="shared" si="66"/>
        <v>16.821204806265637</v>
      </c>
    </row>
    <row r="835" spans="1:11">
      <c r="A835" s="1">
        <v>1939.11</v>
      </c>
      <c r="B835" s="3">
        <v>12.67</v>
      </c>
      <c r="C835" s="3">
        <v>0.6</v>
      </c>
      <c r="D835" s="3">
        <v>0.87</v>
      </c>
      <c r="E835" s="3">
        <v>14</v>
      </c>
      <c r="F835" s="3">
        <f t="shared" si="62"/>
        <v>1939.8749999999375</v>
      </c>
      <c r="G835" s="3">
        <f>G825*2/12+G837*10/12</f>
        <v>2.2350000000000003</v>
      </c>
      <c r="H835" s="3">
        <f t="shared" si="63"/>
        <v>213.26324999999997</v>
      </c>
      <c r="I835" s="3">
        <f t="shared" si="64"/>
        <v>10.099285714285713</v>
      </c>
      <c r="J835" s="3">
        <f t="shared" si="65"/>
        <v>14.643964285714285</v>
      </c>
      <c r="K835" s="3">
        <f t="shared" si="66"/>
        <v>16.599238509946641</v>
      </c>
    </row>
    <row r="836" spans="1:11">
      <c r="A836" s="1">
        <v>1939.12</v>
      </c>
      <c r="B836" s="3">
        <v>12.37</v>
      </c>
      <c r="C836" s="3">
        <v>0.62</v>
      </c>
      <c r="D836" s="3">
        <v>0.9</v>
      </c>
      <c r="E836" s="3">
        <v>14</v>
      </c>
      <c r="F836" s="3">
        <f t="shared" si="62"/>
        <v>1939.9583333332707</v>
      </c>
      <c r="G836" s="3">
        <f>G825*1/12+G837*11/12</f>
        <v>2.2225000000000001</v>
      </c>
      <c r="H836" s="3">
        <f t="shared" si="63"/>
        <v>208.21360714285711</v>
      </c>
      <c r="I836" s="3">
        <f t="shared" si="64"/>
        <v>10.435928571428571</v>
      </c>
      <c r="J836" s="3">
        <f t="shared" si="65"/>
        <v>15.14892857142857</v>
      </c>
      <c r="K836" s="3">
        <f t="shared" si="66"/>
        <v>16.280412901283835</v>
      </c>
    </row>
    <row r="837" spans="1:11">
      <c r="A837" s="1">
        <v>1940.01</v>
      </c>
      <c r="B837" s="3">
        <v>12.3</v>
      </c>
      <c r="C837" s="3">
        <v>0.62333300000000003</v>
      </c>
      <c r="D837" s="3">
        <v>0.93</v>
      </c>
      <c r="E837" s="3">
        <v>13.9</v>
      </c>
      <c r="F837" s="3">
        <f t="shared" si="62"/>
        <v>1940.041666666604</v>
      </c>
      <c r="G837" s="3">
        <v>2.21</v>
      </c>
      <c r="H837" s="3">
        <f t="shared" si="63"/>
        <v>208.52482014388488</v>
      </c>
      <c r="I837" s="3">
        <f t="shared" si="64"/>
        <v>10.567512334532372</v>
      </c>
      <c r="J837" s="3">
        <f t="shared" si="65"/>
        <v>15.766510791366905</v>
      </c>
      <c r="K837" s="3">
        <f t="shared" si="66"/>
        <v>16.378480342613667</v>
      </c>
    </row>
    <row r="838" spans="1:11">
      <c r="A838" s="1">
        <v>1940.02</v>
      </c>
      <c r="B838" s="3">
        <v>12.22</v>
      </c>
      <c r="C838" s="3">
        <v>0.62666699999999997</v>
      </c>
      <c r="D838" s="3">
        <v>0.96</v>
      </c>
      <c r="E838" s="3">
        <v>14</v>
      </c>
      <c r="F838" s="3">
        <f t="shared" si="62"/>
        <v>1940.1249999999372</v>
      </c>
      <c r="G838" s="3">
        <f>G837*11/12+G849*1/12</f>
        <v>2.1883333333333335</v>
      </c>
      <c r="H838" s="3">
        <f t="shared" si="63"/>
        <v>205.68878571428573</v>
      </c>
      <c r="I838" s="3">
        <f t="shared" si="64"/>
        <v>10.548148467857143</v>
      </c>
      <c r="J838" s="3">
        <f t="shared" si="65"/>
        <v>16.158857142857141</v>
      </c>
      <c r="K838" s="3">
        <f t="shared" si="66"/>
        <v>16.216119847731054</v>
      </c>
    </row>
    <row r="839" spans="1:11">
      <c r="A839" s="1">
        <v>1940.03</v>
      </c>
      <c r="B839" s="3">
        <v>12.15</v>
      </c>
      <c r="C839" s="3">
        <v>0.63</v>
      </c>
      <c r="D839" s="3">
        <v>0.99</v>
      </c>
      <c r="E839" s="3">
        <v>14</v>
      </c>
      <c r="F839" s="3">
        <f t="shared" si="62"/>
        <v>1940.2083333332705</v>
      </c>
      <c r="G839" s="3">
        <f>G837*10/12+G849*2/12</f>
        <v>2.166666666666667</v>
      </c>
      <c r="H839" s="3">
        <f t="shared" si="63"/>
        <v>204.51053571428568</v>
      </c>
      <c r="I839" s="3">
        <f t="shared" si="64"/>
        <v>10.604249999999999</v>
      </c>
      <c r="J839" s="3">
        <f t="shared" si="65"/>
        <v>16.663821428571428</v>
      </c>
      <c r="K839" s="3">
        <f t="shared" si="66"/>
        <v>16.172906305307894</v>
      </c>
    </row>
    <row r="840" spans="1:11">
      <c r="A840" s="1">
        <v>1940.04</v>
      </c>
      <c r="B840" s="3">
        <v>12.27</v>
      </c>
      <c r="C840" s="3">
        <v>0.63666699999999998</v>
      </c>
      <c r="D840" s="3">
        <v>1.00667</v>
      </c>
      <c r="E840" s="3">
        <v>14</v>
      </c>
      <c r="F840" s="3">
        <f t="shared" si="62"/>
        <v>1940.2916666666038</v>
      </c>
      <c r="G840" s="3">
        <f>G837*9/12+G849*3/12</f>
        <v>2.145</v>
      </c>
      <c r="H840" s="3">
        <f t="shared" si="63"/>
        <v>206.53039285714286</v>
      </c>
      <c r="I840" s="3">
        <f t="shared" si="64"/>
        <v>10.716469896428569</v>
      </c>
      <c r="J840" s="3">
        <f t="shared" si="65"/>
        <v>16.944413249999997</v>
      </c>
      <c r="K840" s="3">
        <f t="shared" si="66"/>
        <v>16.370988707128781</v>
      </c>
    </row>
    <row r="841" spans="1:11">
      <c r="A841" s="1">
        <v>1940.05</v>
      </c>
      <c r="B841" s="3">
        <v>10.58</v>
      </c>
      <c r="C841" s="3">
        <v>0.64333300000000004</v>
      </c>
      <c r="D841" s="3">
        <v>1.0233300000000001</v>
      </c>
      <c r="E841" s="3">
        <v>14</v>
      </c>
      <c r="F841" s="3">
        <f t="shared" si="62"/>
        <v>1940.374999999937</v>
      </c>
      <c r="G841" s="3">
        <f>G837*8/12+G849*4/12</f>
        <v>2.1233333333333335</v>
      </c>
      <c r="H841" s="3">
        <f t="shared" si="63"/>
        <v>178.08407142857141</v>
      </c>
      <c r="I841" s="3">
        <f t="shared" si="64"/>
        <v>10.828672960714286</v>
      </c>
      <c r="J841" s="3">
        <f t="shared" si="65"/>
        <v>17.224836750000001</v>
      </c>
      <c r="K841" s="3">
        <f t="shared" si="66"/>
        <v>14.138747694800726</v>
      </c>
    </row>
    <row r="842" spans="1:11">
      <c r="A842" s="1">
        <v>1940.06</v>
      </c>
      <c r="B842" s="3">
        <v>9.67</v>
      </c>
      <c r="C842" s="3">
        <v>0.65</v>
      </c>
      <c r="D842" s="3">
        <v>1.04</v>
      </c>
      <c r="E842" s="3">
        <v>14.1</v>
      </c>
      <c r="F842" s="3">
        <f t="shared" si="62"/>
        <v>1940.4583333332703</v>
      </c>
      <c r="G842" s="3">
        <f>G837*7/12+G849*5/12</f>
        <v>2.1016666666666666</v>
      </c>
      <c r="H842" s="3">
        <f t="shared" si="63"/>
        <v>161.61244680851064</v>
      </c>
      <c r="I842" s="3">
        <f t="shared" si="64"/>
        <v>10.863297872340425</v>
      </c>
      <c r="J842" s="3">
        <f t="shared" si="65"/>
        <v>17.38127659574468</v>
      </c>
      <c r="K842" s="3">
        <f t="shared" si="66"/>
        <v>12.843765598268806</v>
      </c>
    </row>
    <row r="843" spans="1:11">
      <c r="A843" s="1">
        <v>1940.07</v>
      </c>
      <c r="B843" s="3">
        <v>9.99</v>
      </c>
      <c r="C843" s="3">
        <v>0.656667</v>
      </c>
      <c r="D843" s="3">
        <v>1.0533300000000001</v>
      </c>
      <c r="E843" s="3">
        <v>14</v>
      </c>
      <c r="F843" s="3">
        <f t="shared" ref="F843:F906" si="67">F842+1/12</f>
        <v>1940.5416666666035</v>
      </c>
      <c r="G843" s="3">
        <f>G837*6/12+G849*6/12</f>
        <v>2.08</v>
      </c>
      <c r="H843" s="3">
        <f t="shared" si="63"/>
        <v>168.15310714285712</v>
      </c>
      <c r="I843" s="3">
        <f t="shared" si="64"/>
        <v>11.053112753571428</v>
      </c>
      <c r="J843" s="3">
        <f t="shared" si="65"/>
        <v>17.729801035714285</v>
      </c>
      <c r="K843" s="3">
        <f t="shared" si="66"/>
        <v>13.369884763210052</v>
      </c>
    </row>
    <row r="844" spans="1:11">
      <c r="A844" s="1">
        <v>1940.08</v>
      </c>
      <c r="B844" s="3">
        <v>10.199999999999999</v>
      </c>
      <c r="C844" s="3">
        <v>0.66333299999999995</v>
      </c>
      <c r="D844" s="3">
        <v>1.06667</v>
      </c>
      <c r="E844" s="3">
        <v>14</v>
      </c>
      <c r="F844" s="3">
        <f t="shared" si="67"/>
        <v>1940.6249999999368</v>
      </c>
      <c r="G844" s="3">
        <f>G837*5/12+G849*7/12</f>
        <v>2.0583333333333336</v>
      </c>
      <c r="H844" s="3">
        <f t="shared" si="63"/>
        <v>171.68785714285713</v>
      </c>
      <c r="I844" s="3">
        <f t="shared" si="64"/>
        <v>11.16531581785714</v>
      </c>
      <c r="J844" s="3">
        <f t="shared" si="65"/>
        <v>17.954341821428571</v>
      </c>
      <c r="K844" s="3">
        <f t="shared" si="66"/>
        <v>13.649399392391635</v>
      </c>
    </row>
    <row r="845" spans="1:11">
      <c r="A845" s="1">
        <v>1940.09</v>
      </c>
      <c r="B845" s="3">
        <v>10.63</v>
      </c>
      <c r="C845" s="3">
        <v>0.67</v>
      </c>
      <c r="D845" s="3">
        <v>1.08</v>
      </c>
      <c r="E845" s="3">
        <v>14</v>
      </c>
      <c r="F845" s="3">
        <f t="shared" si="67"/>
        <v>1940.70833333327</v>
      </c>
      <c r="G845" s="3">
        <f>G837*4/12+G849*8/12</f>
        <v>2.0366666666666666</v>
      </c>
      <c r="H845" s="3">
        <f t="shared" si="63"/>
        <v>178.92567857142856</v>
      </c>
      <c r="I845" s="3">
        <f t="shared" si="64"/>
        <v>11.277535714285715</v>
      </c>
      <c r="J845" s="3">
        <f t="shared" si="65"/>
        <v>18.178714285714285</v>
      </c>
      <c r="K845" s="3">
        <f t="shared" si="66"/>
        <v>14.214842598620637</v>
      </c>
    </row>
    <row r="846" spans="1:11">
      <c r="A846" s="1">
        <v>1940.1</v>
      </c>
      <c r="B846" s="3">
        <v>10.73</v>
      </c>
      <c r="C846" s="3">
        <v>0.67</v>
      </c>
      <c r="D846" s="3">
        <v>1.07</v>
      </c>
      <c r="E846" s="3">
        <v>14</v>
      </c>
      <c r="F846" s="3">
        <f t="shared" si="67"/>
        <v>1940.7916666666033</v>
      </c>
      <c r="G846" s="3">
        <f>G837*3/12+G849*9/12</f>
        <v>2.0150000000000001</v>
      </c>
      <c r="H846" s="3">
        <f t="shared" si="63"/>
        <v>180.60889285714285</v>
      </c>
      <c r="I846" s="3">
        <f t="shared" si="64"/>
        <v>11.277535714285715</v>
      </c>
      <c r="J846" s="3">
        <f t="shared" si="65"/>
        <v>18.010392857142858</v>
      </c>
      <c r="K846" s="3">
        <f t="shared" si="66"/>
        <v>14.328290323104953</v>
      </c>
    </row>
    <row r="847" spans="1:11">
      <c r="A847" s="1">
        <v>1940.11</v>
      </c>
      <c r="B847" s="3">
        <v>10.98</v>
      </c>
      <c r="C847" s="3">
        <v>0.67</v>
      </c>
      <c r="D847" s="3">
        <v>1.06</v>
      </c>
      <c r="E847" s="3">
        <v>14</v>
      </c>
      <c r="F847" s="3">
        <f t="shared" si="67"/>
        <v>1940.8749999999366</v>
      </c>
      <c r="G847" s="3">
        <f>G837*2/12+G849*10/12</f>
        <v>1.9933333333333334</v>
      </c>
      <c r="H847" s="3">
        <f t="shared" si="63"/>
        <v>184.81692857142858</v>
      </c>
      <c r="I847" s="3">
        <f t="shared" si="64"/>
        <v>11.277535714285715</v>
      </c>
      <c r="J847" s="3">
        <f t="shared" si="65"/>
        <v>17.842071428571426</v>
      </c>
      <c r="K847" s="3">
        <f t="shared" si="66"/>
        <v>14.636689248763604</v>
      </c>
    </row>
    <row r="848" spans="1:11">
      <c r="A848" s="1">
        <v>1940.12</v>
      </c>
      <c r="B848" s="3">
        <v>10.53</v>
      </c>
      <c r="C848" s="3">
        <v>0.67</v>
      </c>
      <c r="D848" s="3">
        <v>1.05</v>
      </c>
      <c r="E848" s="3">
        <v>14.1</v>
      </c>
      <c r="F848" s="3">
        <f t="shared" si="67"/>
        <v>1940.9583333332698</v>
      </c>
      <c r="G848" s="3">
        <f>G837*1/12+G849*11/12</f>
        <v>1.9716666666666665</v>
      </c>
      <c r="H848" s="3">
        <f t="shared" si="63"/>
        <v>175.98542553191487</v>
      </c>
      <c r="I848" s="3">
        <f t="shared" si="64"/>
        <v>11.197553191489362</v>
      </c>
      <c r="J848" s="3">
        <f t="shared" si="65"/>
        <v>17.548404255319149</v>
      </c>
      <c r="K848" s="3">
        <f t="shared" si="66"/>
        <v>13.908426122353834</v>
      </c>
    </row>
    <row r="849" spans="1:11">
      <c r="A849" s="1">
        <v>1941.01</v>
      </c>
      <c r="B849" s="3">
        <v>10.55</v>
      </c>
      <c r="C849" s="3">
        <v>0.67333299999999996</v>
      </c>
      <c r="D849" s="3">
        <v>1.0533300000000001</v>
      </c>
      <c r="E849" s="3">
        <v>14.1</v>
      </c>
      <c r="F849" s="3">
        <f t="shared" si="67"/>
        <v>1941.0416666666031</v>
      </c>
      <c r="G849" s="3">
        <v>1.95</v>
      </c>
      <c r="H849" s="3">
        <f t="shared" si="63"/>
        <v>176.31968085106385</v>
      </c>
      <c r="I849" s="3">
        <f t="shared" si="64"/>
        <v>11.25325684042553</v>
      </c>
      <c r="J849" s="3">
        <f t="shared" si="65"/>
        <v>17.60405776595745</v>
      </c>
      <c r="K849" s="3">
        <f t="shared" si="66"/>
        <v>13.904158267950825</v>
      </c>
    </row>
    <row r="850" spans="1:11">
      <c r="A850" s="1">
        <v>1941.02</v>
      </c>
      <c r="B850" s="3">
        <v>9.89</v>
      </c>
      <c r="C850" s="3">
        <v>0.67666700000000002</v>
      </c>
      <c r="D850" s="3">
        <v>1.05667</v>
      </c>
      <c r="E850" s="3">
        <v>14.1</v>
      </c>
      <c r="F850" s="3">
        <f t="shared" si="67"/>
        <v>1941.1249999999363</v>
      </c>
      <c r="G850" s="3">
        <f>G849*11/12+G861*1/12</f>
        <v>1.9924999999999999</v>
      </c>
      <c r="H850" s="3">
        <f t="shared" si="63"/>
        <v>165.28925531914894</v>
      </c>
      <c r="I850" s="3">
        <f t="shared" si="64"/>
        <v>11.308977202127659</v>
      </c>
      <c r="J850" s="3">
        <f t="shared" si="65"/>
        <v>17.65987840425532</v>
      </c>
      <c r="K850" s="3">
        <f t="shared" si="66"/>
        <v>13.002943303402446</v>
      </c>
    </row>
    <row r="851" spans="1:11">
      <c r="A851" s="1">
        <v>1941.03</v>
      </c>
      <c r="B851" s="3">
        <v>9.9499999999999993</v>
      </c>
      <c r="C851" s="3">
        <v>0.68</v>
      </c>
      <c r="D851" s="3">
        <v>1.06</v>
      </c>
      <c r="E851" s="3">
        <v>14.2</v>
      </c>
      <c r="F851" s="3">
        <f t="shared" si="67"/>
        <v>1941.2083333332696</v>
      </c>
      <c r="G851" s="3">
        <f>G849*10/12+G861*2/12</f>
        <v>2.0350000000000001</v>
      </c>
      <c r="H851" s="3">
        <f t="shared" ref="H851:H914" si="68">B851*$E$1727/E851</f>
        <v>165.12095070422535</v>
      </c>
      <c r="I851" s="3">
        <f t="shared" ref="I851:I914" si="69">C851*$E$1727/E851</f>
        <v>11.284647887323944</v>
      </c>
      <c r="J851" s="3">
        <f t="shared" ref="J851:J914" si="70">D851*$E$1727/E851</f>
        <v>17.590774647887326</v>
      </c>
      <c r="K851" s="3">
        <f t="shared" si="66"/>
        <v>12.955719822063326</v>
      </c>
    </row>
    <row r="852" spans="1:11">
      <c r="A852" s="1">
        <v>1941.04</v>
      </c>
      <c r="B852" s="3">
        <v>9.64</v>
      </c>
      <c r="C852" s="3">
        <v>0.68333299999999997</v>
      </c>
      <c r="D852" s="3">
        <v>1.07</v>
      </c>
      <c r="E852" s="3">
        <v>14.3</v>
      </c>
      <c r="F852" s="3">
        <f t="shared" si="67"/>
        <v>1941.2916666666029</v>
      </c>
      <c r="G852" s="3">
        <f>G849*9/12+G861*3/12</f>
        <v>2.0775000000000001</v>
      </c>
      <c r="H852" s="3">
        <f t="shared" si="68"/>
        <v>158.85776223776222</v>
      </c>
      <c r="I852" s="3">
        <f t="shared" si="69"/>
        <v>11.260658842657339</v>
      </c>
      <c r="J852" s="3">
        <f t="shared" si="70"/>
        <v>17.632552447552445</v>
      </c>
      <c r="K852" s="3">
        <f t="shared" si="66"/>
        <v>12.429370389220777</v>
      </c>
    </row>
    <row r="853" spans="1:11">
      <c r="A853" s="1">
        <v>1941.05</v>
      </c>
      <c r="B853" s="3">
        <v>9.43</v>
      </c>
      <c r="C853" s="3">
        <v>0.68666700000000003</v>
      </c>
      <c r="D853" s="3">
        <v>1.08</v>
      </c>
      <c r="E853" s="3">
        <v>14.4</v>
      </c>
      <c r="F853" s="3">
        <f t="shared" si="67"/>
        <v>1941.3749999999361</v>
      </c>
      <c r="G853" s="3">
        <f>G849*8/12+G861*4/12</f>
        <v>2.12</v>
      </c>
      <c r="H853" s="3">
        <f t="shared" si="68"/>
        <v>154.31802083333332</v>
      </c>
      <c r="I853" s="3">
        <f t="shared" si="69"/>
        <v>11.237019343749999</v>
      </c>
      <c r="J853" s="3">
        <f t="shared" si="70"/>
        <v>17.673749999999998</v>
      </c>
      <c r="K853" s="3">
        <f t="shared" si="66"/>
        <v>12.037206512481575</v>
      </c>
    </row>
    <row r="854" spans="1:11">
      <c r="A854" s="1">
        <v>1941.06</v>
      </c>
      <c r="B854" s="3">
        <v>9.76</v>
      </c>
      <c r="C854" s="3">
        <v>0.69</v>
      </c>
      <c r="D854" s="3">
        <v>1.0900000000000001</v>
      </c>
      <c r="E854" s="3">
        <v>14.7</v>
      </c>
      <c r="F854" s="3">
        <f t="shared" si="67"/>
        <v>1941.4583333332694</v>
      </c>
      <c r="G854" s="3">
        <f>G849*7/12+G861*5/12</f>
        <v>2.1625000000000001</v>
      </c>
      <c r="H854" s="3">
        <f t="shared" si="68"/>
        <v>156.45877551020405</v>
      </c>
      <c r="I854" s="3">
        <f t="shared" si="69"/>
        <v>11.061122448979591</v>
      </c>
      <c r="J854" s="3">
        <f t="shared" si="70"/>
        <v>17.473367346938776</v>
      </c>
      <c r="K854" s="3">
        <f t="shared" si="66"/>
        <v>12.164306590628438</v>
      </c>
    </row>
    <row r="855" spans="1:11">
      <c r="A855" s="1">
        <v>1941.07</v>
      </c>
      <c r="B855" s="3">
        <v>10.26</v>
      </c>
      <c r="C855" s="3">
        <v>0.69333299999999998</v>
      </c>
      <c r="D855" s="3">
        <v>1.1233299999999999</v>
      </c>
      <c r="E855" s="3">
        <v>14.7</v>
      </c>
      <c r="F855" s="3">
        <f t="shared" si="67"/>
        <v>1941.5416666666026</v>
      </c>
      <c r="G855" s="3">
        <f>G849*6/12+G861*6/12</f>
        <v>2.2050000000000001</v>
      </c>
      <c r="H855" s="3">
        <f t="shared" si="68"/>
        <v>164.47408163265305</v>
      </c>
      <c r="I855" s="3">
        <f t="shared" si="69"/>
        <v>11.114552479591836</v>
      </c>
      <c r="J855" s="3">
        <f t="shared" si="70"/>
        <v>18.007667653061223</v>
      </c>
      <c r="K855" s="3">
        <f t="shared" si="66"/>
        <v>12.744996277919581</v>
      </c>
    </row>
    <row r="856" spans="1:11">
      <c r="A856" s="1">
        <v>1941.08</v>
      </c>
      <c r="B856" s="3">
        <v>10.210000000000001</v>
      </c>
      <c r="C856" s="3">
        <v>0.69666700000000004</v>
      </c>
      <c r="D856" s="3">
        <v>1.1566700000000001</v>
      </c>
      <c r="E856" s="3">
        <v>14.9</v>
      </c>
      <c r="F856" s="3">
        <f t="shared" si="67"/>
        <v>1941.6249999999359</v>
      </c>
      <c r="G856" s="3">
        <f>G849*5/12+G861*7/12</f>
        <v>2.2474999999999996</v>
      </c>
      <c r="H856" s="3">
        <f t="shared" si="68"/>
        <v>161.47560402684564</v>
      </c>
      <c r="I856" s="3">
        <f t="shared" si="69"/>
        <v>11.018092520134227</v>
      </c>
      <c r="J856" s="3">
        <f t="shared" si="70"/>
        <v>18.293240637583892</v>
      </c>
      <c r="K856" s="3">
        <f t="shared" si="66"/>
        <v>12.463173720387806</v>
      </c>
    </row>
    <row r="857" spans="1:11">
      <c r="A857" s="1">
        <v>1941.09</v>
      </c>
      <c r="B857" s="3">
        <v>10.24</v>
      </c>
      <c r="C857" s="3">
        <v>0.7</v>
      </c>
      <c r="D857" s="3">
        <v>1.19</v>
      </c>
      <c r="E857" s="3">
        <v>15.1</v>
      </c>
      <c r="F857" s="3">
        <f t="shared" si="67"/>
        <v>1941.7083333332691</v>
      </c>
      <c r="G857" s="3">
        <f>G849*4/12+G861*8/12</f>
        <v>2.29</v>
      </c>
      <c r="H857" s="3">
        <f t="shared" si="68"/>
        <v>159.80503311258278</v>
      </c>
      <c r="I857" s="3">
        <f t="shared" si="69"/>
        <v>10.924172185430463</v>
      </c>
      <c r="J857" s="3">
        <f t="shared" si="70"/>
        <v>18.571092715231785</v>
      </c>
      <c r="K857" s="3">
        <f t="shared" si="66"/>
        <v>12.279729272093078</v>
      </c>
    </row>
    <row r="858" spans="1:11">
      <c r="A858" s="1">
        <v>1941.1</v>
      </c>
      <c r="B858" s="3">
        <v>9.83</v>
      </c>
      <c r="C858" s="3">
        <v>0.70333299999999999</v>
      </c>
      <c r="D858" s="3">
        <v>1.18</v>
      </c>
      <c r="E858" s="3">
        <v>15.3</v>
      </c>
      <c r="F858" s="3">
        <f t="shared" si="67"/>
        <v>1941.7916666666024</v>
      </c>
      <c r="G858" s="3">
        <f>G849*3/12+G861*9/12</f>
        <v>2.3325</v>
      </c>
      <c r="H858" s="3">
        <f t="shared" si="68"/>
        <v>151.4012745098039</v>
      </c>
      <c r="I858" s="3">
        <f t="shared" si="69"/>
        <v>10.832707284313724</v>
      </c>
      <c r="J858" s="3">
        <f t="shared" si="70"/>
        <v>18.17431372549019</v>
      </c>
      <c r="K858" s="3">
        <f t="shared" si="66"/>
        <v>11.577814956574075</v>
      </c>
    </row>
    <row r="859" spans="1:11">
      <c r="A859" s="1">
        <v>1941.11</v>
      </c>
      <c r="B859" s="3">
        <v>9.3699999999999992</v>
      </c>
      <c r="C859" s="3">
        <v>0.70666700000000005</v>
      </c>
      <c r="D859" s="3">
        <v>1.17</v>
      </c>
      <c r="E859" s="3">
        <v>15.4</v>
      </c>
      <c r="F859" s="3">
        <f t="shared" si="67"/>
        <v>1941.8749999999357</v>
      </c>
      <c r="G859" s="3">
        <f>G849*2/12+G861*10/12</f>
        <v>2.3750000000000004</v>
      </c>
      <c r="H859" s="3">
        <f t="shared" si="68"/>
        <v>143.37925324675322</v>
      </c>
      <c r="I859" s="3">
        <f t="shared" si="69"/>
        <v>10.813381724025973</v>
      </c>
      <c r="J859" s="3">
        <f t="shared" si="70"/>
        <v>17.903279220779218</v>
      </c>
      <c r="K859" s="3">
        <f t="shared" si="66"/>
        <v>10.911668685916966</v>
      </c>
    </row>
    <row r="860" spans="1:11">
      <c r="A860" s="1">
        <v>1941.12</v>
      </c>
      <c r="B860" s="3">
        <v>8.76</v>
      </c>
      <c r="C860" s="3">
        <v>0.71</v>
      </c>
      <c r="D860" s="3">
        <v>1.1599999999999999</v>
      </c>
      <c r="E860" s="3">
        <v>15.5</v>
      </c>
      <c r="F860" s="3">
        <f t="shared" si="67"/>
        <v>1941.9583333332689</v>
      </c>
      <c r="G860" s="3">
        <f>G849*1/12+G861*11/12</f>
        <v>2.4175</v>
      </c>
      <c r="H860" s="3">
        <f t="shared" si="68"/>
        <v>133.18025806451612</v>
      </c>
      <c r="I860" s="3">
        <f t="shared" si="69"/>
        <v>10.794290322580643</v>
      </c>
      <c r="J860" s="3">
        <f t="shared" si="70"/>
        <v>17.635741935483868</v>
      </c>
      <c r="K860" s="3">
        <f t="shared" si="66"/>
        <v>10.086593309917905</v>
      </c>
    </row>
    <row r="861" spans="1:11">
      <c r="A861" s="1">
        <v>1942.01</v>
      </c>
      <c r="B861" s="3">
        <v>8.93</v>
      </c>
      <c r="C861" s="3">
        <v>0.70333299999999999</v>
      </c>
      <c r="D861" s="3">
        <v>1.1200000000000001</v>
      </c>
      <c r="E861" s="3">
        <v>15.7</v>
      </c>
      <c r="F861" s="3">
        <f t="shared" si="67"/>
        <v>1942.0416666666022</v>
      </c>
      <c r="G861" s="3">
        <v>2.46</v>
      </c>
      <c r="H861" s="3">
        <f t="shared" si="68"/>
        <v>134.03531847133758</v>
      </c>
      <c r="I861" s="3">
        <f t="shared" si="69"/>
        <v>10.556714742038215</v>
      </c>
      <c r="J861" s="3">
        <f t="shared" si="70"/>
        <v>16.810700636942677</v>
      </c>
      <c r="K861" s="3">
        <f t="shared" si="66"/>
        <v>10.101686431929251</v>
      </c>
    </row>
    <row r="862" spans="1:11">
      <c r="A862" s="1">
        <v>1942.02</v>
      </c>
      <c r="B862" s="3">
        <v>8.65</v>
      </c>
      <c r="C862" s="3">
        <v>0.69666700000000004</v>
      </c>
      <c r="D862" s="3">
        <v>1.08</v>
      </c>
      <c r="E862" s="3">
        <v>15.8</v>
      </c>
      <c r="F862" s="3">
        <f t="shared" si="67"/>
        <v>1942.1249999999354</v>
      </c>
      <c r="G862" s="3">
        <f>G861*11/12+G873*1/12</f>
        <v>2.4608333333333334</v>
      </c>
      <c r="H862" s="3">
        <f t="shared" si="68"/>
        <v>129.01091772151898</v>
      </c>
      <c r="I862" s="3">
        <f t="shared" si="69"/>
        <v>10.39047965506329</v>
      </c>
      <c r="J862" s="3">
        <f t="shared" si="70"/>
        <v>16.10772151898734</v>
      </c>
      <c r="K862" s="3">
        <f t="shared" si="66"/>
        <v>9.6802555917493631</v>
      </c>
    </row>
    <row r="863" spans="1:11">
      <c r="A863" s="1">
        <v>1942.03</v>
      </c>
      <c r="B863" s="3">
        <v>8.18</v>
      </c>
      <c r="C863" s="3">
        <v>0.69</v>
      </c>
      <c r="D863" s="3">
        <v>1.04</v>
      </c>
      <c r="E863" s="3">
        <v>16</v>
      </c>
      <c r="F863" s="3">
        <f t="shared" si="67"/>
        <v>1942.2083333332687</v>
      </c>
      <c r="G863" s="3">
        <f>G861*10/12+G873*2/12</f>
        <v>2.4616666666666669</v>
      </c>
      <c r="H863" s="3">
        <f t="shared" si="68"/>
        <v>120.47606249999998</v>
      </c>
      <c r="I863" s="3">
        <f t="shared" si="69"/>
        <v>10.162406249999998</v>
      </c>
      <c r="J863" s="3">
        <f t="shared" si="70"/>
        <v>15.31725</v>
      </c>
      <c r="K863" s="3">
        <f t="shared" si="66"/>
        <v>9.0034266177609688</v>
      </c>
    </row>
    <row r="864" spans="1:11">
      <c r="A864" s="1">
        <v>1942.04</v>
      </c>
      <c r="B864" s="3">
        <v>7.84</v>
      </c>
      <c r="C864" s="3">
        <v>0.68</v>
      </c>
      <c r="D864" s="3">
        <v>1.02</v>
      </c>
      <c r="E864" s="3">
        <v>16.100000000000001</v>
      </c>
      <c r="F864" s="3">
        <f t="shared" si="67"/>
        <v>1942.2916666666019</v>
      </c>
      <c r="G864" s="3">
        <f>G861*9/12+G873*3/12</f>
        <v>2.4624999999999999</v>
      </c>
      <c r="H864" s="3">
        <f t="shared" si="68"/>
        <v>114.75130434782606</v>
      </c>
      <c r="I864" s="3">
        <f t="shared" si="69"/>
        <v>9.9529192546583829</v>
      </c>
      <c r="J864" s="3">
        <f t="shared" si="70"/>
        <v>14.929378881987574</v>
      </c>
      <c r="K864" s="3">
        <f t="shared" si="66"/>
        <v>8.5442557075882615</v>
      </c>
    </row>
    <row r="865" spans="1:11">
      <c r="A865" s="1">
        <v>1942.05</v>
      </c>
      <c r="B865" s="3">
        <v>7.93</v>
      </c>
      <c r="C865" s="3">
        <v>0.67</v>
      </c>
      <c r="D865" s="3">
        <v>1</v>
      </c>
      <c r="E865" s="3">
        <v>16.3</v>
      </c>
      <c r="F865" s="3">
        <f t="shared" si="67"/>
        <v>1942.3749999999352</v>
      </c>
      <c r="G865" s="3">
        <f>G861*8/12+G873*4/12</f>
        <v>2.4633333333333334</v>
      </c>
      <c r="H865" s="3">
        <f t="shared" si="68"/>
        <v>114.64444785276072</v>
      </c>
      <c r="I865" s="3">
        <f t="shared" si="69"/>
        <v>9.6862269938650307</v>
      </c>
      <c r="J865" s="3">
        <f t="shared" si="70"/>
        <v>14.457055214723924</v>
      </c>
      <c r="K865" s="3">
        <f t="shared" si="66"/>
        <v>8.5061162596960518</v>
      </c>
    </row>
    <row r="866" spans="1:11">
      <c r="A866" s="1">
        <v>1942.06</v>
      </c>
      <c r="B866" s="3">
        <v>8.33</v>
      </c>
      <c r="C866" s="3">
        <v>0.66</v>
      </c>
      <c r="D866" s="3">
        <v>0.98</v>
      </c>
      <c r="E866" s="3">
        <v>16.3</v>
      </c>
      <c r="F866" s="3">
        <f t="shared" si="67"/>
        <v>1942.4583333332685</v>
      </c>
      <c r="G866" s="3">
        <f>G861*7/12+G873*5/12</f>
        <v>2.4641666666666664</v>
      </c>
      <c r="H866" s="3">
        <f t="shared" si="68"/>
        <v>120.42726993865028</v>
      </c>
      <c r="I866" s="3">
        <f t="shared" si="69"/>
        <v>9.5416564417177909</v>
      </c>
      <c r="J866" s="3">
        <f t="shared" si="70"/>
        <v>14.167914110429447</v>
      </c>
      <c r="K866" s="3">
        <f t="shared" si="66"/>
        <v>8.9054569285180527</v>
      </c>
    </row>
    <row r="867" spans="1:11">
      <c r="A867" s="1">
        <v>1942.07</v>
      </c>
      <c r="B867" s="3">
        <v>8.64</v>
      </c>
      <c r="C867" s="3">
        <v>0.64666699999999999</v>
      </c>
      <c r="D867" s="3">
        <v>0.96666700000000005</v>
      </c>
      <c r="E867" s="3">
        <v>16.399999999999999</v>
      </c>
      <c r="F867" s="3">
        <f t="shared" si="67"/>
        <v>1942.5416666666017</v>
      </c>
      <c r="G867" s="3">
        <f>G861*6/12+G873*6/12</f>
        <v>2.4649999999999999</v>
      </c>
      <c r="H867" s="3">
        <f t="shared" si="68"/>
        <v>124.14731707317074</v>
      </c>
      <c r="I867" s="3">
        <f t="shared" si="69"/>
        <v>9.2918950335365853</v>
      </c>
      <c r="J867" s="3">
        <f t="shared" si="70"/>
        <v>13.889943814024392</v>
      </c>
      <c r="K867" s="3">
        <f t="shared" si="66"/>
        <v>9.150488900994743</v>
      </c>
    </row>
    <row r="868" spans="1:11">
      <c r="A868" s="1">
        <v>1942.08</v>
      </c>
      <c r="B868" s="3">
        <v>8.59</v>
      </c>
      <c r="C868" s="3">
        <v>0.63333300000000003</v>
      </c>
      <c r="D868" s="3">
        <v>0.95333299999999999</v>
      </c>
      <c r="E868" s="3">
        <v>16.5</v>
      </c>
      <c r="F868" s="3">
        <f t="shared" si="67"/>
        <v>1942.624999999935</v>
      </c>
      <c r="G868" s="3">
        <f>G861*5/12+G873*7/12</f>
        <v>2.4658333333333338</v>
      </c>
      <c r="H868" s="3">
        <f t="shared" si="68"/>
        <v>122.68081818181817</v>
      </c>
      <c r="I868" s="3">
        <f t="shared" si="69"/>
        <v>9.0451467545454545</v>
      </c>
      <c r="J868" s="3">
        <f t="shared" si="70"/>
        <v>13.615328572727272</v>
      </c>
      <c r="K868" s="3">
        <f t="shared" si="66"/>
        <v>9.0128230475642965</v>
      </c>
    </row>
    <row r="869" spans="1:11">
      <c r="A869" s="1">
        <v>1942.09</v>
      </c>
      <c r="B869" s="3">
        <v>8.68</v>
      </c>
      <c r="C869" s="3">
        <v>0.62</v>
      </c>
      <c r="D869" s="3">
        <v>0.94</v>
      </c>
      <c r="E869" s="3">
        <v>16.5</v>
      </c>
      <c r="F869" s="3">
        <f t="shared" si="67"/>
        <v>1942.7083333332682</v>
      </c>
      <c r="G869" s="3">
        <f>G861*4/12+G873*8/12</f>
        <v>2.4666666666666668</v>
      </c>
      <c r="H869" s="3">
        <f t="shared" si="68"/>
        <v>123.96618181818181</v>
      </c>
      <c r="I869" s="3">
        <f t="shared" si="69"/>
        <v>8.8547272727272723</v>
      </c>
      <c r="J869" s="3">
        <f t="shared" si="70"/>
        <v>13.42490909090909</v>
      </c>
      <c r="K869" s="3">
        <f t="shared" si="66"/>
        <v>9.0778298393715033</v>
      </c>
    </row>
    <row r="870" spans="1:11">
      <c r="A870" s="1">
        <v>1942.1</v>
      </c>
      <c r="B870" s="3">
        <v>9.32</v>
      </c>
      <c r="C870" s="3">
        <v>0.61</v>
      </c>
      <c r="D870" s="3">
        <v>0.97</v>
      </c>
      <c r="E870" s="3">
        <v>16.7</v>
      </c>
      <c r="F870" s="3">
        <f t="shared" si="67"/>
        <v>1942.7916666666015</v>
      </c>
      <c r="G870" s="3">
        <f>G861*3/12+G873*9/12</f>
        <v>2.4675000000000002</v>
      </c>
      <c r="H870" s="3">
        <f t="shared" si="68"/>
        <v>131.51245508982035</v>
      </c>
      <c r="I870" s="3">
        <f t="shared" si="69"/>
        <v>8.6075748502994003</v>
      </c>
      <c r="J870" s="3">
        <f t="shared" si="70"/>
        <v>13.687455089820359</v>
      </c>
      <c r="K870" s="3">
        <f t="shared" si="66"/>
        <v>9.5991767493529867</v>
      </c>
    </row>
    <row r="871" spans="1:11">
      <c r="A871" s="1">
        <v>1942.11</v>
      </c>
      <c r="B871" s="3">
        <v>9.4700000000000006</v>
      </c>
      <c r="C871" s="3">
        <v>0.6</v>
      </c>
      <c r="D871" s="3">
        <v>1</v>
      </c>
      <c r="E871" s="3">
        <v>16.8</v>
      </c>
      <c r="F871" s="3">
        <f t="shared" si="67"/>
        <v>1942.8749999999347</v>
      </c>
      <c r="G871" s="3">
        <f>G861*2/12+G873*10/12</f>
        <v>2.4683333333333337</v>
      </c>
      <c r="H871" s="3">
        <f t="shared" si="68"/>
        <v>132.83366071428571</v>
      </c>
      <c r="I871" s="3">
        <f t="shared" si="69"/>
        <v>8.4160714285714278</v>
      </c>
      <c r="J871" s="3">
        <f t="shared" si="70"/>
        <v>14.026785714285712</v>
      </c>
      <c r="K871" s="3">
        <f t="shared" si="66"/>
        <v>9.6613341521716603</v>
      </c>
    </row>
    <row r="872" spans="1:11">
      <c r="A872" s="1">
        <v>1942.12</v>
      </c>
      <c r="B872" s="3">
        <v>9.52</v>
      </c>
      <c r="C872" s="3">
        <v>0.59</v>
      </c>
      <c r="D872" s="3">
        <v>1.03</v>
      </c>
      <c r="E872" s="3">
        <v>16.899999999999999</v>
      </c>
      <c r="F872" s="3">
        <f t="shared" si="67"/>
        <v>1942.958333333268</v>
      </c>
      <c r="G872" s="3">
        <f>G861*1/12+G873*11/12</f>
        <v>2.4691666666666667</v>
      </c>
      <c r="H872" s="3">
        <f t="shared" si="68"/>
        <v>132.74485207100591</v>
      </c>
      <c r="I872" s="3">
        <f t="shared" si="69"/>
        <v>8.2268343195266258</v>
      </c>
      <c r="J872" s="3">
        <f t="shared" si="70"/>
        <v>14.362100591715976</v>
      </c>
      <c r="K872" s="3">
        <f t="shared" si="66"/>
        <v>9.6175141032831775</v>
      </c>
    </row>
    <row r="873" spans="1:11">
      <c r="A873" s="1">
        <v>1943.01</v>
      </c>
      <c r="B873" s="3">
        <v>10.09</v>
      </c>
      <c r="C873" s="3">
        <v>0.59</v>
      </c>
      <c r="D873" s="3">
        <v>1.0433300000000001</v>
      </c>
      <c r="E873" s="3">
        <v>16.899999999999999</v>
      </c>
      <c r="F873" s="3">
        <f t="shared" si="67"/>
        <v>1943.0416666666013</v>
      </c>
      <c r="G873" s="3">
        <v>2.4700000000000002</v>
      </c>
      <c r="H873" s="3">
        <f t="shared" si="68"/>
        <v>140.69281065088757</v>
      </c>
      <c r="I873" s="3">
        <f t="shared" si="69"/>
        <v>8.2268343195266258</v>
      </c>
      <c r="J873" s="3">
        <f t="shared" si="70"/>
        <v>14.547971272189351</v>
      </c>
      <c r="K873" s="3">
        <f t="shared" si="66"/>
        <v>10.150534220432082</v>
      </c>
    </row>
    <row r="874" spans="1:11">
      <c r="A874" s="1">
        <v>1943.02</v>
      </c>
      <c r="B874" s="3">
        <v>10.69</v>
      </c>
      <c r="C874" s="3">
        <v>0.59</v>
      </c>
      <c r="D874" s="3">
        <v>1.05667</v>
      </c>
      <c r="E874" s="3">
        <v>16.899999999999999</v>
      </c>
      <c r="F874" s="3">
        <f t="shared" si="67"/>
        <v>1943.1249999999345</v>
      </c>
      <c r="G874" s="3">
        <f>G873*11/12+G885*1/12</f>
        <v>2.4708333333333332</v>
      </c>
      <c r="H874" s="3">
        <f t="shared" si="68"/>
        <v>149.05908284023667</v>
      </c>
      <c r="I874" s="3">
        <f t="shared" si="69"/>
        <v>8.2268343195266258</v>
      </c>
      <c r="J874" s="3">
        <f t="shared" si="70"/>
        <v>14.733981390532545</v>
      </c>
      <c r="K874" s="3">
        <f t="shared" si="66"/>
        <v>10.70898299522127</v>
      </c>
    </row>
    <row r="875" spans="1:11">
      <c r="A875" s="1">
        <v>1943.03</v>
      </c>
      <c r="B875" s="3">
        <v>11.07</v>
      </c>
      <c r="C875" s="3">
        <v>0.59</v>
      </c>
      <c r="D875" s="3">
        <v>1.07</v>
      </c>
      <c r="E875" s="3">
        <v>17.2</v>
      </c>
      <c r="F875" s="3">
        <f t="shared" si="67"/>
        <v>1943.2083333332678</v>
      </c>
      <c r="G875" s="3">
        <f>G873*10/12+G885*2/12</f>
        <v>2.4716666666666667</v>
      </c>
      <c r="H875" s="3">
        <f t="shared" si="68"/>
        <v>151.66543604651162</v>
      </c>
      <c r="I875" s="3">
        <f t="shared" si="69"/>
        <v>8.0833430232558126</v>
      </c>
      <c r="J875" s="3">
        <f t="shared" si="70"/>
        <v>14.659622093023255</v>
      </c>
      <c r="K875" s="3">
        <f t="shared" si="66"/>
        <v>10.8505417440368</v>
      </c>
    </row>
    <row r="876" spans="1:11">
      <c r="A876" s="1">
        <v>1943.04</v>
      </c>
      <c r="B876" s="3">
        <v>11.44</v>
      </c>
      <c r="C876" s="3">
        <v>0.59</v>
      </c>
      <c r="D876" s="3">
        <v>1.08</v>
      </c>
      <c r="E876" s="3">
        <v>17.399999999999999</v>
      </c>
      <c r="F876" s="3">
        <f t="shared" si="67"/>
        <v>1943.291666666601</v>
      </c>
      <c r="G876" s="3">
        <f>G873*9/12+G885*3/12</f>
        <v>2.4725000000000001</v>
      </c>
      <c r="H876" s="3">
        <f t="shared" si="68"/>
        <v>154.93310344827586</v>
      </c>
      <c r="I876" s="3">
        <f t="shared" si="69"/>
        <v>7.990431034482758</v>
      </c>
      <c r="J876" s="3">
        <f t="shared" si="70"/>
        <v>14.626551724137931</v>
      </c>
      <c r="K876" s="3">
        <f t="shared" si="66"/>
        <v>11.039227142939689</v>
      </c>
    </row>
    <row r="877" spans="1:11">
      <c r="A877" s="1">
        <v>1943.05</v>
      </c>
      <c r="B877" s="3">
        <v>11.89</v>
      </c>
      <c r="C877" s="3">
        <v>0.59</v>
      </c>
      <c r="D877" s="3">
        <v>1.0900000000000001</v>
      </c>
      <c r="E877" s="3">
        <v>17.5</v>
      </c>
      <c r="F877" s="3">
        <f t="shared" si="67"/>
        <v>1943.3749999999343</v>
      </c>
      <c r="G877" s="3">
        <f>G873*8/12+G885*4/12</f>
        <v>2.4733333333333336</v>
      </c>
      <c r="H877" s="3">
        <f t="shared" si="68"/>
        <v>160.10734285714284</v>
      </c>
      <c r="I877" s="3">
        <f t="shared" si="69"/>
        <v>7.9447714285714275</v>
      </c>
      <c r="J877" s="3">
        <f t="shared" si="70"/>
        <v>14.677628571428571</v>
      </c>
      <c r="K877" s="3">
        <f t="shared" si="66"/>
        <v>11.36221580061369</v>
      </c>
    </row>
    <row r="878" spans="1:11">
      <c r="A878" s="1">
        <v>1943.06</v>
      </c>
      <c r="B878" s="3">
        <v>12.1</v>
      </c>
      <c r="C878" s="3">
        <v>0.59</v>
      </c>
      <c r="D878" s="3">
        <v>1.1000000000000001</v>
      </c>
      <c r="E878" s="3">
        <v>17.5</v>
      </c>
      <c r="F878" s="3">
        <f t="shared" si="67"/>
        <v>1943.4583333332675</v>
      </c>
      <c r="G878" s="3">
        <f>G873*7/12+G885*5/12</f>
        <v>2.4741666666666671</v>
      </c>
      <c r="H878" s="3">
        <f t="shared" si="68"/>
        <v>162.93514285714284</v>
      </c>
      <c r="I878" s="3">
        <f t="shared" si="69"/>
        <v>7.9447714285714275</v>
      </c>
      <c r="J878" s="3">
        <f t="shared" si="70"/>
        <v>14.812285714285713</v>
      </c>
      <c r="K878" s="3">
        <f t="shared" si="66"/>
        <v>11.516744786451227</v>
      </c>
    </row>
    <row r="879" spans="1:11">
      <c r="A879" s="1">
        <v>1943.07</v>
      </c>
      <c r="B879" s="3">
        <v>12.35</v>
      </c>
      <c r="C879" s="3">
        <v>0.593333</v>
      </c>
      <c r="D879" s="3">
        <v>1.0933299999999999</v>
      </c>
      <c r="E879" s="3">
        <v>17.399999999999999</v>
      </c>
      <c r="F879" s="3">
        <f t="shared" si="67"/>
        <v>1943.5416666666008</v>
      </c>
      <c r="G879" s="3">
        <f>G873*6/12+G885*6/12</f>
        <v>2.4750000000000001</v>
      </c>
      <c r="H879" s="3">
        <f t="shared" si="68"/>
        <v>167.25732758620688</v>
      </c>
      <c r="I879" s="3">
        <f t="shared" si="69"/>
        <v>8.0355701982758614</v>
      </c>
      <c r="J879" s="3">
        <f t="shared" si="70"/>
        <v>14.807081293103446</v>
      </c>
      <c r="K879" s="3">
        <f t="shared" si="66"/>
        <v>11.774213341781655</v>
      </c>
    </row>
    <row r="880" spans="1:11">
      <c r="A880" s="1">
        <v>1943.08</v>
      </c>
      <c r="B880" s="3">
        <v>11.74</v>
      </c>
      <c r="C880" s="3">
        <v>0.59666699999999995</v>
      </c>
      <c r="D880" s="3">
        <v>1.08667</v>
      </c>
      <c r="E880" s="3">
        <v>17.3</v>
      </c>
      <c r="F880" s="3">
        <f t="shared" si="67"/>
        <v>1943.6249999999341</v>
      </c>
      <c r="G880" s="3">
        <f>G873*5/12+G885*7/12</f>
        <v>2.4758333333333331</v>
      </c>
      <c r="H880" s="3">
        <f t="shared" si="68"/>
        <v>159.9150867052023</v>
      </c>
      <c r="I880" s="3">
        <f t="shared" si="69"/>
        <v>8.1274322861271671</v>
      </c>
      <c r="J880" s="3">
        <f t="shared" si="70"/>
        <v>14.801952919075143</v>
      </c>
      <c r="K880" s="3">
        <f t="shared" si="66"/>
        <v>11.210545904158964</v>
      </c>
    </row>
    <row r="881" spans="1:11">
      <c r="A881" s="1">
        <v>1943.09</v>
      </c>
      <c r="B881" s="3">
        <v>11.99</v>
      </c>
      <c r="C881" s="3">
        <v>0.6</v>
      </c>
      <c r="D881" s="3">
        <v>1.08</v>
      </c>
      <c r="E881" s="3">
        <v>17.399999999999999</v>
      </c>
      <c r="F881" s="3">
        <f t="shared" si="67"/>
        <v>1943.7083333332673</v>
      </c>
      <c r="G881" s="3">
        <f>G873*4/12+G885*8/12</f>
        <v>2.4766666666666666</v>
      </c>
      <c r="H881" s="3">
        <f t="shared" si="68"/>
        <v>162.38181034482758</v>
      </c>
      <c r="I881" s="3">
        <f t="shared" si="69"/>
        <v>8.1258620689655174</v>
      </c>
      <c r="J881" s="3">
        <f t="shared" si="70"/>
        <v>14.626551724137931</v>
      </c>
      <c r="K881" s="3">
        <f t="shared" si="66"/>
        <v>11.336281939610284</v>
      </c>
    </row>
    <row r="882" spans="1:11">
      <c r="A882" s="1">
        <v>1943.1</v>
      </c>
      <c r="B882" s="3">
        <v>11.88</v>
      </c>
      <c r="C882" s="3">
        <v>0.60333300000000001</v>
      </c>
      <c r="D882" s="3">
        <v>1.0333300000000001</v>
      </c>
      <c r="E882" s="3">
        <v>17.399999999999999</v>
      </c>
      <c r="F882" s="3">
        <f t="shared" si="67"/>
        <v>1943.7916666666006</v>
      </c>
      <c r="G882" s="3">
        <f>G873*3/12+G885*9/12</f>
        <v>2.4775</v>
      </c>
      <c r="H882" s="3">
        <f t="shared" si="68"/>
        <v>160.89206896551724</v>
      </c>
      <c r="I882" s="3">
        <f t="shared" si="69"/>
        <v>8.1710012327586199</v>
      </c>
      <c r="J882" s="3">
        <f t="shared" si="70"/>
        <v>13.994495086206896</v>
      </c>
      <c r="K882" s="3">
        <f t="shared" si="66"/>
        <v>11.187335503326031</v>
      </c>
    </row>
    <row r="883" spans="1:11">
      <c r="A883" s="1">
        <v>1943.11</v>
      </c>
      <c r="B883" s="3">
        <v>11.33</v>
      </c>
      <c r="C883" s="3">
        <v>0.60666699999999996</v>
      </c>
      <c r="D883" s="3">
        <v>0.98666699999999996</v>
      </c>
      <c r="E883" s="3">
        <v>17.399999999999999</v>
      </c>
      <c r="F883" s="3">
        <f t="shared" si="67"/>
        <v>1943.8749999999338</v>
      </c>
      <c r="G883" s="3">
        <f>G873*2/12+G885*10/12</f>
        <v>2.4783333333333335</v>
      </c>
      <c r="H883" s="3">
        <f t="shared" si="68"/>
        <v>153.44336206896551</v>
      </c>
      <c r="I883" s="3">
        <f t="shared" si="69"/>
        <v>8.2161539396551717</v>
      </c>
      <c r="J883" s="3">
        <f t="shared" si="70"/>
        <v>13.362533249999998</v>
      </c>
      <c r="K883" s="3">
        <f t="shared" si="66"/>
        <v>10.631033673001417</v>
      </c>
    </row>
    <row r="884" spans="1:11">
      <c r="A884" s="1">
        <v>1943.12</v>
      </c>
      <c r="B884" s="3">
        <v>11.48</v>
      </c>
      <c r="C884" s="3">
        <v>0.61</v>
      </c>
      <c r="D884" s="3">
        <v>0.94</v>
      </c>
      <c r="E884" s="3">
        <v>17.399999999999999</v>
      </c>
      <c r="F884" s="3">
        <f t="shared" si="67"/>
        <v>1943.9583333332671</v>
      </c>
      <c r="G884" s="3">
        <f>G873*1/12+G885*11/12</f>
        <v>2.479166666666667</v>
      </c>
      <c r="H884" s="3">
        <f t="shared" si="68"/>
        <v>155.47482758620689</v>
      </c>
      <c r="I884" s="3">
        <f t="shared" si="69"/>
        <v>8.2612931034482742</v>
      </c>
      <c r="J884" s="3">
        <f t="shared" si="70"/>
        <v>12.73051724137931</v>
      </c>
      <c r="K884" s="3">
        <f t="shared" si="66"/>
        <v>10.73736031604107</v>
      </c>
    </row>
    <row r="885" spans="1:11">
      <c r="A885" s="1">
        <v>1944.01</v>
      </c>
      <c r="B885" s="3">
        <v>11.85</v>
      </c>
      <c r="C885" s="3">
        <v>0.61333300000000002</v>
      </c>
      <c r="D885" s="3">
        <v>0.93666700000000003</v>
      </c>
      <c r="E885" s="3">
        <v>17.399999999999999</v>
      </c>
      <c r="F885" s="3">
        <f t="shared" si="67"/>
        <v>1944.0416666666003</v>
      </c>
      <c r="G885" s="3">
        <v>2.48</v>
      </c>
      <c r="H885" s="3">
        <f t="shared" si="68"/>
        <v>160.48577586206898</v>
      </c>
      <c r="I885" s="3">
        <f t="shared" si="69"/>
        <v>8.3064322672413802</v>
      </c>
      <c r="J885" s="3">
        <f t="shared" si="70"/>
        <v>12.685378077586208</v>
      </c>
      <c r="K885" s="3">
        <f t="shared" si="66"/>
        <v>11.052412763977472</v>
      </c>
    </row>
    <row r="886" spans="1:11">
      <c r="A886" s="1">
        <v>1944.02</v>
      </c>
      <c r="B886" s="3">
        <v>11.77</v>
      </c>
      <c r="C886" s="3">
        <v>0.61666699999999997</v>
      </c>
      <c r="D886" s="3">
        <v>0.93333299999999997</v>
      </c>
      <c r="E886" s="3">
        <v>17.399999999999999</v>
      </c>
      <c r="F886" s="3">
        <f t="shared" si="67"/>
        <v>1944.1249999999336</v>
      </c>
      <c r="G886" s="3">
        <f>G885*11/12+G897*1/12</f>
        <v>2.4708333333333332</v>
      </c>
      <c r="H886" s="3">
        <f t="shared" si="68"/>
        <v>159.40232758620689</v>
      </c>
      <c r="I886" s="3">
        <f t="shared" si="69"/>
        <v>8.3515849741379302</v>
      </c>
      <c r="J886" s="3">
        <f t="shared" si="70"/>
        <v>12.640225370689654</v>
      </c>
      <c r="K886" s="3">
        <f t="shared" si="66"/>
        <v>10.947918887724722</v>
      </c>
    </row>
    <row r="887" spans="1:11">
      <c r="A887" s="1">
        <v>1944.03</v>
      </c>
      <c r="B887" s="3">
        <v>12.1</v>
      </c>
      <c r="C887" s="3">
        <v>0.62</v>
      </c>
      <c r="D887" s="3">
        <v>0.93</v>
      </c>
      <c r="E887" s="3">
        <v>17.399999999999999</v>
      </c>
      <c r="F887" s="3">
        <f t="shared" si="67"/>
        <v>1944.2083333332669</v>
      </c>
      <c r="G887" s="3">
        <f>G885*10/12+G897*2/12</f>
        <v>2.4616666666666669</v>
      </c>
      <c r="H887" s="3">
        <f t="shared" si="68"/>
        <v>163.87155172413793</v>
      </c>
      <c r="I887" s="3">
        <f t="shared" si="69"/>
        <v>8.3967241379310344</v>
      </c>
      <c r="J887" s="3">
        <f t="shared" si="70"/>
        <v>12.595086206896552</v>
      </c>
      <c r="K887" s="3">
        <f t="shared" si="66"/>
        <v>11.224693196180681</v>
      </c>
    </row>
    <row r="888" spans="1:11">
      <c r="A888" s="1">
        <v>1944.04</v>
      </c>
      <c r="B888" s="3">
        <v>11.89</v>
      </c>
      <c r="C888" s="3">
        <v>0.62333300000000003</v>
      </c>
      <c r="D888" s="3">
        <v>0.92666700000000002</v>
      </c>
      <c r="E888" s="3">
        <v>17.5</v>
      </c>
      <c r="F888" s="3">
        <f t="shared" si="67"/>
        <v>1944.2916666666001</v>
      </c>
      <c r="G888" s="3">
        <f>G885*9/12+G897*3/12</f>
        <v>2.4525000000000001</v>
      </c>
      <c r="H888" s="3">
        <f t="shared" si="68"/>
        <v>160.10734285714284</v>
      </c>
      <c r="I888" s="3">
        <f t="shared" si="69"/>
        <v>8.3936240828571425</v>
      </c>
      <c r="J888" s="3">
        <f t="shared" si="70"/>
        <v>12.478233059999999</v>
      </c>
      <c r="K888" s="3">
        <f t="shared" si="66"/>
        <v>10.938275188239398</v>
      </c>
    </row>
    <row r="889" spans="1:11">
      <c r="A889" s="1">
        <v>1944.05</v>
      </c>
      <c r="B889" s="3">
        <v>12.1</v>
      </c>
      <c r="C889" s="3">
        <v>0.62666699999999997</v>
      </c>
      <c r="D889" s="3">
        <v>0.92333299999999996</v>
      </c>
      <c r="E889" s="3">
        <v>17.5</v>
      </c>
      <c r="F889" s="3">
        <f t="shared" si="67"/>
        <v>1944.3749999999334</v>
      </c>
      <c r="G889" s="3">
        <f>G885*8/12+G897*4/12</f>
        <v>2.4433333333333334</v>
      </c>
      <c r="H889" s="3">
        <f t="shared" si="68"/>
        <v>162.93514285714284</v>
      </c>
      <c r="I889" s="3">
        <f t="shared" si="69"/>
        <v>8.4385187742857131</v>
      </c>
      <c r="J889" s="3">
        <f t="shared" si="70"/>
        <v>12.433338368571427</v>
      </c>
      <c r="K889" s="3">
        <f t="shared" si="66"/>
        <v>11.10373693679262</v>
      </c>
    </row>
    <row r="890" spans="1:11">
      <c r="A890" s="1">
        <v>1944.06</v>
      </c>
      <c r="B890" s="3">
        <v>12.67</v>
      </c>
      <c r="C890" s="3">
        <v>0.63</v>
      </c>
      <c r="D890" s="3">
        <v>0.92</v>
      </c>
      <c r="E890" s="3">
        <v>17.600000000000001</v>
      </c>
      <c r="F890" s="3">
        <f t="shared" si="67"/>
        <v>1944.4583333332666</v>
      </c>
      <c r="G890" s="3">
        <f>G885*7/12+G897*5/12</f>
        <v>2.4341666666666666</v>
      </c>
      <c r="H890" s="3">
        <f t="shared" si="68"/>
        <v>169.64122159090905</v>
      </c>
      <c r="I890" s="3">
        <f t="shared" si="69"/>
        <v>8.4351988636363622</v>
      </c>
      <c r="J890" s="3">
        <f t="shared" si="70"/>
        <v>12.31806818181818</v>
      </c>
      <c r="K890" s="3">
        <f t="shared" si="66"/>
        <v>11.532785272532506</v>
      </c>
    </row>
    <row r="891" spans="1:11">
      <c r="A891" s="1">
        <v>1944.07</v>
      </c>
      <c r="B891" s="3">
        <v>13</v>
      </c>
      <c r="C891" s="3">
        <v>0.63333300000000003</v>
      </c>
      <c r="D891" s="3">
        <v>0.91333299999999995</v>
      </c>
      <c r="E891" s="3">
        <v>17.7</v>
      </c>
      <c r="F891" s="3">
        <f t="shared" si="67"/>
        <v>1944.5416666665999</v>
      </c>
      <c r="G891" s="3">
        <f>G885*6/12+G897*6/12</f>
        <v>2.4249999999999998</v>
      </c>
      <c r="H891" s="3">
        <f t="shared" si="68"/>
        <v>173.07627118644066</v>
      </c>
      <c r="I891" s="3">
        <f t="shared" si="69"/>
        <v>8.4319164661016952</v>
      </c>
      <c r="J891" s="3">
        <f t="shared" si="70"/>
        <v>12.159713076271185</v>
      </c>
      <c r="K891" s="3">
        <f t="shared" si="66"/>
        <v>11.738774750180715</v>
      </c>
    </row>
    <row r="892" spans="1:11">
      <c r="A892" s="1">
        <v>1944.08</v>
      </c>
      <c r="B892" s="3">
        <v>12.81</v>
      </c>
      <c r="C892" s="3">
        <v>0.63666699999999998</v>
      </c>
      <c r="D892" s="3">
        <v>0.906667</v>
      </c>
      <c r="E892" s="3">
        <v>17.7</v>
      </c>
      <c r="F892" s="3">
        <f t="shared" si="67"/>
        <v>1944.6249999999332</v>
      </c>
      <c r="G892" s="3">
        <f>G885*5/12+G897*7/12</f>
        <v>2.4158333333333335</v>
      </c>
      <c r="H892" s="3">
        <f t="shared" si="68"/>
        <v>170.54669491525425</v>
      </c>
      <c r="I892" s="3">
        <f t="shared" si="69"/>
        <v>8.4763038728813545</v>
      </c>
      <c r="J892" s="3">
        <f t="shared" si="70"/>
        <v>12.070964889830508</v>
      </c>
      <c r="K892" s="3">
        <f t="shared" si="66"/>
        <v>11.541711674209221</v>
      </c>
    </row>
    <row r="893" spans="1:11">
      <c r="A893" s="1">
        <v>1944.09</v>
      </c>
      <c r="B893" s="3">
        <v>12.6</v>
      </c>
      <c r="C893" s="3">
        <v>0.64</v>
      </c>
      <c r="D893" s="3">
        <v>0.9</v>
      </c>
      <c r="E893" s="3">
        <v>17.7</v>
      </c>
      <c r="F893" s="3">
        <f t="shared" si="67"/>
        <v>1944.7083333332664</v>
      </c>
      <c r="G893" s="3">
        <f>G885*4/12+G897*8/12</f>
        <v>2.4066666666666667</v>
      </c>
      <c r="H893" s="3">
        <f t="shared" si="68"/>
        <v>167.75084745762712</v>
      </c>
      <c r="I893" s="3">
        <f t="shared" si="69"/>
        <v>8.5206779661016956</v>
      </c>
      <c r="J893" s="3">
        <f t="shared" si="70"/>
        <v>11.982203389830508</v>
      </c>
      <c r="K893" s="3">
        <f t="shared" si="66"/>
        <v>11.32856058469647</v>
      </c>
    </row>
    <row r="894" spans="1:11">
      <c r="A894" s="1">
        <v>1944.1</v>
      </c>
      <c r="B894" s="3">
        <v>12.91</v>
      </c>
      <c r="C894" s="3">
        <v>0.64</v>
      </c>
      <c r="D894" s="3">
        <v>0.91</v>
      </c>
      <c r="E894" s="3">
        <v>17.7</v>
      </c>
      <c r="F894" s="3">
        <f t="shared" si="67"/>
        <v>1944.7916666665997</v>
      </c>
      <c r="G894" s="3">
        <f>G885*3/12+G897*9/12</f>
        <v>2.3975</v>
      </c>
      <c r="H894" s="3">
        <f t="shared" si="68"/>
        <v>171.87805084745762</v>
      </c>
      <c r="I894" s="3">
        <f t="shared" si="69"/>
        <v>8.5206779661016956</v>
      </c>
      <c r="J894" s="3">
        <f t="shared" si="70"/>
        <v>12.115338983050847</v>
      </c>
      <c r="K894" s="3">
        <f t="shared" si="66"/>
        <v>11.583105186279122</v>
      </c>
    </row>
    <row r="895" spans="1:11">
      <c r="A895" s="1">
        <v>1944.11</v>
      </c>
      <c r="B895" s="3">
        <v>12.82</v>
      </c>
      <c r="C895" s="3">
        <v>0.64</v>
      </c>
      <c r="D895" s="3">
        <v>0.92</v>
      </c>
      <c r="E895" s="3">
        <v>17.7</v>
      </c>
      <c r="F895" s="3">
        <f t="shared" si="67"/>
        <v>1944.8749999999329</v>
      </c>
      <c r="G895" s="3">
        <f>G885*2/12+G897*10/12</f>
        <v>2.3883333333333336</v>
      </c>
      <c r="H895" s="3">
        <f t="shared" si="68"/>
        <v>170.67983050847457</v>
      </c>
      <c r="I895" s="3">
        <f t="shared" si="69"/>
        <v>8.5206779661016956</v>
      </c>
      <c r="J895" s="3">
        <f t="shared" si="70"/>
        <v>12.248474576271187</v>
      </c>
      <c r="K895" s="3">
        <f t="shared" si="66"/>
        <v>11.478459198055475</v>
      </c>
    </row>
    <row r="896" spans="1:11">
      <c r="A896" s="1">
        <v>1944.12</v>
      </c>
      <c r="B896" s="3">
        <v>13.1</v>
      </c>
      <c r="C896" s="3">
        <v>0.64</v>
      </c>
      <c r="D896" s="3">
        <v>0.93</v>
      </c>
      <c r="E896" s="3">
        <v>17.8</v>
      </c>
      <c r="F896" s="3">
        <f t="shared" si="67"/>
        <v>1944.9583333332662</v>
      </c>
      <c r="G896" s="3">
        <f>G885*1/12+G897*11/12</f>
        <v>2.3791666666666664</v>
      </c>
      <c r="H896" s="3">
        <f t="shared" si="68"/>
        <v>173.42780898876401</v>
      </c>
      <c r="I896" s="3">
        <f t="shared" si="69"/>
        <v>8.4728089887640454</v>
      </c>
      <c r="J896" s="3">
        <f t="shared" si="70"/>
        <v>12.312050561797751</v>
      </c>
      <c r="K896" s="3">
        <f t="shared" si="66"/>
        <v>11.638683593355125</v>
      </c>
    </row>
    <row r="897" spans="1:11">
      <c r="A897" s="1">
        <v>1945.01</v>
      </c>
      <c r="B897" s="3">
        <v>13.49</v>
      </c>
      <c r="C897" s="3">
        <v>0.64333300000000004</v>
      </c>
      <c r="D897" s="3">
        <v>0.94</v>
      </c>
      <c r="E897" s="3">
        <v>17.8</v>
      </c>
      <c r="F897" s="3">
        <f t="shared" si="67"/>
        <v>1945.0416666665994</v>
      </c>
      <c r="G897" s="3">
        <v>2.37</v>
      </c>
      <c r="H897" s="3">
        <f t="shared" si="68"/>
        <v>178.5909269662921</v>
      </c>
      <c r="I897" s="3">
        <f t="shared" si="69"/>
        <v>8.5169337893258419</v>
      </c>
      <c r="J897" s="3">
        <f t="shared" si="70"/>
        <v>12.44443820224719</v>
      </c>
      <c r="K897" s="3">
        <f t="shared" ref="K897:K960" si="71">H897/AVERAGE(J777:J896)</f>
        <v>11.960463439806984</v>
      </c>
    </row>
    <row r="898" spans="1:11">
      <c r="A898" s="1">
        <v>1945.02</v>
      </c>
      <c r="B898" s="3">
        <v>13.94</v>
      </c>
      <c r="C898" s="3">
        <v>0.64666699999999999</v>
      </c>
      <c r="D898" s="3">
        <v>0.95</v>
      </c>
      <c r="E898" s="3">
        <v>17.8</v>
      </c>
      <c r="F898" s="3">
        <f t="shared" si="67"/>
        <v>1945.1249999999327</v>
      </c>
      <c r="G898" s="3">
        <f>G897*11/12+G909*1/12</f>
        <v>2.355</v>
      </c>
      <c r="H898" s="3">
        <f t="shared" si="68"/>
        <v>184.54837078651684</v>
      </c>
      <c r="I898" s="3">
        <f t="shared" si="69"/>
        <v>8.5610718286516843</v>
      </c>
      <c r="J898" s="3">
        <f t="shared" si="70"/>
        <v>12.576825842696627</v>
      </c>
      <c r="K898" s="3">
        <f t="shared" si="71"/>
        <v>12.341753548186311</v>
      </c>
    </row>
    <row r="899" spans="1:11">
      <c r="A899" s="1">
        <v>1945.03</v>
      </c>
      <c r="B899" s="3">
        <v>13.93</v>
      </c>
      <c r="C899" s="3">
        <v>0.65</v>
      </c>
      <c r="D899" s="3">
        <v>0.96</v>
      </c>
      <c r="E899" s="3">
        <v>17.8</v>
      </c>
      <c r="F899" s="3">
        <f t="shared" si="67"/>
        <v>1945.208333333266</v>
      </c>
      <c r="G899" s="3">
        <f>G897*10/12+G909*2/12</f>
        <v>2.3400000000000003</v>
      </c>
      <c r="H899" s="3">
        <f t="shared" si="68"/>
        <v>184.41598314606739</v>
      </c>
      <c r="I899" s="3">
        <f t="shared" si="69"/>
        <v>8.6051966292134825</v>
      </c>
      <c r="J899" s="3">
        <f t="shared" si="70"/>
        <v>12.709213483146065</v>
      </c>
      <c r="K899" s="3">
        <f t="shared" si="71"/>
        <v>12.323310311389319</v>
      </c>
    </row>
    <row r="900" spans="1:11">
      <c r="A900" s="1">
        <v>1945.04</v>
      </c>
      <c r="B900" s="3">
        <v>14.28</v>
      </c>
      <c r="C900" s="3">
        <v>0.65</v>
      </c>
      <c r="D900" s="3">
        <v>0.973333</v>
      </c>
      <c r="E900" s="3">
        <v>17.8</v>
      </c>
      <c r="F900" s="3">
        <f t="shared" si="67"/>
        <v>1945.2916666665992</v>
      </c>
      <c r="G900" s="3">
        <f>G897*9/12+G909*3/12</f>
        <v>2.3250000000000002</v>
      </c>
      <c r="H900" s="3">
        <f t="shared" si="68"/>
        <v>189.0495505617977</v>
      </c>
      <c r="I900" s="3">
        <f t="shared" si="69"/>
        <v>8.6051966292134825</v>
      </c>
      <c r="J900" s="3">
        <f t="shared" si="70"/>
        <v>12.885725924157301</v>
      </c>
      <c r="K900" s="3">
        <f t="shared" si="71"/>
        <v>12.631867236563068</v>
      </c>
    </row>
    <row r="901" spans="1:11">
      <c r="A901" s="1">
        <v>1945.05</v>
      </c>
      <c r="B901" s="3">
        <v>14.82</v>
      </c>
      <c r="C901" s="3">
        <v>0.65</v>
      </c>
      <c r="D901" s="3">
        <v>0.98666699999999996</v>
      </c>
      <c r="E901" s="3">
        <v>17.899999999999999</v>
      </c>
      <c r="F901" s="3">
        <f t="shared" si="67"/>
        <v>1945.3749999999325</v>
      </c>
      <c r="G901" s="3">
        <f>G897*8/12+G909*4/12</f>
        <v>2.31</v>
      </c>
      <c r="H901" s="3">
        <f t="shared" si="68"/>
        <v>195.10240223463686</v>
      </c>
      <c r="I901" s="3">
        <f t="shared" si="69"/>
        <v>8.5571229050279332</v>
      </c>
      <c r="J901" s="3">
        <f t="shared" si="70"/>
        <v>12.989278131284916</v>
      </c>
      <c r="K901" s="3">
        <f t="shared" si="71"/>
        <v>13.036560628785347</v>
      </c>
    </row>
    <row r="902" spans="1:11">
      <c r="A902" s="1">
        <v>1945.06</v>
      </c>
      <c r="B902" s="3">
        <v>15.09</v>
      </c>
      <c r="C902" s="3">
        <v>0.65</v>
      </c>
      <c r="D902" s="3">
        <v>1</v>
      </c>
      <c r="E902" s="3">
        <v>18.100000000000001</v>
      </c>
      <c r="F902" s="3">
        <f t="shared" si="67"/>
        <v>1945.4583333332657</v>
      </c>
      <c r="G902" s="3">
        <f>G897*7/12+G909*5/12</f>
        <v>2.2949999999999999</v>
      </c>
      <c r="H902" s="3">
        <f t="shared" si="68"/>
        <v>196.46179558011048</v>
      </c>
      <c r="I902" s="3">
        <f t="shared" si="69"/>
        <v>8.4625690607734789</v>
      </c>
      <c r="J902" s="3">
        <f t="shared" si="70"/>
        <v>13.019337016574584</v>
      </c>
      <c r="K902" s="3">
        <f t="shared" si="71"/>
        <v>13.130223361406049</v>
      </c>
    </row>
    <row r="903" spans="1:11">
      <c r="A903" s="1">
        <v>1945.07</v>
      </c>
      <c r="B903" s="3">
        <v>14.78</v>
      </c>
      <c r="C903" s="3">
        <v>0.65333300000000005</v>
      </c>
      <c r="D903" s="3">
        <v>0.99666699999999997</v>
      </c>
      <c r="E903" s="3">
        <v>18.100000000000001</v>
      </c>
      <c r="F903" s="3">
        <f t="shared" si="67"/>
        <v>1945.541666666599</v>
      </c>
      <c r="G903" s="3">
        <f>G897*6/12+G909*6/12</f>
        <v>2.2800000000000002</v>
      </c>
      <c r="H903" s="3">
        <f t="shared" si="68"/>
        <v>192.42580110497235</v>
      </c>
      <c r="I903" s="3">
        <f t="shared" si="69"/>
        <v>8.5059625110497219</v>
      </c>
      <c r="J903" s="3">
        <f t="shared" si="70"/>
        <v>12.975943566298341</v>
      </c>
      <c r="K903" s="3">
        <f t="shared" si="71"/>
        <v>12.867028443009154</v>
      </c>
    </row>
    <row r="904" spans="1:11">
      <c r="A904" s="1">
        <v>1945.08</v>
      </c>
      <c r="B904" s="3">
        <v>14.83</v>
      </c>
      <c r="C904" s="3">
        <v>0.656667</v>
      </c>
      <c r="D904" s="3">
        <v>0.99333300000000002</v>
      </c>
      <c r="E904" s="3">
        <v>18.100000000000001</v>
      </c>
      <c r="F904" s="3">
        <f t="shared" si="67"/>
        <v>1945.6249999999322</v>
      </c>
      <c r="G904" s="3">
        <f>G897*5/12+G909*7/12</f>
        <v>2.2650000000000001</v>
      </c>
      <c r="H904" s="3">
        <f t="shared" si="68"/>
        <v>193.07676795580107</v>
      </c>
      <c r="I904" s="3">
        <f t="shared" si="69"/>
        <v>8.5493689806629831</v>
      </c>
      <c r="J904" s="3">
        <f t="shared" si="70"/>
        <v>12.932537096685081</v>
      </c>
      <c r="K904" s="3">
        <f t="shared" si="71"/>
        <v>12.915378562256734</v>
      </c>
    </row>
    <row r="905" spans="1:11">
      <c r="A905" s="1">
        <v>1945.09</v>
      </c>
      <c r="B905" s="3">
        <v>15.84</v>
      </c>
      <c r="C905" s="3">
        <v>0.66</v>
      </c>
      <c r="D905" s="3">
        <v>0.99</v>
      </c>
      <c r="E905" s="3">
        <v>18.100000000000001</v>
      </c>
      <c r="F905" s="3">
        <f t="shared" si="67"/>
        <v>1945.7083333332655</v>
      </c>
      <c r="G905" s="3">
        <f>G897*4/12+G909*8/12</f>
        <v>2.25</v>
      </c>
      <c r="H905" s="3">
        <f t="shared" si="68"/>
        <v>206.22629834254138</v>
      </c>
      <c r="I905" s="3">
        <f t="shared" si="69"/>
        <v>8.5927624309392261</v>
      </c>
      <c r="J905" s="3">
        <f t="shared" si="70"/>
        <v>12.889143646408836</v>
      </c>
      <c r="K905" s="3">
        <f t="shared" si="71"/>
        <v>13.798264951719773</v>
      </c>
    </row>
    <row r="906" spans="1:11">
      <c r="A906" s="1">
        <v>1945.1</v>
      </c>
      <c r="B906" s="3">
        <v>16.5</v>
      </c>
      <c r="C906" s="3">
        <v>0.66</v>
      </c>
      <c r="D906" s="3">
        <v>0.98</v>
      </c>
      <c r="E906" s="3">
        <v>18.100000000000001</v>
      </c>
      <c r="F906" s="3">
        <f t="shared" si="67"/>
        <v>1945.7916666665988</v>
      </c>
      <c r="G906" s="3">
        <f>G897*3/12+G909*9/12</f>
        <v>2.2350000000000003</v>
      </c>
      <c r="H906" s="3">
        <f t="shared" si="68"/>
        <v>214.81906077348063</v>
      </c>
      <c r="I906" s="3">
        <f t="shared" si="69"/>
        <v>8.5927624309392261</v>
      </c>
      <c r="J906" s="3">
        <f t="shared" si="70"/>
        <v>12.758950276243093</v>
      </c>
      <c r="K906" s="3">
        <f t="shared" si="71"/>
        <v>14.374662675391331</v>
      </c>
    </row>
    <row r="907" spans="1:11">
      <c r="A907" s="1">
        <v>1945.11</v>
      </c>
      <c r="B907" s="3">
        <v>17.04</v>
      </c>
      <c r="C907" s="3">
        <v>0.66</v>
      </c>
      <c r="D907" s="3">
        <v>0.97</v>
      </c>
      <c r="E907" s="3">
        <v>18.100000000000001</v>
      </c>
      <c r="F907" s="3">
        <f t="shared" ref="F907:F970" si="72">F906+1/12</f>
        <v>1945.874999999932</v>
      </c>
      <c r="G907" s="3">
        <f>G897*2/12+G909*10/12</f>
        <v>2.2199999999999998</v>
      </c>
      <c r="H907" s="3">
        <f t="shared" si="68"/>
        <v>221.84950276243089</v>
      </c>
      <c r="I907" s="3">
        <f t="shared" si="69"/>
        <v>8.5927624309392261</v>
      </c>
      <c r="J907" s="3">
        <f t="shared" si="70"/>
        <v>12.628756906077346</v>
      </c>
      <c r="K907" s="3">
        <f t="shared" si="71"/>
        <v>14.847702661876776</v>
      </c>
    </row>
    <row r="908" spans="1:11">
      <c r="A908" s="1">
        <v>1945.12</v>
      </c>
      <c r="B908" s="3">
        <v>17.329999999999998</v>
      </c>
      <c r="C908" s="3">
        <v>0.66</v>
      </c>
      <c r="D908" s="3">
        <v>0.96</v>
      </c>
      <c r="E908" s="3">
        <v>18.2</v>
      </c>
      <c r="F908" s="3">
        <f t="shared" si="72"/>
        <v>1945.9583333332653</v>
      </c>
      <c r="G908" s="3">
        <f>G897*1/12+G909*11/12</f>
        <v>2.2050000000000001</v>
      </c>
      <c r="H908" s="3">
        <f t="shared" si="68"/>
        <v>224.38541208791204</v>
      </c>
      <c r="I908" s="3">
        <f t="shared" si="69"/>
        <v>8.5455494505494514</v>
      </c>
      <c r="J908" s="3">
        <f t="shared" si="70"/>
        <v>12.429890109890108</v>
      </c>
      <c r="K908" s="3">
        <f t="shared" si="71"/>
        <v>15.020347474739953</v>
      </c>
    </row>
    <row r="909" spans="1:11">
      <c r="A909" s="1">
        <v>1946.01</v>
      </c>
      <c r="B909" s="3">
        <v>18.02</v>
      </c>
      <c r="C909" s="3">
        <v>0.66666700000000001</v>
      </c>
      <c r="D909" s="3">
        <v>0.94</v>
      </c>
      <c r="E909" s="3">
        <v>18.2</v>
      </c>
      <c r="F909" s="3">
        <f t="shared" si="72"/>
        <v>1946.0416666665985</v>
      </c>
      <c r="G909" s="3">
        <v>2.19</v>
      </c>
      <c r="H909" s="3">
        <f t="shared" si="68"/>
        <v>233.3193956043956</v>
      </c>
      <c r="I909" s="3">
        <f t="shared" si="69"/>
        <v>8.6318724478021966</v>
      </c>
      <c r="J909" s="3">
        <f t="shared" si="70"/>
        <v>12.170934065934064</v>
      </c>
      <c r="K909" s="3">
        <f t="shared" si="71"/>
        <v>15.623163177761658</v>
      </c>
    </row>
    <row r="910" spans="1:11">
      <c r="A910" s="1">
        <v>1946.02</v>
      </c>
      <c r="B910" s="3">
        <v>18.07</v>
      </c>
      <c r="C910" s="3">
        <v>0.67333299999999996</v>
      </c>
      <c r="D910" s="3">
        <v>0.92</v>
      </c>
      <c r="E910" s="3">
        <v>18.100000000000001</v>
      </c>
      <c r="F910" s="3">
        <f t="shared" si="72"/>
        <v>1946.1249999999318</v>
      </c>
      <c r="G910" s="3">
        <f>G909*11/12+G921*1/12</f>
        <v>2.1949999999999998</v>
      </c>
      <c r="H910" s="3">
        <f t="shared" si="68"/>
        <v>235.25941988950274</v>
      </c>
      <c r="I910" s="3">
        <f t="shared" si="69"/>
        <v>8.7663492513812145</v>
      </c>
      <c r="J910" s="3">
        <f t="shared" si="70"/>
        <v>11.977790055248619</v>
      </c>
      <c r="K910" s="3">
        <f t="shared" si="71"/>
        <v>15.7616665258019</v>
      </c>
    </row>
    <row r="911" spans="1:11">
      <c r="A911" s="1">
        <v>1946.03</v>
      </c>
      <c r="B911" s="3">
        <v>17.53</v>
      </c>
      <c r="C911" s="3">
        <v>0.68</v>
      </c>
      <c r="D911" s="3">
        <v>0.9</v>
      </c>
      <c r="E911" s="3">
        <v>18.3</v>
      </c>
      <c r="F911" s="3">
        <f t="shared" si="72"/>
        <v>1946.208333333265</v>
      </c>
      <c r="G911" s="3">
        <f>G909*10/12+G921*2/12</f>
        <v>2.2000000000000002</v>
      </c>
      <c r="H911" s="3">
        <f t="shared" si="68"/>
        <v>225.73467213114751</v>
      </c>
      <c r="I911" s="3">
        <f t="shared" si="69"/>
        <v>8.7563934426229508</v>
      </c>
      <c r="J911" s="3">
        <f t="shared" si="70"/>
        <v>11.58934426229508</v>
      </c>
      <c r="K911" s="3">
        <f t="shared" si="71"/>
        <v>15.134873415142527</v>
      </c>
    </row>
    <row r="912" spans="1:11">
      <c r="A912" s="1">
        <v>1946.04</v>
      </c>
      <c r="B912" s="3">
        <v>18.66</v>
      </c>
      <c r="C912" s="3">
        <v>0.68</v>
      </c>
      <c r="D912" s="3">
        <v>0.88</v>
      </c>
      <c r="E912" s="3">
        <v>18.399999999999999</v>
      </c>
      <c r="F912" s="3">
        <f t="shared" si="72"/>
        <v>1946.2916666665983</v>
      </c>
      <c r="G912" s="3">
        <f>G909*9/12+G921*3/12</f>
        <v>2.2050000000000001</v>
      </c>
      <c r="H912" s="3">
        <f t="shared" si="68"/>
        <v>238.97983695652172</v>
      </c>
      <c r="I912" s="3">
        <f t="shared" si="69"/>
        <v>8.7088043478260868</v>
      </c>
      <c r="J912" s="3">
        <f t="shared" si="70"/>
        <v>11.270217391304348</v>
      </c>
      <c r="K912" s="3">
        <f t="shared" si="71"/>
        <v>16.04084238621591</v>
      </c>
    </row>
    <row r="913" spans="1:11">
      <c r="A913" s="1">
        <v>1946.05</v>
      </c>
      <c r="B913" s="3">
        <v>18.7</v>
      </c>
      <c r="C913" s="3">
        <v>0.68</v>
      </c>
      <c r="D913" s="3">
        <v>0.86</v>
      </c>
      <c r="E913" s="3">
        <v>18.5</v>
      </c>
      <c r="F913" s="3">
        <f t="shared" si="72"/>
        <v>1946.3749999999316</v>
      </c>
      <c r="G913" s="3">
        <f>G909*8/12+G921*4/12</f>
        <v>2.21</v>
      </c>
      <c r="H913" s="3">
        <f t="shared" si="68"/>
        <v>238.19756756756755</v>
      </c>
      <c r="I913" s="3">
        <f t="shared" si="69"/>
        <v>8.6617297297297284</v>
      </c>
      <c r="J913" s="3">
        <f t="shared" si="70"/>
        <v>10.954540540540538</v>
      </c>
      <c r="K913" s="3">
        <f t="shared" si="71"/>
        <v>16.013723170832172</v>
      </c>
    </row>
    <row r="914" spans="1:11">
      <c r="A914" s="1">
        <v>1946.06</v>
      </c>
      <c r="B914" s="3">
        <v>18.579999999999998</v>
      </c>
      <c r="C914" s="3">
        <v>0.68</v>
      </c>
      <c r="D914" s="3">
        <v>0.84</v>
      </c>
      <c r="E914" s="3">
        <v>18.7</v>
      </c>
      <c r="F914" s="3">
        <f t="shared" si="72"/>
        <v>1946.4583333332648</v>
      </c>
      <c r="G914" s="3">
        <f>G909*7/12+G921*5/12</f>
        <v>2.2149999999999999</v>
      </c>
      <c r="H914" s="3">
        <f t="shared" si="68"/>
        <v>234.137807486631</v>
      </c>
      <c r="I914" s="3">
        <f t="shared" si="69"/>
        <v>8.5690909090909084</v>
      </c>
      <c r="J914" s="3">
        <f t="shared" si="70"/>
        <v>10.585347593582886</v>
      </c>
      <c r="K914" s="3">
        <f t="shared" si="71"/>
        <v>15.773186880128733</v>
      </c>
    </row>
    <row r="915" spans="1:11">
      <c r="A915" s="1">
        <v>1946.07</v>
      </c>
      <c r="B915" s="3">
        <v>18.05</v>
      </c>
      <c r="C915" s="3">
        <v>0.68333299999999997</v>
      </c>
      <c r="D915" s="3">
        <v>0.85666699999999996</v>
      </c>
      <c r="E915" s="3">
        <v>19.8</v>
      </c>
      <c r="F915" s="3">
        <f t="shared" si="72"/>
        <v>1946.5416666665981</v>
      </c>
      <c r="G915" s="3">
        <f>G909*6/12+G921*6/12</f>
        <v>2.2199999999999998</v>
      </c>
      <c r="H915" s="3">
        <f t="shared" ref="H915:H978" si="73">B915*$E$1727/E915</f>
        <v>214.82234848484848</v>
      </c>
      <c r="I915" s="3">
        <f t="shared" ref="I915:I978" si="74">C915*$E$1727/E915</f>
        <v>8.1326980530303015</v>
      </c>
      <c r="J915" s="3">
        <f t="shared" ref="J915:J978" si="75">D915*$E$1727/E915</f>
        <v>10.195635280303028</v>
      </c>
      <c r="K915" s="3">
        <f t="shared" si="71"/>
        <v>14.508136111909065</v>
      </c>
    </row>
    <row r="916" spans="1:11">
      <c r="A916" s="1">
        <v>1946.08</v>
      </c>
      <c r="B916" s="3">
        <v>17.7</v>
      </c>
      <c r="C916" s="3">
        <v>0.68666700000000003</v>
      </c>
      <c r="D916" s="3">
        <v>0.87333300000000003</v>
      </c>
      <c r="E916" s="3">
        <v>20.2</v>
      </c>
      <c r="F916" s="3">
        <f t="shared" si="72"/>
        <v>1946.6249999999313</v>
      </c>
      <c r="G916" s="3">
        <f>G909*5/12+G921*7/12</f>
        <v>2.2250000000000001</v>
      </c>
      <c r="H916" s="3">
        <f t="shared" si="73"/>
        <v>206.48539603960393</v>
      </c>
      <c r="I916" s="3">
        <f t="shared" si="74"/>
        <v>8.0105484430693075</v>
      </c>
      <c r="J916" s="3">
        <f t="shared" si="75"/>
        <v>10.188164428217821</v>
      </c>
      <c r="K916" s="3">
        <f t="shared" si="71"/>
        <v>13.984939309942757</v>
      </c>
    </row>
    <row r="917" spans="1:11">
      <c r="A917" s="1">
        <v>1946.09</v>
      </c>
      <c r="B917" s="3">
        <v>15.09</v>
      </c>
      <c r="C917" s="3">
        <v>0.69</v>
      </c>
      <c r="D917" s="3">
        <v>0.89</v>
      </c>
      <c r="E917" s="3">
        <v>20.399999999999999</v>
      </c>
      <c r="F917" s="3">
        <f t="shared" si="72"/>
        <v>1946.7083333332646</v>
      </c>
      <c r="G917" s="3">
        <f>G909*4/12+G921*8/12</f>
        <v>2.23</v>
      </c>
      <c r="H917" s="3">
        <f t="shared" si="73"/>
        <v>174.31169117647059</v>
      </c>
      <c r="I917" s="3">
        <f t="shared" si="74"/>
        <v>7.9705147058823522</v>
      </c>
      <c r="J917" s="3">
        <f t="shared" si="75"/>
        <v>10.280808823529412</v>
      </c>
      <c r="K917" s="3">
        <f t="shared" si="71"/>
        <v>11.84126754014963</v>
      </c>
    </row>
    <row r="918" spans="1:11">
      <c r="A918" s="1">
        <v>1946.1</v>
      </c>
      <c r="B918" s="3">
        <v>14.75</v>
      </c>
      <c r="C918" s="3">
        <v>0.69666700000000004</v>
      </c>
      <c r="D918" s="3">
        <v>0.94666700000000004</v>
      </c>
      <c r="E918" s="3">
        <v>20.8</v>
      </c>
      <c r="F918" s="3">
        <f t="shared" si="72"/>
        <v>1946.7916666665978</v>
      </c>
      <c r="G918" s="3">
        <f>G909*3/12+G921*9/12</f>
        <v>2.2349999999999999</v>
      </c>
      <c r="H918" s="3">
        <f t="shared" si="73"/>
        <v>167.10757211538458</v>
      </c>
      <c r="I918" s="3">
        <f t="shared" si="74"/>
        <v>7.8927681995192298</v>
      </c>
      <c r="J918" s="3">
        <f t="shared" si="75"/>
        <v>10.72509993028846</v>
      </c>
      <c r="K918" s="3">
        <f t="shared" si="71"/>
        <v>11.387602961765044</v>
      </c>
    </row>
    <row r="919" spans="1:11">
      <c r="A919" s="1">
        <v>1946.11</v>
      </c>
      <c r="B919" s="3">
        <v>14.69</v>
      </c>
      <c r="C919" s="3">
        <v>0.70333299999999999</v>
      </c>
      <c r="D919" s="3">
        <v>1.0033300000000001</v>
      </c>
      <c r="E919" s="3">
        <v>21.3</v>
      </c>
      <c r="F919" s="3">
        <f t="shared" si="72"/>
        <v>1946.8749999999311</v>
      </c>
      <c r="G919" s="3">
        <f>G909*2/12+G921*10/12</f>
        <v>2.2400000000000002</v>
      </c>
      <c r="H919" s="3">
        <f t="shared" si="73"/>
        <v>162.52105633802813</v>
      </c>
      <c r="I919" s="3">
        <f t="shared" si="74"/>
        <v>7.7812404436619707</v>
      </c>
      <c r="J919" s="3">
        <f t="shared" si="75"/>
        <v>11.100221338028168</v>
      </c>
      <c r="K919" s="3">
        <f t="shared" si="71"/>
        <v>11.110043656743288</v>
      </c>
    </row>
    <row r="920" spans="1:11">
      <c r="A920" s="1">
        <v>1946.12</v>
      </c>
      <c r="B920" s="3">
        <v>15.13</v>
      </c>
      <c r="C920" s="3">
        <v>0.71</v>
      </c>
      <c r="D920" s="3">
        <v>1.06</v>
      </c>
      <c r="E920" s="3">
        <v>21.5</v>
      </c>
      <c r="F920" s="3">
        <f t="shared" si="72"/>
        <v>1946.9583333332644</v>
      </c>
      <c r="G920" s="3">
        <f>G909*1/12+G921*11/12</f>
        <v>2.2450000000000001</v>
      </c>
      <c r="H920" s="3">
        <f t="shared" si="73"/>
        <v>165.83183720930231</v>
      </c>
      <c r="I920" s="3">
        <f t="shared" si="74"/>
        <v>7.7819302325581381</v>
      </c>
      <c r="J920" s="3">
        <f t="shared" si="75"/>
        <v>11.618093023255813</v>
      </c>
      <c r="K920" s="3">
        <f t="shared" si="71"/>
        <v>11.372779425862701</v>
      </c>
    </row>
    <row r="921" spans="1:11">
      <c r="A921" s="1">
        <v>1947.01</v>
      </c>
      <c r="B921" s="3">
        <v>15.21</v>
      </c>
      <c r="C921" s="3">
        <v>0.71333299999999999</v>
      </c>
      <c r="D921" s="3">
        <v>1.1299999999999999</v>
      </c>
      <c r="E921" s="3">
        <v>21.5</v>
      </c>
      <c r="F921" s="3">
        <f t="shared" si="72"/>
        <v>1947.0416666665976</v>
      </c>
      <c r="G921" s="3">
        <v>2.25</v>
      </c>
      <c r="H921" s="3">
        <f t="shared" si="73"/>
        <v>166.70867441860466</v>
      </c>
      <c r="I921" s="3">
        <f t="shared" si="74"/>
        <v>7.8184614627906974</v>
      </c>
      <c r="J921" s="3">
        <f t="shared" si="75"/>
        <v>12.385325581395346</v>
      </c>
      <c r="K921" s="3">
        <f t="shared" si="71"/>
        <v>11.469296334735574</v>
      </c>
    </row>
    <row r="922" spans="1:11">
      <c r="A922" s="1">
        <v>1947.02</v>
      </c>
      <c r="B922" s="3">
        <v>15.8</v>
      </c>
      <c r="C922" s="3">
        <v>0.71666700000000005</v>
      </c>
      <c r="D922" s="3">
        <v>1.2</v>
      </c>
      <c r="E922" s="3">
        <v>21.5</v>
      </c>
      <c r="F922" s="3">
        <f t="shared" si="72"/>
        <v>1947.1249999999309</v>
      </c>
      <c r="G922" s="3">
        <f>G921*11/12+G933*1/12</f>
        <v>2.2658333333333331</v>
      </c>
      <c r="H922" s="3">
        <f t="shared" si="73"/>
        <v>173.1753488372093</v>
      </c>
      <c r="I922" s="3">
        <f t="shared" si="74"/>
        <v>7.8550036534883727</v>
      </c>
      <c r="J922" s="3">
        <f t="shared" si="75"/>
        <v>13.152558139534882</v>
      </c>
      <c r="K922" s="3">
        <f t="shared" si="71"/>
        <v>11.94956531420943</v>
      </c>
    </row>
    <row r="923" spans="1:11">
      <c r="A923" s="1">
        <v>1947.03</v>
      </c>
      <c r="B923" s="3">
        <v>15.16</v>
      </c>
      <c r="C923" s="3">
        <v>0.72</v>
      </c>
      <c r="D923" s="3">
        <v>1.27</v>
      </c>
      <c r="E923" s="3">
        <v>21.9</v>
      </c>
      <c r="F923" s="3">
        <f t="shared" si="72"/>
        <v>1947.2083333332641</v>
      </c>
      <c r="G923" s="3">
        <f>G921*10/12+G933*2/12</f>
        <v>2.2816666666666667</v>
      </c>
      <c r="H923" s="3">
        <f t="shared" si="73"/>
        <v>163.12575342465755</v>
      </c>
      <c r="I923" s="3">
        <f t="shared" si="74"/>
        <v>7.7473972602739725</v>
      </c>
      <c r="J923" s="3">
        <f t="shared" si="75"/>
        <v>13.665547945205478</v>
      </c>
      <c r="K923" s="3">
        <f t="shared" si="71"/>
        <v>11.287903096501276</v>
      </c>
    </row>
    <row r="924" spans="1:11">
      <c r="A924" s="1">
        <v>1947.04</v>
      </c>
      <c r="B924" s="3">
        <v>14.6</v>
      </c>
      <c r="C924" s="3">
        <v>0.73333300000000001</v>
      </c>
      <c r="D924" s="3">
        <v>1.32667</v>
      </c>
      <c r="E924" s="3">
        <v>21.9</v>
      </c>
      <c r="F924" s="3">
        <f t="shared" si="72"/>
        <v>1947.2916666665974</v>
      </c>
      <c r="G924" s="3">
        <f>G921*9/12+G933*3/12</f>
        <v>2.2974999999999999</v>
      </c>
      <c r="H924" s="3">
        <f t="shared" si="73"/>
        <v>157.1</v>
      </c>
      <c r="I924" s="3">
        <f t="shared" si="74"/>
        <v>7.8908639931506848</v>
      </c>
      <c r="J924" s="3">
        <f t="shared" si="75"/>
        <v>14.275332671232876</v>
      </c>
      <c r="K924" s="3">
        <f t="shared" si="71"/>
        <v>10.900825126392668</v>
      </c>
    </row>
    <row r="925" spans="1:11">
      <c r="A925" s="1">
        <v>1947.05</v>
      </c>
      <c r="B925" s="3">
        <v>14.34</v>
      </c>
      <c r="C925" s="3">
        <v>0.74666699999999997</v>
      </c>
      <c r="D925" s="3">
        <v>1.3833299999999999</v>
      </c>
      <c r="E925" s="3">
        <v>21.9</v>
      </c>
      <c r="F925" s="3">
        <f t="shared" si="72"/>
        <v>1947.3749999999307</v>
      </c>
      <c r="G925" s="3">
        <f>G921*8/12+G933*4/12</f>
        <v>2.3133333333333335</v>
      </c>
      <c r="H925" s="3">
        <f t="shared" si="73"/>
        <v>154.30232876712327</v>
      </c>
      <c r="I925" s="3">
        <f t="shared" si="74"/>
        <v>8.0343414863013702</v>
      </c>
      <c r="J925" s="3">
        <f t="shared" si="75"/>
        <v>14.885009794520547</v>
      </c>
      <c r="K925" s="3">
        <f t="shared" si="71"/>
        <v>10.73367427368853</v>
      </c>
    </row>
    <row r="926" spans="1:11">
      <c r="A926" s="1">
        <v>1947.06</v>
      </c>
      <c r="B926" s="3">
        <v>14.84</v>
      </c>
      <c r="C926" s="3">
        <v>0.76</v>
      </c>
      <c r="D926" s="3">
        <v>1.44</v>
      </c>
      <c r="E926" s="3">
        <v>22</v>
      </c>
      <c r="F926" s="3">
        <f t="shared" si="72"/>
        <v>1947.4583333332639</v>
      </c>
      <c r="G926" s="3">
        <f>G921*7/12+G933*5/12</f>
        <v>2.3291666666666666</v>
      </c>
      <c r="H926" s="3">
        <f t="shared" si="73"/>
        <v>158.95663636363636</v>
      </c>
      <c r="I926" s="3">
        <f t="shared" si="74"/>
        <v>8.1406363636363626</v>
      </c>
      <c r="J926" s="3">
        <f t="shared" si="75"/>
        <v>15.424363636363635</v>
      </c>
      <c r="K926" s="3">
        <f t="shared" si="71"/>
        <v>11.082715855052092</v>
      </c>
    </row>
    <row r="927" spans="1:11">
      <c r="A927" s="1">
        <v>1947.07</v>
      </c>
      <c r="B927" s="3">
        <v>15.77</v>
      </c>
      <c r="C927" s="3">
        <v>0.77</v>
      </c>
      <c r="D927" s="3">
        <v>1.4766699999999999</v>
      </c>
      <c r="E927" s="3">
        <v>22.2</v>
      </c>
      <c r="F927" s="3">
        <f t="shared" si="72"/>
        <v>1947.5416666665972</v>
      </c>
      <c r="G927" s="3">
        <f>G921*6/12+G933*6/12</f>
        <v>2.3449999999999998</v>
      </c>
      <c r="H927" s="3">
        <f t="shared" si="73"/>
        <v>167.3964189189189</v>
      </c>
      <c r="I927" s="3">
        <f t="shared" si="74"/>
        <v>8.1734459459459448</v>
      </c>
      <c r="J927" s="3">
        <f t="shared" si="75"/>
        <v>15.674652499999997</v>
      </c>
      <c r="K927" s="3">
        <f t="shared" si="71"/>
        <v>11.69644655335436</v>
      </c>
    </row>
    <row r="928" spans="1:11">
      <c r="A928" s="1">
        <v>1947.08</v>
      </c>
      <c r="B928" s="3">
        <v>15.46</v>
      </c>
      <c r="C928" s="3">
        <v>0.78</v>
      </c>
      <c r="D928" s="3">
        <v>1.5133300000000001</v>
      </c>
      <c r="E928" s="3">
        <v>22.5</v>
      </c>
      <c r="F928" s="3">
        <f t="shared" si="72"/>
        <v>1947.6249999999304</v>
      </c>
      <c r="G928" s="3">
        <f>G921*5/12+G933*7/12</f>
        <v>2.3608333333333329</v>
      </c>
      <c r="H928" s="3">
        <f t="shared" si="73"/>
        <v>161.91773333333333</v>
      </c>
      <c r="I928" s="3">
        <f t="shared" si="74"/>
        <v>8.1692</v>
      </c>
      <c r="J928" s="3">
        <f t="shared" si="75"/>
        <v>15.849609533333332</v>
      </c>
      <c r="K928" s="3">
        <f t="shared" si="71"/>
        <v>11.337472355329828</v>
      </c>
    </row>
    <row r="929" spans="1:11">
      <c r="A929" s="1">
        <v>1947.09</v>
      </c>
      <c r="B929" s="3">
        <v>15.06</v>
      </c>
      <c r="C929" s="3">
        <v>0.79</v>
      </c>
      <c r="D929" s="3">
        <v>1.55</v>
      </c>
      <c r="E929" s="3">
        <v>23</v>
      </c>
      <c r="F929" s="3">
        <f t="shared" si="72"/>
        <v>1947.7083333332637</v>
      </c>
      <c r="G929" s="3">
        <f>G921*4/12+G933*8/12</f>
        <v>2.3766666666666669</v>
      </c>
      <c r="H929" s="3">
        <f t="shared" si="73"/>
        <v>154.29952173913043</v>
      </c>
      <c r="I929" s="3">
        <f t="shared" si="74"/>
        <v>8.0940652173913037</v>
      </c>
      <c r="J929" s="3">
        <f t="shared" si="75"/>
        <v>15.880760869565217</v>
      </c>
      <c r="K929" s="3">
        <f t="shared" si="71"/>
        <v>10.827463017228832</v>
      </c>
    </row>
    <row r="930" spans="1:11">
      <c r="A930" s="1">
        <v>1947.1</v>
      </c>
      <c r="B930" s="3">
        <v>15.45</v>
      </c>
      <c r="C930" s="3">
        <v>0.80666700000000002</v>
      </c>
      <c r="D930" s="3">
        <v>1.57</v>
      </c>
      <c r="E930" s="3">
        <v>23</v>
      </c>
      <c r="F930" s="3">
        <f t="shared" si="72"/>
        <v>1947.7916666665969</v>
      </c>
      <c r="G930" s="3">
        <f>G921*3/12+G933*9/12</f>
        <v>2.3925000000000001</v>
      </c>
      <c r="H930" s="3">
        <f t="shared" si="73"/>
        <v>158.29532608695649</v>
      </c>
      <c r="I930" s="3">
        <f t="shared" si="74"/>
        <v>8.264829502173912</v>
      </c>
      <c r="J930" s="3">
        <f t="shared" si="75"/>
        <v>16.085673913043475</v>
      </c>
      <c r="K930" s="3">
        <f t="shared" si="71"/>
        <v>11.132662042754783</v>
      </c>
    </row>
    <row r="931" spans="1:11">
      <c r="A931" s="1">
        <v>1947.11</v>
      </c>
      <c r="B931" s="3">
        <v>15.27</v>
      </c>
      <c r="C931" s="3">
        <v>0.82333299999999998</v>
      </c>
      <c r="D931" s="3">
        <v>1.59</v>
      </c>
      <c r="E931" s="3">
        <v>23.1</v>
      </c>
      <c r="F931" s="3">
        <f t="shared" si="72"/>
        <v>1947.8749999999302</v>
      </c>
      <c r="G931" s="3">
        <f>G921*2/12+G933*10/12</f>
        <v>2.4083333333333332</v>
      </c>
      <c r="H931" s="3">
        <f t="shared" si="73"/>
        <v>155.77383116883115</v>
      </c>
      <c r="I931" s="3">
        <f t="shared" si="74"/>
        <v>8.3990658636363626</v>
      </c>
      <c r="J931" s="3">
        <f t="shared" si="75"/>
        <v>16.220064935064933</v>
      </c>
      <c r="K931" s="3">
        <f t="shared" si="71"/>
        <v>10.975407324839068</v>
      </c>
    </row>
    <row r="932" spans="1:11">
      <c r="A932" s="1">
        <v>1947.12</v>
      </c>
      <c r="B932" s="3">
        <v>15.03</v>
      </c>
      <c r="C932" s="3">
        <v>0.84</v>
      </c>
      <c r="D932" s="3">
        <v>1.61</v>
      </c>
      <c r="E932" s="3">
        <v>23.4</v>
      </c>
      <c r="F932" s="3">
        <f t="shared" si="72"/>
        <v>1947.9583333332635</v>
      </c>
      <c r="G932" s="3">
        <f>G921*1/12+G933*11/12</f>
        <v>2.4241666666666668</v>
      </c>
      <c r="H932" s="3">
        <f t="shared" si="73"/>
        <v>151.3598076923077</v>
      </c>
      <c r="I932" s="3">
        <f t="shared" si="74"/>
        <v>8.4592307692307678</v>
      </c>
      <c r="J932" s="3">
        <f t="shared" si="75"/>
        <v>16.213525641025644</v>
      </c>
      <c r="K932" s="3">
        <f t="shared" si="71"/>
        <v>10.680912531969188</v>
      </c>
    </row>
    <row r="933" spans="1:11">
      <c r="A933" s="1">
        <v>1948.01</v>
      </c>
      <c r="B933" s="3">
        <v>14.83</v>
      </c>
      <c r="C933" s="3">
        <v>0.843333</v>
      </c>
      <c r="D933" s="3">
        <v>1.64333</v>
      </c>
      <c r="E933" s="3">
        <v>23.7</v>
      </c>
      <c r="F933" s="3">
        <f t="shared" si="72"/>
        <v>1948.0416666665967</v>
      </c>
      <c r="G933" s="3">
        <v>2.44</v>
      </c>
      <c r="H933" s="3">
        <f t="shared" si="73"/>
        <v>147.45525316455695</v>
      </c>
      <c r="I933" s="3">
        <f t="shared" si="74"/>
        <v>8.3852920443037959</v>
      </c>
      <c r="J933" s="3">
        <f t="shared" si="75"/>
        <v>16.339692594936707</v>
      </c>
      <c r="K933" s="3">
        <f t="shared" si="71"/>
        <v>10.419342657320323</v>
      </c>
    </row>
    <row r="934" spans="1:11">
      <c r="A934" s="1">
        <v>1948.02</v>
      </c>
      <c r="B934" s="3">
        <v>14.1</v>
      </c>
      <c r="C934" s="3">
        <v>0.84666699999999995</v>
      </c>
      <c r="D934" s="3">
        <v>1.6766700000000001</v>
      </c>
      <c r="E934" s="3">
        <v>23.5</v>
      </c>
      <c r="F934" s="3">
        <f t="shared" si="72"/>
        <v>1948.12499999993</v>
      </c>
      <c r="G934" s="3">
        <f>G933*11/12+G945*1/12</f>
        <v>2.4291666666666667</v>
      </c>
      <c r="H934" s="3">
        <f t="shared" si="73"/>
        <v>141.38999999999999</v>
      </c>
      <c r="I934" s="3">
        <f t="shared" si="74"/>
        <v>8.4900884489361701</v>
      </c>
      <c r="J934" s="3">
        <f t="shared" si="75"/>
        <v>16.813075978723404</v>
      </c>
      <c r="K934" s="3">
        <f t="shared" si="71"/>
        <v>9.999761169144179</v>
      </c>
    </row>
    <row r="935" spans="1:11">
      <c r="A935" s="1">
        <v>1948.03</v>
      </c>
      <c r="B935" s="3">
        <v>14.3</v>
      </c>
      <c r="C935" s="3">
        <v>0.85</v>
      </c>
      <c r="D935" s="3">
        <v>1.71</v>
      </c>
      <c r="E935" s="3">
        <v>23.4</v>
      </c>
      <c r="F935" s="3">
        <f t="shared" si="72"/>
        <v>1948.2083333332632</v>
      </c>
      <c r="G935" s="3">
        <f>G933*10/12+G945*2/12</f>
        <v>2.418333333333333</v>
      </c>
      <c r="H935" s="3">
        <f t="shared" si="73"/>
        <v>144.00833333333333</v>
      </c>
      <c r="I935" s="3">
        <f t="shared" si="74"/>
        <v>8.5599358974358974</v>
      </c>
      <c r="J935" s="3">
        <f t="shared" si="75"/>
        <v>17.220576923076923</v>
      </c>
      <c r="K935" s="3">
        <f t="shared" si="71"/>
        <v>10.186680609489668</v>
      </c>
    </row>
    <row r="936" spans="1:11">
      <c r="A936" s="1">
        <v>1948.04</v>
      </c>
      <c r="B936" s="3">
        <v>15.4</v>
      </c>
      <c r="C936" s="3">
        <v>0.85</v>
      </c>
      <c r="D936" s="3">
        <v>1.76</v>
      </c>
      <c r="E936" s="3">
        <v>23.8</v>
      </c>
      <c r="F936" s="3">
        <f t="shared" si="72"/>
        <v>1948.2916666665965</v>
      </c>
      <c r="G936" s="3">
        <f>G933*9/12+G945*3/12</f>
        <v>2.4075000000000002</v>
      </c>
      <c r="H936" s="3">
        <f t="shared" si="73"/>
        <v>152.47941176470587</v>
      </c>
      <c r="I936" s="3">
        <f t="shared" si="74"/>
        <v>8.4160714285714278</v>
      </c>
      <c r="J936" s="3">
        <f t="shared" si="75"/>
        <v>17.426218487394955</v>
      </c>
      <c r="K936" s="3">
        <f t="shared" si="71"/>
        <v>10.779484482024616</v>
      </c>
    </row>
    <row r="937" spans="1:11">
      <c r="A937" s="1">
        <v>1948.05</v>
      </c>
      <c r="B937" s="3">
        <v>16.149999999999999</v>
      </c>
      <c r="C937" s="3">
        <v>0.85</v>
      </c>
      <c r="D937" s="3">
        <v>1.81</v>
      </c>
      <c r="E937" s="3">
        <v>23.9</v>
      </c>
      <c r="F937" s="3">
        <f t="shared" si="72"/>
        <v>1948.3749999999297</v>
      </c>
      <c r="G937" s="3">
        <f>G933*8/12+G945*4/12</f>
        <v>2.3966666666666665</v>
      </c>
      <c r="H937" s="3">
        <f t="shared" si="73"/>
        <v>159.23629707112968</v>
      </c>
      <c r="I937" s="3">
        <f t="shared" si="74"/>
        <v>8.3808577405857729</v>
      </c>
      <c r="J937" s="3">
        <f t="shared" si="75"/>
        <v>17.846297071129708</v>
      </c>
      <c r="K937" s="3">
        <f t="shared" si="71"/>
        <v>11.241032697984435</v>
      </c>
    </row>
    <row r="938" spans="1:11">
      <c r="A938" s="1">
        <v>1948.06</v>
      </c>
      <c r="B938" s="3">
        <v>16.82</v>
      </c>
      <c r="C938" s="3">
        <v>0.85</v>
      </c>
      <c r="D938" s="3">
        <v>1.86</v>
      </c>
      <c r="E938" s="3">
        <v>24.1</v>
      </c>
      <c r="F938" s="3">
        <f t="shared" si="72"/>
        <v>1948.458333333263</v>
      </c>
      <c r="G938" s="3">
        <f>G933*7/12+G945*5/12</f>
        <v>2.3858333333333333</v>
      </c>
      <c r="H938" s="3">
        <f t="shared" si="73"/>
        <v>164.46609958506221</v>
      </c>
      <c r="I938" s="3">
        <f t="shared" si="74"/>
        <v>8.3113070539419081</v>
      </c>
      <c r="J938" s="3">
        <f t="shared" si="75"/>
        <v>18.187095435684643</v>
      </c>
      <c r="K938" s="3">
        <f t="shared" si="71"/>
        <v>11.583895756523837</v>
      </c>
    </row>
    <row r="939" spans="1:11">
      <c r="A939" s="1">
        <v>1948.07</v>
      </c>
      <c r="B939" s="3">
        <v>16.420000000000002</v>
      </c>
      <c r="C939" s="3">
        <v>0.85666699999999996</v>
      </c>
      <c r="D939" s="3">
        <v>1.93</v>
      </c>
      <c r="E939" s="3">
        <v>24.4</v>
      </c>
      <c r="F939" s="3">
        <f t="shared" si="72"/>
        <v>1948.5416666665963</v>
      </c>
      <c r="G939" s="3">
        <f>G933*6/12+G945*6/12</f>
        <v>2.375</v>
      </c>
      <c r="H939" s="3">
        <f t="shared" si="73"/>
        <v>158.58086065573772</v>
      </c>
      <c r="I939" s="3">
        <f t="shared" si="74"/>
        <v>8.2735073176229506</v>
      </c>
      <c r="J939" s="3">
        <f t="shared" si="75"/>
        <v>18.639528688524589</v>
      </c>
      <c r="K939" s="3">
        <f t="shared" si="71"/>
        <v>11.134621739180931</v>
      </c>
    </row>
    <row r="940" spans="1:11">
      <c r="A940" s="1">
        <v>1948.08</v>
      </c>
      <c r="B940" s="3">
        <v>15.94</v>
      </c>
      <c r="C940" s="3">
        <v>0.86333300000000002</v>
      </c>
      <c r="D940" s="3">
        <v>2</v>
      </c>
      <c r="E940" s="3">
        <v>24.5</v>
      </c>
      <c r="F940" s="3">
        <f t="shared" si="72"/>
        <v>1948.6249999999295</v>
      </c>
      <c r="G940" s="3">
        <f>G933*5/12+G945*7/12</f>
        <v>2.3641666666666667</v>
      </c>
      <c r="H940" s="3">
        <f t="shared" si="73"/>
        <v>153.31677551020405</v>
      </c>
      <c r="I940" s="3">
        <f t="shared" si="74"/>
        <v>8.3038539367346935</v>
      </c>
      <c r="J940" s="3">
        <f t="shared" si="75"/>
        <v>19.236734693877548</v>
      </c>
      <c r="K940" s="3">
        <f t="shared" si="71"/>
        <v>10.723556662478131</v>
      </c>
    </row>
    <row r="941" spans="1:11">
      <c r="A941" s="1">
        <v>1948.09</v>
      </c>
      <c r="B941" s="3">
        <v>15.76</v>
      </c>
      <c r="C941" s="3">
        <v>0.87</v>
      </c>
      <c r="D941" s="3">
        <v>2.0699999999999998</v>
      </c>
      <c r="E941" s="3">
        <v>24.5</v>
      </c>
      <c r="F941" s="3">
        <f t="shared" si="72"/>
        <v>1948.7083333332628</v>
      </c>
      <c r="G941" s="3">
        <f>G933*4/12+G945*8/12</f>
        <v>2.3533333333333335</v>
      </c>
      <c r="H941" s="3">
        <f t="shared" si="73"/>
        <v>151.5854693877551</v>
      </c>
      <c r="I941" s="3">
        <f t="shared" si="74"/>
        <v>8.3679795918367343</v>
      </c>
      <c r="J941" s="3">
        <f t="shared" si="75"/>
        <v>19.910020408163263</v>
      </c>
      <c r="K941" s="3">
        <f t="shared" si="71"/>
        <v>10.55301368939916</v>
      </c>
    </row>
    <row r="942" spans="1:11">
      <c r="A942" s="1">
        <v>1948.1</v>
      </c>
      <c r="B942" s="3">
        <v>16.190000000000001</v>
      </c>
      <c r="C942" s="3">
        <v>0.89</v>
      </c>
      <c r="D942" s="3">
        <v>2.1433300000000002</v>
      </c>
      <c r="E942" s="3">
        <v>24.4</v>
      </c>
      <c r="F942" s="3">
        <f t="shared" si="72"/>
        <v>1948.791666666596</v>
      </c>
      <c r="G942" s="3">
        <f>G933*3/12+G945*9/12</f>
        <v>2.3424999999999998</v>
      </c>
      <c r="H942" s="3">
        <f t="shared" si="73"/>
        <v>156.35956967213116</v>
      </c>
      <c r="I942" s="3">
        <f t="shared" si="74"/>
        <v>8.5954303278688524</v>
      </c>
      <c r="J942" s="3">
        <f t="shared" si="75"/>
        <v>20.6998243647541</v>
      </c>
      <c r="K942" s="3">
        <f t="shared" si="71"/>
        <v>10.825409809169493</v>
      </c>
    </row>
    <row r="943" spans="1:11">
      <c r="A943" s="1">
        <v>1948.11</v>
      </c>
      <c r="B943" s="3">
        <v>15.29</v>
      </c>
      <c r="C943" s="3">
        <v>0.91</v>
      </c>
      <c r="D943" s="3">
        <v>2.2166700000000001</v>
      </c>
      <c r="E943" s="3">
        <v>24.2</v>
      </c>
      <c r="F943" s="3">
        <f t="shared" si="72"/>
        <v>1948.8749999999293</v>
      </c>
      <c r="G943" s="3">
        <f>G933*2/12+G945*10/12</f>
        <v>2.3316666666666666</v>
      </c>
      <c r="H943" s="3">
        <f t="shared" si="73"/>
        <v>148.88795454545453</v>
      </c>
      <c r="I943" s="3">
        <f t="shared" si="74"/>
        <v>8.8612190082644631</v>
      </c>
      <c r="J943" s="3">
        <f t="shared" si="75"/>
        <v>21.585053119834711</v>
      </c>
      <c r="K943" s="3">
        <f t="shared" si="71"/>
        <v>10.248096205635569</v>
      </c>
    </row>
    <row r="944" spans="1:11">
      <c r="A944" s="1">
        <v>1948.12</v>
      </c>
      <c r="B944" s="3">
        <v>15.19</v>
      </c>
      <c r="C944" s="3">
        <v>0.93</v>
      </c>
      <c r="D944" s="3">
        <v>2.29</v>
      </c>
      <c r="E944" s="3">
        <v>24.1</v>
      </c>
      <c r="F944" s="3">
        <f t="shared" si="72"/>
        <v>1948.9583333332625</v>
      </c>
      <c r="G944" s="3">
        <f>G933*1/12+G945*11/12</f>
        <v>2.3208333333333333</v>
      </c>
      <c r="H944" s="3">
        <f t="shared" si="73"/>
        <v>148.52794605809126</v>
      </c>
      <c r="I944" s="3">
        <f t="shared" si="74"/>
        <v>9.0935477178423216</v>
      </c>
      <c r="J944" s="3">
        <f t="shared" si="75"/>
        <v>22.391639004149372</v>
      </c>
      <c r="K944" s="3">
        <f t="shared" si="71"/>
        <v>10.159652938900916</v>
      </c>
    </row>
    <row r="945" spans="1:11">
      <c r="A945" s="1">
        <v>1949.01</v>
      </c>
      <c r="B945" s="3">
        <v>15.36</v>
      </c>
      <c r="C945" s="3">
        <v>0.94666700000000004</v>
      </c>
      <c r="D945" s="3">
        <v>2.3199999999999998</v>
      </c>
      <c r="E945" s="3">
        <v>24</v>
      </c>
      <c r="F945" s="3">
        <f t="shared" si="72"/>
        <v>1949.0416666665958</v>
      </c>
      <c r="G945" s="3">
        <v>2.31</v>
      </c>
      <c r="H945" s="3">
        <f t="shared" si="73"/>
        <v>150.81599999999997</v>
      </c>
      <c r="I945" s="3">
        <f t="shared" si="74"/>
        <v>9.2950866062499991</v>
      </c>
      <c r="J945" s="3">
        <f t="shared" si="75"/>
        <v>22.779499999999995</v>
      </c>
      <c r="K945" s="3">
        <f t="shared" si="71"/>
        <v>10.24828575803898</v>
      </c>
    </row>
    <row r="946" spans="1:11">
      <c r="A946" s="1">
        <v>1949.02</v>
      </c>
      <c r="B946" s="3">
        <v>14.77</v>
      </c>
      <c r="C946" s="3">
        <v>0.96333299999999999</v>
      </c>
      <c r="D946" s="3">
        <v>2.35</v>
      </c>
      <c r="E946" s="3">
        <v>23.8</v>
      </c>
      <c r="F946" s="3">
        <f t="shared" si="72"/>
        <v>1949.1249999999291</v>
      </c>
      <c r="G946" s="3">
        <f>G945*11/12+G957*1/12</f>
        <v>2.3108333333333335</v>
      </c>
      <c r="H946" s="3">
        <f t="shared" si="73"/>
        <v>146.2416176470588</v>
      </c>
      <c r="I946" s="3">
        <f t="shared" si="74"/>
        <v>9.5382109852941177</v>
      </c>
      <c r="J946" s="3">
        <f t="shared" si="75"/>
        <v>23.267962184873944</v>
      </c>
      <c r="K946" s="3">
        <f t="shared" si="71"/>
        <v>9.8725171405700589</v>
      </c>
    </row>
    <row r="947" spans="1:11">
      <c r="A947" s="1">
        <v>1949.03</v>
      </c>
      <c r="B947" s="3">
        <v>14.91</v>
      </c>
      <c r="C947" s="3">
        <v>0.98</v>
      </c>
      <c r="D947" s="3">
        <v>2.38</v>
      </c>
      <c r="E947" s="3">
        <v>23.8</v>
      </c>
      <c r="F947" s="3">
        <f t="shared" si="72"/>
        <v>1949.2083333332623</v>
      </c>
      <c r="G947" s="3">
        <f>G945*10/12+G957*2/12</f>
        <v>2.3116666666666665</v>
      </c>
      <c r="H947" s="3">
        <f t="shared" si="73"/>
        <v>147.62779411764706</v>
      </c>
      <c r="I947" s="3">
        <f t="shared" si="74"/>
        <v>9.703235294117647</v>
      </c>
      <c r="J947" s="3">
        <f t="shared" si="75"/>
        <v>23.564999999999994</v>
      </c>
      <c r="K947" s="3">
        <f t="shared" si="71"/>
        <v>9.9013324912409217</v>
      </c>
    </row>
    <row r="948" spans="1:11">
      <c r="A948" s="1">
        <v>1949.04</v>
      </c>
      <c r="B948" s="3">
        <v>14.89</v>
      </c>
      <c r="C948" s="3">
        <v>0.99333300000000002</v>
      </c>
      <c r="D948" s="3">
        <v>2.3866700000000001</v>
      </c>
      <c r="E948" s="3">
        <v>23.9</v>
      </c>
      <c r="F948" s="3">
        <f t="shared" si="72"/>
        <v>1949.2916666665956</v>
      </c>
      <c r="G948" s="3">
        <f>G945*9/12+G957*3/12</f>
        <v>2.3125</v>
      </c>
      <c r="H948" s="3">
        <f t="shared" si="73"/>
        <v>146.8129079497908</v>
      </c>
      <c r="I948" s="3">
        <f t="shared" si="74"/>
        <v>9.7940971317991643</v>
      </c>
      <c r="J948" s="3">
        <f t="shared" si="75"/>
        <v>23.532166757322177</v>
      </c>
      <c r="K948" s="3">
        <f t="shared" si="71"/>
        <v>9.7836398675440588</v>
      </c>
    </row>
    <row r="949" spans="1:11">
      <c r="A949" s="1">
        <v>1949.05</v>
      </c>
      <c r="B949" s="3">
        <v>14.78</v>
      </c>
      <c r="C949" s="3">
        <v>1.00667</v>
      </c>
      <c r="D949" s="3">
        <v>2.3933300000000002</v>
      </c>
      <c r="E949" s="3">
        <v>23.8</v>
      </c>
      <c r="F949" s="3">
        <f t="shared" si="72"/>
        <v>1949.3749999999288</v>
      </c>
      <c r="G949" s="3">
        <f>G945*8/12+G957*4/12</f>
        <v>2.3133333333333335</v>
      </c>
      <c r="H949" s="3">
        <f t="shared" si="73"/>
        <v>146.34063025210082</v>
      </c>
      <c r="I949" s="3">
        <f t="shared" si="74"/>
        <v>9.9673019117647037</v>
      </c>
      <c r="J949" s="3">
        <f t="shared" si="75"/>
        <v>23.696983802521007</v>
      </c>
      <c r="K949" s="3">
        <f t="shared" si="71"/>
        <v>9.6922950863958146</v>
      </c>
    </row>
    <row r="950" spans="1:11">
      <c r="A950" s="1">
        <v>1949.06</v>
      </c>
      <c r="B950" s="3">
        <v>13.97</v>
      </c>
      <c r="C950" s="3">
        <v>1.02</v>
      </c>
      <c r="D950" s="3">
        <v>2.4</v>
      </c>
      <c r="E950" s="3">
        <v>23.9</v>
      </c>
      <c r="F950" s="3">
        <f t="shared" si="72"/>
        <v>1949.4583333332621</v>
      </c>
      <c r="G950" s="3">
        <f>G945*7/12+G957*5/12</f>
        <v>2.3141666666666669</v>
      </c>
      <c r="H950" s="3">
        <f t="shared" si="73"/>
        <v>137.74186192468619</v>
      </c>
      <c r="I950" s="3">
        <f t="shared" si="74"/>
        <v>10.057029288702928</v>
      </c>
      <c r="J950" s="3">
        <f t="shared" si="75"/>
        <v>23.663598326359832</v>
      </c>
      <c r="K950" s="3">
        <f t="shared" si="71"/>
        <v>9.0677189434195338</v>
      </c>
    </row>
    <row r="951" spans="1:11">
      <c r="A951" s="1">
        <v>1949.07</v>
      </c>
      <c r="B951" s="3">
        <v>14.76</v>
      </c>
      <c r="C951" s="3">
        <v>1.02667</v>
      </c>
      <c r="D951" s="3">
        <v>2.3966699999999999</v>
      </c>
      <c r="E951" s="3">
        <v>23.7</v>
      </c>
      <c r="F951" s="3">
        <f t="shared" si="72"/>
        <v>1949.5416666665953</v>
      </c>
      <c r="G951" s="3">
        <f>G945*6/12+G957*6/12</f>
        <v>2.3149999999999999</v>
      </c>
      <c r="H951" s="3">
        <f t="shared" si="73"/>
        <v>146.75924050632909</v>
      </c>
      <c r="I951" s="3">
        <f t="shared" si="74"/>
        <v>10.208218797468353</v>
      </c>
      <c r="J951" s="3">
        <f t="shared" si="75"/>
        <v>23.830180822784804</v>
      </c>
      <c r="K951" s="3">
        <f t="shared" si="71"/>
        <v>9.605038093363925</v>
      </c>
    </row>
    <row r="952" spans="1:11">
      <c r="A952" s="1">
        <v>1949.08</v>
      </c>
      <c r="B952" s="3">
        <v>15.29</v>
      </c>
      <c r="C952" s="3">
        <v>1.0333300000000001</v>
      </c>
      <c r="D952" s="3">
        <v>2.3933300000000002</v>
      </c>
      <c r="E952" s="3">
        <v>23.8</v>
      </c>
      <c r="F952" s="3">
        <f t="shared" si="72"/>
        <v>1949.6249999999286</v>
      </c>
      <c r="G952" s="3">
        <f>G945*5/12+G957*7/12</f>
        <v>2.3158333333333334</v>
      </c>
      <c r="H952" s="3">
        <f t="shared" si="73"/>
        <v>151.39027310924368</v>
      </c>
      <c r="I952" s="3">
        <f t="shared" si="74"/>
        <v>10.231269516806721</v>
      </c>
      <c r="J952" s="3">
        <f t="shared" si="75"/>
        <v>23.696983802521007</v>
      </c>
      <c r="K952" s="3">
        <f t="shared" si="71"/>
        <v>9.8513486380792354</v>
      </c>
    </row>
    <row r="953" spans="1:11">
      <c r="A953" s="1">
        <v>1949.09</v>
      </c>
      <c r="B953" s="3">
        <v>15.49</v>
      </c>
      <c r="C953" s="3">
        <v>1.04</v>
      </c>
      <c r="D953" s="3">
        <v>2.39</v>
      </c>
      <c r="E953" s="3">
        <v>23.9</v>
      </c>
      <c r="F953" s="3">
        <f t="shared" si="72"/>
        <v>1949.7083333332619</v>
      </c>
      <c r="G953" s="3">
        <f>G945*4/12+G957*8/12</f>
        <v>2.3166666666666664</v>
      </c>
      <c r="H953" s="3">
        <f t="shared" si="73"/>
        <v>152.72880753138074</v>
      </c>
      <c r="I953" s="3">
        <f t="shared" si="74"/>
        <v>10.254225941422595</v>
      </c>
      <c r="J953" s="3">
        <f t="shared" si="75"/>
        <v>23.565000000000001</v>
      </c>
      <c r="K953" s="3">
        <f t="shared" si="71"/>
        <v>9.8840483617382873</v>
      </c>
    </row>
    <row r="954" spans="1:11">
      <c r="A954" s="1">
        <v>1949.1</v>
      </c>
      <c r="B954" s="3">
        <v>15.89</v>
      </c>
      <c r="C954" s="3">
        <v>1.0733299999999999</v>
      </c>
      <c r="D954" s="3">
        <v>2.3666700000000001</v>
      </c>
      <c r="E954" s="3">
        <v>23.7</v>
      </c>
      <c r="F954" s="3">
        <f t="shared" si="72"/>
        <v>1949.7916666665951</v>
      </c>
      <c r="G954" s="3">
        <f>G945*3/12+G957*9/12</f>
        <v>2.3174999999999999</v>
      </c>
      <c r="H954" s="3">
        <f t="shared" si="73"/>
        <v>157.99487341772152</v>
      </c>
      <c r="I954" s="3">
        <f t="shared" si="74"/>
        <v>10.672160949367086</v>
      </c>
      <c r="J954" s="3">
        <f t="shared" si="75"/>
        <v>23.531889683544303</v>
      </c>
      <c r="K954" s="3">
        <f t="shared" si="71"/>
        <v>10.169850844772144</v>
      </c>
    </row>
    <row r="955" spans="1:11">
      <c r="A955" s="1">
        <v>1949.11</v>
      </c>
      <c r="B955" s="3">
        <v>16.11</v>
      </c>
      <c r="C955" s="3">
        <v>1.10667</v>
      </c>
      <c r="D955" s="3">
        <v>2.3433299999999999</v>
      </c>
      <c r="E955" s="3">
        <v>23.8</v>
      </c>
      <c r="F955" s="3">
        <f t="shared" si="72"/>
        <v>1949.8749999999284</v>
      </c>
      <c r="G955" s="3">
        <f>G945*2/12+G957*10/12</f>
        <v>2.3183333333333334</v>
      </c>
      <c r="H955" s="3">
        <f t="shared" si="73"/>
        <v>159.50930672268905</v>
      </c>
      <c r="I955" s="3">
        <f t="shared" si="74"/>
        <v>10.957427962184873</v>
      </c>
      <c r="J955" s="3">
        <f t="shared" si="75"/>
        <v>23.201920777310917</v>
      </c>
      <c r="K955" s="3">
        <f t="shared" si="71"/>
        <v>10.215861011650643</v>
      </c>
    </row>
    <row r="956" spans="1:11">
      <c r="A956" s="1">
        <v>1949.12</v>
      </c>
      <c r="B956" s="3">
        <v>16.54</v>
      </c>
      <c r="C956" s="3">
        <v>1.1399999999999999</v>
      </c>
      <c r="D956" s="3">
        <v>2.3199999999999998</v>
      </c>
      <c r="E956" s="3">
        <v>23.6</v>
      </c>
      <c r="F956" s="3">
        <f t="shared" si="72"/>
        <v>1949.9583333332616</v>
      </c>
      <c r="G956" s="3">
        <f>G945*1/12+G957*11/12</f>
        <v>2.3191666666666664</v>
      </c>
      <c r="H956" s="3">
        <f t="shared" si="73"/>
        <v>165.15470338983047</v>
      </c>
      <c r="I956" s="3">
        <f t="shared" si="74"/>
        <v>11.383093220338981</v>
      </c>
      <c r="J956" s="3">
        <f t="shared" si="75"/>
        <v>23.165593220338977</v>
      </c>
      <c r="K956" s="3">
        <f t="shared" si="71"/>
        <v>10.529330904131145</v>
      </c>
    </row>
    <row r="957" spans="1:11">
      <c r="A957" s="1">
        <v>1950.01</v>
      </c>
      <c r="B957" s="3">
        <v>16.88</v>
      </c>
      <c r="C957" s="3">
        <v>1.1499999999999999</v>
      </c>
      <c r="D957" s="3">
        <v>2.3366699999999998</v>
      </c>
      <c r="E957" s="3">
        <v>23.5</v>
      </c>
      <c r="F957" s="3">
        <f t="shared" si="72"/>
        <v>1950.0416666665949</v>
      </c>
      <c r="G957" s="3">
        <v>2.3199999999999998</v>
      </c>
      <c r="H957" s="3">
        <f t="shared" si="73"/>
        <v>169.26689361702125</v>
      </c>
      <c r="I957" s="3">
        <f t="shared" si="74"/>
        <v>11.531808510638296</v>
      </c>
      <c r="J957" s="3">
        <f t="shared" si="75"/>
        <v>23.431331297872337</v>
      </c>
      <c r="K957" s="3">
        <f t="shared" si="71"/>
        <v>10.745733299747908</v>
      </c>
    </row>
    <row r="958" spans="1:11">
      <c r="A958" s="1">
        <v>1950.02</v>
      </c>
      <c r="B958" s="3">
        <v>17.21</v>
      </c>
      <c r="C958" s="3">
        <v>1.1599999999999999</v>
      </c>
      <c r="D958" s="3">
        <v>2.3533300000000001</v>
      </c>
      <c r="E958" s="3">
        <v>23.5</v>
      </c>
      <c r="F958" s="3">
        <f t="shared" si="72"/>
        <v>1950.1249999999281</v>
      </c>
      <c r="G958" s="3">
        <f>G957*11/12+G969*1/12</f>
        <v>2.3408333333333333</v>
      </c>
      <c r="H958" s="3">
        <f t="shared" si="73"/>
        <v>172.57602127659572</v>
      </c>
      <c r="I958" s="3">
        <f t="shared" si="74"/>
        <v>11.632085106382975</v>
      </c>
      <c r="J958" s="3">
        <f t="shared" si="75"/>
        <v>23.598392106382978</v>
      </c>
      <c r="K958" s="3">
        <f t="shared" si="71"/>
        <v>10.911564066731682</v>
      </c>
    </row>
    <row r="959" spans="1:11">
      <c r="A959" s="1">
        <v>1950.03</v>
      </c>
      <c r="B959" s="3">
        <v>17.350000000000001</v>
      </c>
      <c r="C959" s="3">
        <v>1.17</v>
      </c>
      <c r="D959" s="3">
        <v>2.37</v>
      </c>
      <c r="E959" s="3">
        <v>23.6</v>
      </c>
      <c r="F959" s="3">
        <f t="shared" si="72"/>
        <v>1950.2083333332614</v>
      </c>
      <c r="G959" s="3">
        <f>G957*10/12+G969*2/12</f>
        <v>2.3616666666666668</v>
      </c>
      <c r="H959" s="3">
        <f t="shared" si="73"/>
        <v>173.2426906779661</v>
      </c>
      <c r="I959" s="3">
        <f t="shared" si="74"/>
        <v>11.682648305084744</v>
      </c>
      <c r="J959" s="3">
        <f t="shared" si="75"/>
        <v>23.664851694915253</v>
      </c>
      <c r="K959" s="3">
        <f t="shared" si="71"/>
        <v>10.910946522976255</v>
      </c>
    </row>
    <row r="960" spans="1:11">
      <c r="A960" s="1">
        <v>1950.04</v>
      </c>
      <c r="B960" s="3">
        <v>17.84</v>
      </c>
      <c r="C960" s="3">
        <v>1.18</v>
      </c>
      <c r="D960" s="3">
        <v>2.4266700000000001</v>
      </c>
      <c r="E960" s="3">
        <v>23.6</v>
      </c>
      <c r="F960" s="3">
        <f t="shared" si="72"/>
        <v>1950.2916666665947</v>
      </c>
      <c r="G960" s="3">
        <f>G957*9/12+G969*3/12</f>
        <v>2.3824999999999998</v>
      </c>
      <c r="H960" s="3">
        <f t="shared" si="73"/>
        <v>178.13542372881352</v>
      </c>
      <c r="I960" s="3">
        <f t="shared" si="74"/>
        <v>11.782499999999997</v>
      </c>
      <c r="J960" s="3">
        <f t="shared" si="75"/>
        <v>24.230711249999995</v>
      </c>
      <c r="K960" s="3">
        <f t="shared" si="71"/>
        <v>11.178021600956093</v>
      </c>
    </row>
    <row r="961" spans="1:11">
      <c r="A961" s="1">
        <v>1950.05</v>
      </c>
      <c r="B961" s="3">
        <v>18.440000000000001</v>
      </c>
      <c r="C961" s="3">
        <v>1.19</v>
      </c>
      <c r="D961" s="3">
        <v>2.48333</v>
      </c>
      <c r="E961" s="3">
        <v>23.7</v>
      </c>
      <c r="F961" s="3">
        <f t="shared" si="72"/>
        <v>1950.3749999999279</v>
      </c>
      <c r="G961" s="3">
        <f>G957*8/12+G969*4/12</f>
        <v>2.4033333333333333</v>
      </c>
      <c r="H961" s="3">
        <f t="shared" si="73"/>
        <v>183.34962025316455</v>
      </c>
      <c r="I961" s="3">
        <f t="shared" si="74"/>
        <v>11.832215189873414</v>
      </c>
      <c r="J961" s="3">
        <f t="shared" si="75"/>
        <v>24.691844493670885</v>
      </c>
      <c r="K961" s="3">
        <f t="shared" ref="K961:K1024" si="76">H961/AVERAGE(J841:J960)</f>
        <v>11.461543104586225</v>
      </c>
    </row>
    <row r="962" spans="1:11">
      <c r="A962" s="1">
        <v>1950.06</v>
      </c>
      <c r="B962" s="3">
        <v>18.739999999999998</v>
      </c>
      <c r="C962" s="3">
        <v>1.2</v>
      </c>
      <c r="D962" s="3">
        <v>2.54</v>
      </c>
      <c r="E962" s="3">
        <v>23.8</v>
      </c>
      <c r="F962" s="3">
        <f t="shared" si="72"/>
        <v>1950.4583333332612</v>
      </c>
      <c r="G962" s="3">
        <f>G957*7/12+G969*5/12</f>
        <v>2.4241666666666664</v>
      </c>
      <c r="H962" s="3">
        <f t="shared" si="73"/>
        <v>185.54962184873946</v>
      </c>
      <c r="I962" s="3">
        <f t="shared" si="74"/>
        <v>11.881512605042015</v>
      </c>
      <c r="J962" s="3">
        <f t="shared" si="75"/>
        <v>25.149201680672267</v>
      </c>
      <c r="K962" s="3">
        <f t="shared" si="76"/>
        <v>11.554126144044284</v>
      </c>
    </row>
    <row r="963" spans="1:11">
      <c r="A963" s="1">
        <v>1950.07</v>
      </c>
      <c r="B963" s="3">
        <v>17.38</v>
      </c>
      <c r="C963" s="3">
        <v>1.24333</v>
      </c>
      <c r="D963" s="3">
        <v>2.6</v>
      </c>
      <c r="E963" s="3">
        <v>24.1</v>
      </c>
      <c r="F963" s="3">
        <f t="shared" si="72"/>
        <v>1950.5416666665944</v>
      </c>
      <c r="G963" s="3">
        <f>G957*6/12+G969*6/12</f>
        <v>2.4449999999999998</v>
      </c>
      <c r="H963" s="3">
        <f t="shared" si="73"/>
        <v>169.94178423236511</v>
      </c>
      <c r="I963" s="3">
        <f t="shared" si="74"/>
        <v>12.157291058091284</v>
      </c>
      <c r="J963" s="3">
        <f t="shared" si="75"/>
        <v>25.422821576763482</v>
      </c>
      <c r="K963" s="3">
        <f t="shared" si="76"/>
        <v>10.539745658930988</v>
      </c>
    </row>
    <row r="964" spans="1:11">
      <c r="A964" s="1">
        <v>1950.08</v>
      </c>
      <c r="B964" s="3">
        <v>18.43</v>
      </c>
      <c r="C964" s="3">
        <v>1.28667</v>
      </c>
      <c r="D964" s="3">
        <v>2.66</v>
      </c>
      <c r="E964" s="3">
        <v>24.3</v>
      </c>
      <c r="F964" s="3">
        <f t="shared" si="72"/>
        <v>1950.6249999999277</v>
      </c>
      <c r="G964" s="3">
        <f>G957*5/12+G969*7/12</f>
        <v>2.4658333333333333</v>
      </c>
      <c r="H964" s="3">
        <f t="shared" si="73"/>
        <v>178.72549382716048</v>
      </c>
      <c r="I964" s="3">
        <f t="shared" si="74"/>
        <v>12.477522037037035</v>
      </c>
      <c r="J964" s="3">
        <f t="shared" si="75"/>
        <v>25.795432098765428</v>
      </c>
      <c r="K964" s="3">
        <f t="shared" si="76"/>
        <v>11.040611670261539</v>
      </c>
    </row>
    <row r="965" spans="1:11">
      <c r="A965" s="1">
        <v>1950.09</v>
      </c>
      <c r="B965" s="3">
        <v>19.079999999999998</v>
      </c>
      <c r="C965" s="3">
        <v>1.33</v>
      </c>
      <c r="D965" s="3">
        <v>2.72</v>
      </c>
      <c r="E965" s="3">
        <v>24.4</v>
      </c>
      <c r="F965" s="3">
        <f t="shared" si="72"/>
        <v>1950.708333333261</v>
      </c>
      <c r="G965" s="3">
        <f>G957*4/12+G969*8/12</f>
        <v>2.4866666666666664</v>
      </c>
      <c r="H965" s="3">
        <f t="shared" si="73"/>
        <v>184.27057377049178</v>
      </c>
      <c r="I965" s="3">
        <f t="shared" si="74"/>
        <v>12.844856557377049</v>
      </c>
      <c r="J965" s="3">
        <f t="shared" si="75"/>
        <v>26.269180327868852</v>
      </c>
      <c r="K965" s="3">
        <f t="shared" si="76"/>
        <v>11.337391102277296</v>
      </c>
    </row>
    <row r="966" spans="1:11">
      <c r="A966" s="1">
        <v>1950.1</v>
      </c>
      <c r="B966" s="3">
        <v>19.87</v>
      </c>
      <c r="C966" s="3">
        <v>1.3766700000000001</v>
      </c>
      <c r="D966" s="3">
        <v>2.76</v>
      </c>
      <c r="E966" s="3">
        <v>24.6</v>
      </c>
      <c r="F966" s="3">
        <f t="shared" si="72"/>
        <v>1950.7916666665942</v>
      </c>
      <c r="G966" s="3">
        <f>G957*3/12+G969*9/12</f>
        <v>2.5074999999999998</v>
      </c>
      <c r="H966" s="3">
        <f t="shared" si="73"/>
        <v>190.34006097560973</v>
      </c>
      <c r="I966" s="3">
        <f t="shared" si="74"/>
        <v>13.187491280487803</v>
      </c>
      <c r="J966" s="3">
        <f t="shared" si="75"/>
        <v>26.438780487804873</v>
      </c>
      <c r="K966" s="3">
        <f t="shared" si="76"/>
        <v>11.662444039105262</v>
      </c>
    </row>
    <row r="967" spans="1:11">
      <c r="A967" s="1">
        <v>1950.11</v>
      </c>
      <c r="B967" s="3">
        <v>19.829999999999998</v>
      </c>
      <c r="C967" s="3">
        <v>1.42333</v>
      </c>
      <c r="D967" s="3">
        <v>2.8</v>
      </c>
      <c r="E967" s="3">
        <v>24.7</v>
      </c>
      <c r="F967" s="3">
        <f t="shared" si="72"/>
        <v>1950.8749999999275</v>
      </c>
      <c r="G967" s="3">
        <f>G957*2/12+G969*10/12</f>
        <v>2.5283333333333333</v>
      </c>
      <c r="H967" s="3">
        <f t="shared" si="73"/>
        <v>189.18783400809716</v>
      </c>
      <c r="I967" s="3">
        <f t="shared" si="74"/>
        <v>13.579259696356273</v>
      </c>
      <c r="J967" s="3">
        <f t="shared" si="75"/>
        <v>26.713360323886636</v>
      </c>
      <c r="K967" s="3">
        <f t="shared" si="76"/>
        <v>11.5421733887163</v>
      </c>
    </row>
    <row r="968" spans="1:11">
      <c r="A968" s="1">
        <v>1950.12</v>
      </c>
      <c r="B968" s="3">
        <v>19.75</v>
      </c>
      <c r="C968" s="3">
        <v>1.47</v>
      </c>
      <c r="D968" s="3">
        <v>2.84</v>
      </c>
      <c r="E968" s="3">
        <v>25</v>
      </c>
      <c r="F968" s="3">
        <f t="shared" si="72"/>
        <v>1950.9583333332607</v>
      </c>
      <c r="G968" s="3">
        <f>G957*1/12+G969*11/12</f>
        <v>2.5491666666666668</v>
      </c>
      <c r="H968" s="3">
        <f t="shared" si="73"/>
        <v>186.1635</v>
      </c>
      <c r="I968" s="3">
        <f t="shared" si="74"/>
        <v>13.856219999999999</v>
      </c>
      <c r="J968" s="3">
        <f t="shared" si="75"/>
        <v>26.769839999999995</v>
      </c>
      <c r="K968" s="3">
        <f t="shared" si="76"/>
        <v>11.306665788890761</v>
      </c>
    </row>
    <row r="969" spans="1:11">
      <c r="A969" s="1">
        <v>1951.01</v>
      </c>
      <c r="B969" s="3">
        <v>21.21</v>
      </c>
      <c r="C969" s="3">
        <v>1.4866699999999999</v>
      </c>
      <c r="D969" s="3">
        <v>2.8366699999999998</v>
      </c>
      <c r="E969" s="3">
        <v>25.4</v>
      </c>
      <c r="F969" s="3">
        <f t="shared" si="72"/>
        <v>1951.041666666594</v>
      </c>
      <c r="G969" s="3">
        <v>2.57</v>
      </c>
      <c r="H969" s="3">
        <f t="shared" si="73"/>
        <v>196.77702755905511</v>
      </c>
      <c r="I969" s="3">
        <f t="shared" si="74"/>
        <v>13.792668720472442</v>
      </c>
      <c r="J969" s="3">
        <f t="shared" si="75"/>
        <v>26.317373444881888</v>
      </c>
      <c r="K969" s="3">
        <f t="shared" si="76"/>
        <v>11.895759839437066</v>
      </c>
    </row>
    <row r="970" spans="1:11">
      <c r="A970" s="1">
        <v>1951.02</v>
      </c>
      <c r="B970" s="3">
        <v>22</v>
      </c>
      <c r="C970" s="3">
        <v>1.5033300000000001</v>
      </c>
      <c r="D970" s="3">
        <v>2.8333300000000001</v>
      </c>
      <c r="E970" s="3">
        <v>25.7</v>
      </c>
      <c r="F970" s="3">
        <f t="shared" si="72"/>
        <v>1951.1249999999272</v>
      </c>
      <c r="G970" s="3">
        <f>G969*11/12+G981*1/12</f>
        <v>2.5791666666666666</v>
      </c>
      <c r="H970" s="3">
        <f t="shared" si="73"/>
        <v>201.72373540856029</v>
      </c>
      <c r="I970" s="3">
        <f t="shared" si="74"/>
        <v>13.784424688715953</v>
      </c>
      <c r="J970" s="3">
        <f t="shared" si="75"/>
        <v>25.979541420233463</v>
      </c>
      <c r="K970" s="3">
        <f t="shared" si="76"/>
        <v>12.141507370682692</v>
      </c>
    </row>
    <row r="971" spans="1:11">
      <c r="A971" s="1">
        <v>1951.03</v>
      </c>
      <c r="B971" s="3">
        <v>21.63</v>
      </c>
      <c r="C971" s="3">
        <v>1.52</v>
      </c>
      <c r="D971" s="3">
        <v>2.83</v>
      </c>
      <c r="E971" s="3">
        <v>25.8</v>
      </c>
      <c r="F971" s="3">
        <f t="shared" ref="F971:F1034" si="77">F970+1/12</f>
        <v>1951.2083333332605</v>
      </c>
      <c r="G971" s="3">
        <f>G969*10/12+G981*2/12</f>
        <v>2.5883333333333334</v>
      </c>
      <c r="H971" s="3">
        <f t="shared" si="73"/>
        <v>197.5623837209302</v>
      </c>
      <c r="I971" s="3">
        <f t="shared" si="74"/>
        <v>13.883255813953488</v>
      </c>
      <c r="J971" s="3">
        <f t="shared" si="75"/>
        <v>25.84843023255814</v>
      </c>
      <c r="K971" s="3">
        <f t="shared" si="76"/>
        <v>11.841626487283095</v>
      </c>
    </row>
    <row r="972" spans="1:11">
      <c r="A972" s="1">
        <v>1951.04</v>
      </c>
      <c r="B972" s="3">
        <v>21.92</v>
      </c>
      <c r="C972" s="3">
        <v>1.5333300000000001</v>
      </c>
      <c r="D972" s="3">
        <v>2.7933300000000001</v>
      </c>
      <c r="E972" s="3">
        <v>25.8</v>
      </c>
      <c r="F972" s="3">
        <f t="shared" si="77"/>
        <v>1951.2916666665938</v>
      </c>
      <c r="G972" s="3">
        <f>G969*9/12+G981*3/12</f>
        <v>2.5975000000000001</v>
      </c>
      <c r="H972" s="3">
        <f t="shared" si="73"/>
        <v>200.21116279069767</v>
      </c>
      <c r="I972" s="3">
        <f t="shared" si="74"/>
        <v>14.005008313953487</v>
      </c>
      <c r="J972" s="3">
        <f t="shared" si="75"/>
        <v>25.513496686046508</v>
      </c>
      <c r="K972" s="3">
        <f t="shared" si="76"/>
        <v>11.951097197083957</v>
      </c>
    </row>
    <row r="973" spans="1:11">
      <c r="A973" s="1">
        <v>1951.05</v>
      </c>
      <c r="B973" s="3">
        <v>21.93</v>
      </c>
      <c r="C973" s="3">
        <v>1.54667</v>
      </c>
      <c r="D973" s="3">
        <v>2.7566700000000002</v>
      </c>
      <c r="E973" s="3">
        <v>25.9</v>
      </c>
      <c r="F973" s="3">
        <f t="shared" si="77"/>
        <v>1951.374999999927</v>
      </c>
      <c r="G973" s="3">
        <f>G969*8/12+G981*4/12</f>
        <v>2.6066666666666665</v>
      </c>
      <c r="H973" s="3">
        <f t="shared" si="73"/>
        <v>199.52913127413126</v>
      </c>
      <c r="I973" s="3">
        <f t="shared" si="74"/>
        <v>14.072308320463321</v>
      </c>
      <c r="J973" s="3">
        <f t="shared" si="75"/>
        <v>25.081439594594595</v>
      </c>
      <c r="K973" s="3">
        <f t="shared" si="76"/>
        <v>11.863875406269175</v>
      </c>
    </row>
    <row r="974" spans="1:11">
      <c r="A974" s="1">
        <v>1951.06</v>
      </c>
      <c r="B974" s="3">
        <v>21.55</v>
      </c>
      <c r="C974" s="3">
        <v>1.56</v>
      </c>
      <c r="D974" s="3">
        <v>2.72</v>
      </c>
      <c r="E974" s="3">
        <v>25.9</v>
      </c>
      <c r="F974" s="3">
        <f t="shared" si="77"/>
        <v>1951.4583333332603</v>
      </c>
      <c r="G974" s="3">
        <f>G969*7/12+G981*5/12</f>
        <v>2.6158333333333332</v>
      </c>
      <c r="H974" s="3">
        <f t="shared" si="73"/>
        <v>196.07171814671815</v>
      </c>
      <c r="I974" s="3">
        <f t="shared" si="74"/>
        <v>14.193590733590733</v>
      </c>
      <c r="J974" s="3">
        <f t="shared" si="75"/>
        <v>24.747799227799227</v>
      </c>
      <c r="K974" s="3">
        <f t="shared" si="76"/>
        <v>11.615664857025177</v>
      </c>
    </row>
    <row r="975" spans="1:11">
      <c r="A975" s="1">
        <v>1951.07</v>
      </c>
      <c r="B975" s="3">
        <v>21.93</v>
      </c>
      <c r="C975" s="3">
        <v>1.54667</v>
      </c>
      <c r="D975" s="3">
        <v>2.65</v>
      </c>
      <c r="E975" s="3">
        <v>25.9</v>
      </c>
      <c r="F975" s="3">
        <f t="shared" si="77"/>
        <v>1951.5416666665935</v>
      </c>
      <c r="G975" s="3">
        <f>G969*6/12+G981*6/12</f>
        <v>2.625</v>
      </c>
      <c r="H975" s="3">
        <f t="shared" si="73"/>
        <v>199.52913127413126</v>
      </c>
      <c r="I975" s="3">
        <f t="shared" si="74"/>
        <v>14.072308320463321</v>
      </c>
      <c r="J975" s="3">
        <f t="shared" si="75"/>
        <v>24.110907335907335</v>
      </c>
      <c r="K975" s="3">
        <f t="shared" si="76"/>
        <v>11.778190092457805</v>
      </c>
    </row>
    <row r="976" spans="1:11">
      <c r="A976" s="1">
        <v>1951.08</v>
      </c>
      <c r="B976" s="3">
        <v>22.89</v>
      </c>
      <c r="C976" s="3">
        <v>1.5333300000000001</v>
      </c>
      <c r="D976" s="3">
        <v>2.58</v>
      </c>
      <c r="E976" s="3">
        <v>25.9</v>
      </c>
      <c r="F976" s="3">
        <f t="shared" si="77"/>
        <v>1951.6249999999268</v>
      </c>
      <c r="G976" s="3">
        <f>G969*5/12+G981*7/12</f>
        <v>2.6341666666666668</v>
      </c>
      <c r="H976" s="3">
        <f t="shared" si="73"/>
        <v>208.26364864864863</v>
      </c>
      <c r="I976" s="3">
        <f t="shared" si="74"/>
        <v>13.950934922779922</v>
      </c>
      <c r="J976" s="3">
        <f t="shared" si="75"/>
        <v>23.474015444015443</v>
      </c>
      <c r="K976" s="3">
        <f t="shared" si="76"/>
        <v>12.25698908414514</v>
      </c>
    </row>
    <row r="977" spans="1:11">
      <c r="A977" s="1">
        <v>1951.09</v>
      </c>
      <c r="B977" s="3">
        <v>23.48</v>
      </c>
      <c r="C977" s="3">
        <v>1.52</v>
      </c>
      <c r="D977" s="3">
        <v>2.5099999999999998</v>
      </c>
      <c r="E977" s="3">
        <v>26.1</v>
      </c>
      <c r="F977" s="3">
        <f t="shared" si="77"/>
        <v>1951.70833333326</v>
      </c>
      <c r="G977" s="3">
        <f>G969*4/12+G981*8/12</f>
        <v>2.6433333333333335</v>
      </c>
      <c r="H977" s="3">
        <f t="shared" si="73"/>
        <v>211.99471264367816</v>
      </c>
      <c r="I977" s="3">
        <f t="shared" si="74"/>
        <v>13.723678160919539</v>
      </c>
      <c r="J977" s="3">
        <f t="shared" si="75"/>
        <v>22.662126436781602</v>
      </c>
      <c r="K977" s="3">
        <f t="shared" si="76"/>
        <v>12.444953157150035</v>
      </c>
    </row>
    <row r="978" spans="1:11">
      <c r="A978" s="1">
        <v>1951.1</v>
      </c>
      <c r="B978" s="3">
        <v>23.36</v>
      </c>
      <c r="C978" s="3">
        <v>1.48333</v>
      </c>
      <c r="D978" s="3">
        <v>2.4866700000000002</v>
      </c>
      <c r="E978" s="3">
        <v>26.2</v>
      </c>
      <c r="F978" s="3">
        <f t="shared" si="77"/>
        <v>1951.7916666665933</v>
      </c>
      <c r="G978" s="3">
        <f>G969*3/12+G981*9/12</f>
        <v>2.6525000000000003</v>
      </c>
      <c r="H978" s="3">
        <f t="shared" si="73"/>
        <v>210.10625954198471</v>
      </c>
      <c r="I978" s="3">
        <f t="shared" si="74"/>
        <v>13.341477652671754</v>
      </c>
      <c r="J978" s="3">
        <f t="shared" si="75"/>
        <v>22.365793339694655</v>
      </c>
      <c r="K978" s="3">
        <f t="shared" si="76"/>
        <v>12.309457904118688</v>
      </c>
    </row>
    <row r="979" spans="1:11">
      <c r="A979" s="1">
        <v>1951.11</v>
      </c>
      <c r="B979" s="3">
        <v>22.71</v>
      </c>
      <c r="C979" s="3">
        <v>1.4466699999999999</v>
      </c>
      <c r="D979" s="3">
        <v>2.46333</v>
      </c>
      <c r="E979" s="3">
        <v>26.4</v>
      </c>
      <c r="F979" s="3">
        <f t="shared" si="77"/>
        <v>1951.8749999999266</v>
      </c>
      <c r="G979" s="3">
        <f>G969*2/12+G981*10/12</f>
        <v>2.6616666666666666</v>
      </c>
      <c r="H979" s="3">
        <f t="shared" ref="H979:H1042" si="78">B979*$E$1727/E979</f>
        <v>202.71255681818184</v>
      </c>
      <c r="I979" s="3">
        <f t="shared" ref="I979:I1042" si="79">C979*$E$1727/E979</f>
        <v>12.913173693181816</v>
      </c>
      <c r="J979" s="3">
        <f t="shared" ref="J979:J1042" si="80">D979*$E$1727/E979</f>
        <v>21.988019488636361</v>
      </c>
      <c r="K979" s="3">
        <f t="shared" si="76"/>
        <v>11.852030617771042</v>
      </c>
    </row>
    <row r="980" spans="1:11">
      <c r="A980" s="1">
        <v>1951.12</v>
      </c>
      <c r="B980" s="3">
        <v>23.41</v>
      </c>
      <c r="C980" s="3">
        <v>1.41</v>
      </c>
      <c r="D980" s="3">
        <v>2.44</v>
      </c>
      <c r="E980" s="3">
        <v>26.5</v>
      </c>
      <c r="F980" s="3">
        <f t="shared" si="77"/>
        <v>1951.9583333332598</v>
      </c>
      <c r="G980" s="3">
        <f>G969*1/12+G981*11/12</f>
        <v>2.6708333333333334</v>
      </c>
      <c r="H980" s="3">
        <f t="shared" si="78"/>
        <v>208.17232075471696</v>
      </c>
      <c r="I980" s="3">
        <f t="shared" si="79"/>
        <v>12.538358490566036</v>
      </c>
      <c r="J980" s="3">
        <f t="shared" si="80"/>
        <v>21.697584905660374</v>
      </c>
      <c r="K980" s="3">
        <f t="shared" si="76"/>
        <v>12.147072568106777</v>
      </c>
    </row>
    <row r="981" spans="1:11">
      <c r="A981" s="1">
        <v>1952.01</v>
      </c>
      <c r="B981" s="3">
        <v>24.19</v>
      </c>
      <c r="C981" s="3">
        <v>1.41333</v>
      </c>
      <c r="D981" s="3">
        <v>2.4266700000000001</v>
      </c>
      <c r="E981" s="3">
        <v>26.5</v>
      </c>
      <c r="F981" s="3">
        <f t="shared" si="77"/>
        <v>1952.0416666665931</v>
      </c>
      <c r="G981" s="3">
        <v>2.68</v>
      </c>
      <c r="H981" s="3">
        <f t="shared" si="78"/>
        <v>215.10843396226414</v>
      </c>
      <c r="I981" s="3">
        <f t="shared" si="79"/>
        <v>12.567970358490564</v>
      </c>
      <c r="J981" s="3">
        <f t="shared" si="80"/>
        <v>21.57904850943396</v>
      </c>
      <c r="K981" s="3">
        <f t="shared" si="76"/>
        <v>12.527059748172297</v>
      </c>
    </row>
    <row r="982" spans="1:11">
      <c r="A982" s="1">
        <v>1952.02</v>
      </c>
      <c r="B982" s="3">
        <v>23.75</v>
      </c>
      <c r="C982" s="3">
        <v>1.4166700000000001</v>
      </c>
      <c r="D982" s="3">
        <v>2.4133300000000002</v>
      </c>
      <c r="E982" s="3">
        <v>26.3</v>
      </c>
      <c r="F982" s="3">
        <f t="shared" si="77"/>
        <v>1952.1249999999263</v>
      </c>
      <c r="G982" s="3">
        <f>G981*11/12+G993*1/12</f>
        <v>2.6924999999999999</v>
      </c>
      <c r="H982" s="3">
        <f t="shared" si="78"/>
        <v>212.80180608365015</v>
      </c>
      <c r="I982" s="3">
        <f t="shared" si="79"/>
        <v>12.693470931558934</v>
      </c>
      <c r="J982" s="3">
        <f t="shared" si="80"/>
        <v>21.623620323193915</v>
      </c>
      <c r="K982" s="3">
        <f t="shared" si="76"/>
        <v>12.364119350461092</v>
      </c>
    </row>
    <row r="983" spans="1:11">
      <c r="A983" s="1">
        <v>1952.03</v>
      </c>
      <c r="B983" s="3">
        <v>23.81</v>
      </c>
      <c r="C983" s="3">
        <v>1.42</v>
      </c>
      <c r="D983" s="3">
        <v>2.4</v>
      </c>
      <c r="E983" s="3">
        <v>26.3</v>
      </c>
      <c r="F983" s="3">
        <f t="shared" si="77"/>
        <v>1952.2083333332596</v>
      </c>
      <c r="G983" s="3">
        <f>G981*10/12+G993*2/12</f>
        <v>2.7050000000000001</v>
      </c>
      <c r="H983" s="3">
        <f t="shared" si="78"/>
        <v>213.33941064638779</v>
      </c>
      <c r="I983" s="3">
        <f t="shared" si="79"/>
        <v>12.723307984790871</v>
      </c>
      <c r="J983" s="3">
        <f t="shared" si="80"/>
        <v>21.5041825095057</v>
      </c>
      <c r="K983" s="3">
        <f t="shared" si="76"/>
        <v>12.362339087390367</v>
      </c>
    </row>
    <row r="984" spans="1:11">
      <c r="A984" s="1">
        <v>1952.04</v>
      </c>
      <c r="B984" s="3">
        <v>23.74</v>
      </c>
      <c r="C984" s="3">
        <v>1.43</v>
      </c>
      <c r="D984" s="3">
        <v>2.38</v>
      </c>
      <c r="E984" s="3">
        <v>26.4</v>
      </c>
      <c r="F984" s="3">
        <f t="shared" si="77"/>
        <v>1952.2916666665928</v>
      </c>
      <c r="G984" s="3">
        <f>G981*9/12+G993*3/12</f>
        <v>2.7175000000000002</v>
      </c>
      <c r="H984" s="3">
        <f t="shared" si="78"/>
        <v>211.90647727272724</v>
      </c>
      <c r="I984" s="3">
        <f t="shared" si="79"/>
        <v>12.764374999999999</v>
      </c>
      <c r="J984" s="3">
        <f t="shared" si="80"/>
        <v>21.24420454545454</v>
      </c>
      <c r="K984" s="3">
        <f t="shared" si="76"/>
        <v>12.242728683266879</v>
      </c>
    </row>
    <row r="985" spans="1:11">
      <c r="A985" s="1">
        <v>1952.05</v>
      </c>
      <c r="B985" s="3">
        <v>23.73</v>
      </c>
      <c r="C985" s="3">
        <v>1.44</v>
      </c>
      <c r="D985" s="3">
        <v>2.36</v>
      </c>
      <c r="E985" s="3">
        <v>26.4</v>
      </c>
      <c r="F985" s="3">
        <f t="shared" si="77"/>
        <v>1952.3749999999261</v>
      </c>
      <c r="G985" s="3">
        <f>G981*8/12+G993*4/12</f>
        <v>2.7300000000000004</v>
      </c>
      <c r="H985" s="3">
        <f t="shared" si="78"/>
        <v>211.81721590909089</v>
      </c>
      <c r="I985" s="3">
        <f t="shared" si="79"/>
        <v>12.853636363636364</v>
      </c>
      <c r="J985" s="3">
        <f t="shared" si="80"/>
        <v>21.065681818181815</v>
      </c>
      <c r="K985" s="3">
        <f t="shared" si="76"/>
        <v>12.200478761945833</v>
      </c>
    </row>
    <row r="986" spans="1:11">
      <c r="A986" s="1">
        <v>1952.06</v>
      </c>
      <c r="B986" s="3">
        <v>24.38</v>
      </c>
      <c r="C986" s="3">
        <v>1.45</v>
      </c>
      <c r="D986" s="3">
        <v>2.34</v>
      </c>
      <c r="E986" s="3">
        <v>26.5</v>
      </c>
      <c r="F986" s="3">
        <f t="shared" si="77"/>
        <v>1952.4583333332594</v>
      </c>
      <c r="G986" s="3">
        <f>G981*7/12+G993*5/12</f>
        <v>2.7425000000000002</v>
      </c>
      <c r="H986" s="3">
        <f t="shared" si="78"/>
        <v>216.79799999999997</v>
      </c>
      <c r="I986" s="3">
        <f t="shared" si="79"/>
        <v>12.894056603773583</v>
      </c>
      <c r="J986" s="3">
        <f t="shared" si="80"/>
        <v>20.808339622641508</v>
      </c>
      <c r="K986" s="3">
        <f t="shared" si="76"/>
        <v>12.447881581789366</v>
      </c>
    </row>
    <row r="987" spans="1:11">
      <c r="A987" s="1">
        <v>1952.07</v>
      </c>
      <c r="B987" s="3">
        <v>25.08</v>
      </c>
      <c r="C987" s="3">
        <v>1.45</v>
      </c>
      <c r="D987" s="3">
        <v>2.34667</v>
      </c>
      <c r="E987" s="3">
        <v>26.7</v>
      </c>
      <c r="F987" s="3">
        <f t="shared" si="77"/>
        <v>1952.5416666665926</v>
      </c>
      <c r="G987" s="3">
        <f>G981*6/12+G993*6/12</f>
        <v>2.7549999999999999</v>
      </c>
      <c r="H987" s="3">
        <f t="shared" si="78"/>
        <v>221.35213483146063</v>
      </c>
      <c r="I987" s="3">
        <f t="shared" si="79"/>
        <v>12.797471910112357</v>
      </c>
      <c r="J987" s="3">
        <f t="shared" si="80"/>
        <v>20.711340280898877</v>
      </c>
      <c r="K987" s="3">
        <f t="shared" si="76"/>
        <v>12.669112889622477</v>
      </c>
    </row>
    <row r="988" spans="1:11">
      <c r="A988" s="1">
        <v>1952.08</v>
      </c>
      <c r="B988" s="3">
        <v>25.18</v>
      </c>
      <c r="C988" s="3">
        <v>1.45</v>
      </c>
      <c r="D988" s="3">
        <v>2.3533300000000001</v>
      </c>
      <c r="E988" s="3">
        <v>26.7</v>
      </c>
      <c r="F988" s="3">
        <f t="shared" si="77"/>
        <v>1952.6249999999259</v>
      </c>
      <c r="G988" s="3">
        <f>G981*5/12+G993*7/12</f>
        <v>2.7675000000000001</v>
      </c>
      <c r="H988" s="3">
        <f t="shared" si="78"/>
        <v>222.23471910112357</v>
      </c>
      <c r="I988" s="3">
        <f t="shared" si="79"/>
        <v>12.797471910112357</v>
      </c>
      <c r="J988" s="3">
        <f t="shared" si="80"/>
        <v>20.770120393258427</v>
      </c>
      <c r="K988" s="3">
        <f t="shared" si="76"/>
        <v>12.678378236328616</v>
      </c>
    </row>
    <row r="989" spans="1:11">
      <c r="A989" s="1">
        <v>1952.09</v>
      </c>
      <c r="B989" s="3">
        <v>24.78</v>
      </c>
      <c r="C989" s="3">
        <v>1.45</v>
      </c>
      <c r="D989" s="3">
        <v>2.36</v>
      </c>
      <c r="E989" s="3">
        <v>26.7</v>
      </c>
      <c r="F989" s="3">
        <f t="shared" si="77"/>
        <v>1952.7083333332591</v>
      </c>
      <c r="G989" s="3">
        <f>G981*4/12+G993*8/12</f>
        <v>2.7800000000000002</v>
      </c>
      <c r="H989" s="3">
        <f t="shared" si="78"/>
        <v>218.70438202247192</v>
      </c>
      <c r="I989" s="3">
        <f t="shared" si="79"/>
        <v>12.797471910112357</v>
      </c>
      <c r="J989" s="3">
        <f t="shared" si="80"/>
        <v>20.82898876404494</v>
      </c>
      <c r="K989" s="3">
        <f t="shared" si="76"/>
        <v>12.434678020425505</v>
      </c>
    </row>
    <row r="990" spans="1:11">
      <c r="A990" s="1">
        <v>1952.1</v>
      </c>
      <c r="B990" s="3">
        <v>24.26</v>
      </c>
      <c r="C990" s="3">
        <v>1.4366699999999999</v>
      </c>
      <c r="D990" s="3">
        <v>2.3733300000000002</v>
      </c>
      <c r="E990" s="3">
        <v>26.7</v>
      </c>
      <c r="F990" s="3">
        <f t="shared" si="77"/>
        <v>1952.7916666665924</v>
      </c>
      <c r="G990" s="3">
        <f>G981*3/12+G993*9/12</f>
        <v>2.7925</v>
      </c>
      <c r="H990" s="3">
        <f t="shared" si="78"/>
        <v>214.11494382022471</v>
      </c>
      <c r="I990" s="3">
        <f t="shared" si="79"/>
        <v>12.679823426966291</v>
      </c>
      <c r="J990" s="3">
        <f t="shared" si="80"/>
        <v>20.94663724719101</v>
      </c>
      <c r="K990" s="3">
        <f t="shared" si="76"/>
        <v>12.131183558686869</v>
      </c>
    </row>
    <row r="991" spans="1:11">
      <c r="A991" s="1">
        <v>1952.11</v>
      </c>
      <c r="B991" s="3">
        <v>25.03</v>
      </c>
      <c r="C991" s="3">
        <v>1.42333</v>
      </c>
      <c r="D991" s="3">
        <v>2.3866700000000001</v>
      </c>
      <c r="E991" s="3">
        <v>26.7</v>
      </c>
      <c r="F991" s="3">
        <f t="shared" si="77"/>
        <v>1952.8749999999256</v>
      </c>
      <c r="G991" s="3">
        <f>G981*2/12+G993*10/12</f>
        <v>2.8050000000000002</v>
      </c>
      <c r="H991" s="3">
        <f t="shared" si="78"/>
        <v>220.9108426966292</v>
      </c>
      <c r="I991" s="3">
        <f t="shared" si="79"/>
        <v>12.562086685393256</v>
      </c>
      <c r="J991" s="3">
        <f t="shared" si="80"/>
        <v>21.064373988764046</v>
      </c>
      <c r="K991" s="3">
        <f t="shared" si="76"/>
        <v>12.473469765515302</v>
      </c>
    </row>
    <row r="992" spans="1:11">
      <c r="A992" s="1">
        <v>1952.12</v>
      </c>
      <c r="B992" s="3">
        <v>26.04</v>
      </c>
      <c r="C992" s="3">
        <v>1.41</v>
      </c>
      <c r="D992" s="3">
        <v>2.4</v>
      </c>
      <c r="E992" s="3">
        <v>26.7</v>
      </c>
      <c r="F992" s="3">
        <f t="shared" si="77"/>
        <v>1952.9583333332589</v>
      </c>
      <c r="G992" s="3">
        <f>G981*1/12+G993*11/12</f>
        <v>2.8174999999999999</v>
      </c>
      <c r="H992" s="3">
        <f t="shared" si="78"/>
        <v>229.82494382022469</v>
      </c>
      <c r="I992" s="3">
        <f t="shared" si="79"/>
        <v>12.44443820224719</v>
      </c>
      <c r="J992" s="3">
        <f t="shared" si="80"/>
        <v>21.182022471910109</v>
      </c>
      <c r="K992" s="3">
        <f t="shared" si="76"/>
        <v>12.933964306161366</v>
      </c>
    </row>
    <row r="993" spans="1:11">
      <c r="A993" s="1">
        <v>1953.01</v>
      </c>
      <c r="B993" s="3">
        <v>26.18</v>
      </c>
      <c r="C993" s="3">
        <v>1.41</v>
      </c>
      <c r="D993" s="3">
        <v>2.41</v>
      </c>
      <c r="E993" s="3">
        <v>26.6</v>
      </c>
      <c r="F993" s="3">
        <f t="shared" si="77"/>
        <v>1953.0416666665922</v>
      </c>
      <c r="G993" s="3">
        <v>2.83</v>
      </c>
      <c r="H993" s="3">
        <f t="shared" si="78"/>
        <v>231.92921052631576</v>
      </c>
      <c r="I993" s="3">
        <f t="shared" si="79"/>
        <v>12.491221804511275</v>
      </c>
      <c r="J993" s="3">
        <f t="shared" si="80"/>
        <v>21.350244360902252</v>
      </c>
      <c r="K993" s="3">
        <f t="shared" si="76"/>
        <v>13.010773447995179</v>
      </c>
    </row>
    <row r="994" spans="1:11">
      <c r="A994" s="1">
        <v>1953.02</v>
      </c>
      <c r="B994" s="3">
        <v>25.86</v>
      </c>
      <c r="C994" s="3">
        <v>1.41</v>
      </c>
      <c r="D994" s="3">
        <v>2.42</v>
      </c>
      <c r="E994" s="3">
        <v>26.5</v>
      </c>
      <c r="F994" s="3">
        <f t="shared" si="77"/>
        <v>1953.1249999999254</v>
      </c>
      <c r="G994" s="3">
        <v>2.8008333333333333</v>
      </c>
      <c r="H994" s="3">
        <f t="shared" si="78"/>
        <v>229.95883018867923</v>
      </c>
      <c r="I994" s="3">
        <f t="shared" si="79"/>
        <v>12.538358490566036</v>
      </c>
      <c r="J994" s="3">
        <f t="shared" si="80"/>
        <v>21.519735849056602</v>
      </c>
      <c r="K994" s="3">
        <f t="shared" si="76"/>
        <v>12.859346880687896</v>
      </c>
    </row>
    <row r="995" spans="1:11">
      <c r="A995" s="1">
        <v>1953.03</v>
      </c>
      <c r="B995" s="3">
        <v>25.99</v>
      </c>
      <c r="C995" s="3">
        <v>1.41</v>
      </c>
      <c r="D995" s="3">
        <v>2.4300000000000002</v>
      </c>
      <c r="E995" s="3">
        <v>26.6</v>
      </c>
      <c r="F995" s="3">
        <f t="shared" si="77"/>
        <v>1953.2083333332587</v>
      </c>
      <c r="G995" s="3">
        <v>2.7716666666666665</v>
      </c>
      <c r="H995" s="3">
        <f t="shared" si="78"/>
        <v>230.24599624060144</v>
      </c>
      <c r="I995" s="3">
        <f t="shared" si="79"/>
        <v>12.491221804511275</v>
      </c>
      <c r="J995" s="3">
        <f t="shared" si="80"/>
        <v>21.527424812030073</v>
      </c>
      <c r="K995" s="3">
        <f t="shared" si="76"/>
        <v>12.834819340092492</v>
      </c>
    </row>
    <row r="996" spans="1:11">
      <c r="A996" s="1">
        <v>1953.04</v>
      </c>
      <c r="B996" s="3">
        <v>24.71</v>
      </c>
      <c r="C996" s="3">
        <v>1.41333</v>
      </c>
      <c r="D996" s="3">
        <v>2.4566699999999999</v>
      </c>
      <c r="E996" s="3">
        <v>26.6</v>
      </c>
      <c r="F996" s="3">
        <f t="shared" si="77"/>
        <v>1953.2916666665919</v>
      </c>
      <c r="G996" s="3">
        <v>2.83</v>
      </c>
      <c r="H996" s="3">
        <f t="shared" si="78"/>
        <v>218.906447368421</v>
      </c>
      <c r="I996" s="3">
        <f t="shared" si="79"/>
        <v>12.520722349624059</v>
      </c>
      <c r="J996" s="3">
        <f t="shared" si="80"/>
        <v>21.763694943609018</v>
      </c>
      <c r="K996" s="3">
        <f t="shared" si="76"/>
        <v>12.163901454006801</v>
      </c>
    </row>
    <row r="997" spans="1:11">
      <c r="A997" s="1">
        <v>1953.05</v>
      </c>
      <c r="B997" s="3">
        <v>24.84</v>
      </c>
      <c r="C997" s="3">
        <v>1.4166700000000001</v>
      </c>
      <c r="D997" s="3">
        <v>2.48333</v>
      </c>
      <c r="E997" s="3">
        <v>26.7</v>
      </c>
      <c r="F997" s="3">
        <f t="shared" si="77"/>
        <v>1953.3749999999252</v>
      </c>
      <c r="G997" s="3">
        <v>3.05</v>
      </c>
      <c r="H997" s="3">
        <f t="shared" si="78"/>
        <v>219.23393258426964</v>
      </c>
      <c r="I997" s="3">
        <f t="shared" si="79"/>
        <v>12.503306573033708</v>
      </c>
      <c r="J997" s="3">
        <f t="shared" si="80"/>
        <v>21.917479943820226</v>
      </c>
      <c r="K997" s="3">
        <f t="shared" si="76"/>
        <v>12.141970791867783</v>
      </c>
    </row>
    <row r="998" spans="1:11">
      <c r="A998" s="1">
        <v>1953.06</v>
      </c>
      <c r="B998" s="3">
        <v>23.95</v>
      </c>
      <c r="C998" s="3">
        <v>1.42</v>
      </c>
      <c r="D998" s="3">
        <v>2.5099999999999998</v>
      </c>
      <c r="E998" s="3">
        <v>26.8</v>
      </c>
      <c r="F998" s="3">
        <f t="shared" si="77"/>
        <v>1953.4583333332585</v>
      </c>
      <c r="G998" s="3">
        <v>3.11</v>
      </c>
      <c r="H998" s="3">
        <f t="shared" si="78"/>
        <v>210.59020522388056</v>
      </c>
      <c r="I998" s="3">
        <f t="shared" si="79"/>
        <v>12.485932835820893</v>
      </c>
      <c r="J998" s="3">
        <f t="shared" si="80"/>
        <v>22.070205223880592</v>
      </c>
      <c r="K998" s="3">
        <f t="shared" si="76"/>
        <v>11.624407885470081</v>
      </c>
    </row>
    <row r="999" spans="1:11">
      <c r="A999" s="1">
        <v>1953.07</v>
      </c>
      <c r="B999" s="3">
        <v>24.29</v>
      </c>
      <c r="C999" s="3">
        <v>1.42</v>
      </c>
      <c r="D999" s="3">
        <v>2.5233300000000001</v>
      </c>
      <c r="E999" s="3">
        <v>26.8</v>
      </c>
      <c r="F999" s="3">
        <f t="shared" si="77"/>
        <v>1953.5416666665917</v>
      </c>
      <c r="G999" s="3">
        <v>2.93</v>
      </c>
      <c r="H999" s="3">
        <f t="shared" si="78"/>
        <v>213.57979477611937</v>
      </c>
      <c r="I999" s="3">
        <f t="shared" si="79"/>
        <v>12.485932835820893</v>
      </c>
      <c r="J999" s="3">
        <f t="shared" si="80"/>
        <v>22.187414720149249</v>
      </c>
      <c r="K999" s="3">
        <f t="shared" si="76"/>
        <v>11.75020164531</v>
      </c>
    </row>
    <row r="1000" spans="1:11">
      <c r="A1000" s="1">
        <v>1953.08</v>
      </c>
      <c r="B1000" s="3">
        <v>24.39</v>
      </c>
      <c r="C1000" s="3">
        <v>1.42</v>
      </c>
      <c r="D1000" s="3">
        <v>2.53667</v>
      </c>
      <c r="E1000" s="3">
        <v>26.9</v>
      </c>
      <c r="F1000" s="3">
        <f t="shared" si="77"/>
        <v>1953.624999999925</v>
      </c>
      <c r="G1000" s="3">
        <v>2.95</v>
      </c>
      <c r="H1000" s="3">
        <f t="shared" si="78"/>
        <v>213.6618401486989</v>
      </c>
      <c r="I1000" s="3">
        <f t="shared" si="79"/>
        <v>12.439516728624534</v>
      </c>
      <c r="J1000" s="3">
        <f t="shared" si="80"/>
        <v>22.221795</v>
      </c>
      <c r="K1000" s="3">
        <f t="shared" si="76"/>
        <v>11.715076201734004</v>
      </c>
    </row>
    <row r="1001" spans="1:11">
      <c r="A1001" s="1">
        <v>1953.09</v>
      </c>
      <c r="B1001" s="3">
        <v>23.27</v>
      </c>
      <c r="C1001" s="3">
        <v>1.42</v>
      </c>
      <c r="D1001" s="3">
        <v>2.5499999999999998</v>
      </c>
      <c r="E1001" s="3">
        <v>26.9</v>
      </c>
      <c r="F1001" s="3">
        <f t="shared" si="77"/>
        <v>1953.7083333332582</v>
      </c>
      <c r="G1001" s="3">
        <v>2.87</v>
      </c>
      <c r="H1001" s="3">
        <f t="shared" si="78"/>
        <v>203.85039033457247</v>
      </c>
      <c r="I1001" s="3">
        <f t="shared" si="79"/>
        <v>12.439516728624534</v>
      </c>
      <c r="J1001" s="3">
        <f t="shared" si="80"/>
        <v>22.338568773234197</v>
      </c>
      <c r="K1001" s="3">
        <f t="shared" si="76"/>
        <v>11.139349357262921</v>
      </c>
    </row>
    <row r="1002" spans="1:11">
      <c r="A1002" s="1">
        <v>1953.1</v>
      </c>
      <c r="B1002" s="3">
        <v>23.97</v>
      </c>
      <c r="C1002" s="3">
        <v>1.43</v>
      </c>
      <c r="D1002" s="3">
        <v>2.53667</v>
      </c>
      <c r="E1002" s="3">
        <v>27</v>
      </c>
      <c r="F1002" s="3">
        <f t="shared" si="77"/>
        <v>1953.7916666665915</v>
      </c>
      <c r="G1002" s="3">
        <v>2.66</v>
      </c>
      <c r="H1002" s="3">
        <f t="shared" si="78"/>
        <v>209.20483333333328</v>
      </c>
      <c r="I1002" s="3">
        <f t="shared" si="79"/>
        <v>12.480722222222221</v>
      </c>
      <c r="J1002" s="3">
        <f t="shared" si="80"/>
        <v>22.139492055555554</v>
      </c>
      <c r="K1002" s="3">
        <f t="shared" si="76"/>
        <v>11.391934765421409</v>
      </c>
    </row>
    <row r="1003" spans="1:11">
      <c r="A1003" s="1">
        <v>1953.11</v>
      </c>
      <c r="B1003" s="3">
        <v>24.5</v>
      </c>
      <c r="C1003" s="3">
        <v>1.44</v>
      </c>
      <c r="D1003" s="3">
        <v>2.5233300000000001</v>
      </c>
      <c r="E1003" s="3">
        <v>26.9</v>
      </c>
      <c r="F1003" s="3">
        <f t="shared" si="77"/>
        <v>1953.8749999999247</v>
      </c>
      <c r="G1003" s="3">
        <v>2.68</v>
      </c>
      <c r="H1003" s="3">
        <f t="shared" si="78"/>
        <v>214.62546468401484</v>
      </c>
      <c r="I1003" s="3">
        <f t="shared" si="79"/>
        <v>12.614721189591076</v>
      </c>
      <c r="J1003" s="3">
        <f t="shared" si="80"/>
        <v>22.104933624535313</v>
      </c>
      <c r="K1003" s="3">
        <f t="shared" si="76"/>
        <v>11.644070268505766</v>
      </c>
    </row>
    <row r="1004" spans="1:11">
      <c r="A1004" s="1">
        <v>1953.12</v>
      </c>
      <c r="B1004" s="3">
        <v>24.83</v>
      </c>
      <c r="C1004" s="3">
        <v>1.45</v>
      </c>
      <c r="D1004" s="3">
        <v>2.5099999999999998</v>
      </c>
      <c r="E1004" s="3">
        <v>26.9</v>
      </c>
      <c r="F1004" s="3">
        <f t="shared" si="77"/>
        <v>1953.958333333258</v>
      </c>
      <c r="G1004" s="3">
        <v>2.59</v>
      </c>
      <c r="H1004" s="3">
        <f t="shared" si="78"/>
        <v>217.51633828996279</v>
      </c>
      <c r="I1004" s="3">
        <f t="shared" si="79"/>
        <v>12.702323420074348</v>
      </c>
      <c r="J1004" s="3">
        <f t="shared" si="80"/>
        <v>21.988159851301113</v>
      </c>
      <c r="K1004" s="3">
        <f t="shared" si="76"/>
        <v>11.75444918402729</v>
      </c>
    </row>
    <row r="1005" spans="1:11">
      <c r="A1005" s="1">
        <v>1954.01</v>
      </c>
      <c r="B1005" s="3">
        <v>25.46</v>
      </c>
      <c r="C1005" s="3">
        <v>1.4566699999999999</v>
      </c>
      <c r="D1005" s="3">
        <v>2.5233300000000001</v>
      </c>
      <c r="E1005" s="3">
        <v>26.9</v>
      </c>
      <c r="F1005" s="3">
        <f t="shared" si="77"/>
        <v>1954.0416666665913</v>
      </c>
      <c r="G1005" s="3">
        <v>2.48</v>
      </c>
      <c r="H1005" s="3">
        <f t="shared" si="78"/>
        <v>223.03527881040893</v>
      </c>
      <c r="I1005" s="3">
        <f t="shared" si="79"/>
        <v>12.76075410780669</v>
      </c>
      <c r="J1005" s="3">
        <f t="shared" si="80"/>
        <v>22.104933624535313</v>
      </c>
      <c r="K1005" s="3">
        <f t="shared" si="76"/>
        <v>12.002650554927824</v>
      </c>
    </row>
    <row r="1006" spans="1:11">
      <c r="A1006" s="1">
        <v>1954.02</v>
      </c>
      <c r="B1006" s="3">
        <v>26.02</v>
      </c>
      <c r="C1006" s="3">
        <v>1.46333</v>
      </c>
      <c r="D1006" s="3">
        <v>2.53667</v>
      </c>
      <c r="E1006" s="3">
        <v>26.9</v>
      </c>
      <c r="F1006" s="3">
        <f t="shared" si="77"/>
        <v>1954.1249999999245</v>
      </c>
      <c r="G1006" s="3">
        <v>2.4700000000000002</v>
      </c>
      <c r="H1006" s="3">
        <f t="shared" si="78"/>
        <v>227.94100371747211</v>
      </c>
      <c r="I1006" s="3">
        <f t="shared" si="79"/>
        <v>12.819097193308551</v>
      </c>
      <c r="J1006" s="3">
        <f t="shared" si="80"/>
        <v>22.221795</v>
      </c>
      <c r="K1006" s="3">
        <f t="shared" si="76"/>
        <v>12.215052485432834</v>
      </c>
    </row>
    <row r="1007" spans="1:11">
      <c r="A1007" s="1">
        <v>1954.03</v>
      </c>
      <c r="B1007" s="3">
        <v>26.57</v>
      </c>
      <c r="C1007" s="3">
        <v>1.47</v>
      </c>
      <c r="D1007" s="3">
        <v>2.5499999999999998</v>
      </c>
      <c r="E1007" s="3">
        <v>26.9</v>
      </c>
      <c r="F1007" s="3">
        <f t="shared" si="77"/>
        <v>1954.2083333332578</v>
      </c>
      <c r="G1007" s="3">
        <v>2.37</v>
      </c>
      <c r="H1007" s="3">
        <f t="shared" si="78"/>
        <v>232.75912639405203</v>
      </c>
      <c r="I1007" s="3">
        <f t="shared" si="79"/>
        <v>12.877527881040891</v>
      </c>
      <c r="J1007" s="3">
        <f t="shared" si="80"/>
        <v>22.338568773234197</v>
      </c>
      <c r="K1007" s="3">
        <f t="shared" si="76"/>
        <v>12.420105295189968</v>
      </c>
    </row>
    <row r="1008" spans="1:11">
      <c r="A1008" s="1">
        <v>1954.04</v>
      </c>
      <c r="B1008" s="3">
        <v>27.63</v>
      </c>
      <c r="C1008" s="3">
        <v>1.46333</v>
      </c>
      <c r="D1008" s="3">
        <v>2.5733299999999999</v>
      </c>
      <c r="E1008" s="3">
        <v>26.8</v>
      </c>
      <c r="F1008" s="3">
        <f t="shared" si="77"/>
        <v>1954.291666666591</v>
      </c>
      <c r="G1008" s="3">
        <v>2.29</v>
      </c>
      <c r="H1008" s="3">
        <f t="shared" si="78"/>
        <v>242.94811567164174</v>
      </c>
      <c r="I1008" s="3">
        <f t="shared" si="79"/>
        <v>12.866929645522386</v>
      </c>
      <c r="J1008" s="3">
        <f t="shared" si="80"/>
        <v>22.627060242537311</v>
      </c>
      <c r="K1008" s="3">
        <f t="shared" si="76"/>
        <v>12.907868184060915</v>
      </c>
    </row>
    <row r="1009" spans="1:11">
      <c r="A1009" s="1">
        <v>1954.05</v>
      </c>
      <c r="B1009" s="3">
        <v>28.73</v>
      </c>
      <c r="C1009" s="3">
        <v>1.4566699999999999</v>
      </c>
      <c r="D1009" s="3">
        <v>2.59667</v>
      </c>
      <c r="E1009" s="3">
        <v>26.9</v>
      </c>
      <c r="F1009" s="3">
        <f t="shared" si="77"/>
        <v>1954.3749999999243</v>
      </c>
      <c r="G1009" s="3">
        <v>2.37</v>
      </c>
      <c r="H1009" s="3">
        <f t="shared" si="78"/>
        <v>251.68120817843865</v>
      </c>
      <c r="I1009" s="3">
        <f t="shared" si="79"/>
        <v>12.76075410780669</v>
      </c>
      <c r="J1009" s="3">
        <f t="shared" si="80"/>
        <v>22.747408382899629</v>
      </c>
      <c r="K1009" s="3">
        <f t="shared" si="76"/>
        <v>13.312042238025855</v>
      </c>
    </row>
    <row r="1010" spans="1:11">
      <c r="A1010" s="1">
        <v>1954.06</v>
      </c>
      <c r="B1010" s="3">
        <v>28.96</v>
      </c>
      <c r="C1010" s="3">
        <v>1.45</v>
      </c>
      <c r="D1010" s="3">
        <v>2.62</v>
      </c>
      <c r="E1010" s="3">
        <v>26.9</v>
      </c>
      <c r="F1010" s="3">
        <f t="shared" si="77"/>
        <v>1954.4583333332575</v>
      </c>
      <c r="G1010" s="3">
        <v>2.38</v>
      </c>
      <c r="H1010" s="3">
        <f t="shared" si="78"/>
        <v>253.69605947955392</v>
      </c>
      <c r="I1010" s="3">
        <f t="shared" si="79"/>
        <v>12.702323420074348</v>
      </c>
      <c r="J1010" s="3">
        <f t="shared" si="80"/>
        <v>22.951784386617103</v>
      </c>
      <c r="K1010" s="3">
        <f t="shared" si="76"/>
        <v>13.357885903658996</v>
      </c>
    </row>
    <row r="1011" spans="1:11">
      <c r="A1011" s="1">
        <v>1954.07</v>
      </c>
      <c r="B1011" s="3">
        <v>30.13</v>
      </c>
      <c r="C1011" s="3">
        <v>1.4566699999999999</v>
      </c>
      <c r="D1011" s="3">
        <v>2.6233300000000002</v>
      </c>
      <c r="E1011" s="3">
        <v>26.9</v>
      </c>
      <c r="F1011" s="3">
        <f t="shared" si="77"/>
        <v>1954.5416666665908</v>
      </c>
      <c r="G1011" s="3">
        <v>2.2999999999999998</v>
      </c>
      <c r="H1011" s="3">
        <f t="shared" si="78"/>
        <v>263.94552044609662</v>
      </c>
      <c r="I1011" s="3">
        <f t="shared" si="79"/>
        <v>12.76075410780669</v>
      </c>
      <c r="J1011" s="3">
        <f t="shared" si="80"/>
        <v>22.980955929368029</v>
      </c>
      <c r="K1011" s="3">
        <f t="shared" si="76"/>
        <v>13.833009564245325</v>
      </c>
    </row>
    <row r="1012" spans="1:11">
      <c r="A1012" s="1">
        <v>1954.08</v>
      </c>
      <c r="B1012" s="3">
        <v>30.73</v>
      </c>
      <c r="C1012" s="3">
        <v>1.46333</v>
      </c>
      <c r="D1012" s="3">
        <v>2.6266699999999998</v>
      </c>
      <c r="E1012" s="3">
        <v>26.9</v>
      </c>
      <c r="F1012" s="3">
        <f t="shared" si="77"/>
        <v>1954.6249999999241</v>
      </c>
      <c r="G1012" s="3">
        <v>2.36</v>
      </c>
      <c r="H1012" s="3">
        <f t="shared" si="78"/>
        <v>269.20165427509295</v>
      </c>
      <c r="I1012" s="3">
        <f t="shared" si="79"/>
        <v>12.819097193308551</v>
      </c>
      <c r="J1012" s="3">
        <f t="shared" si="80"/>
        <v>23.010215074349443</v>
      </c>
      <c r="K1012" s="3">
        <f t="shared" si="76"/>
        <v>14.042112347320574</v>
      </c>
    </row>
    <row r="1013" spans="1:11">
      <c r="A1013" s="1">
        <v>1954.09</v>
      </c>
      <c r="B1013" s="3">
        <v>31.45</v>
      </c>
      <c r="C1013" s="3">
        <v>1.47</v>
      </c>
      <c r="D1013" s="3">
        <v>2.63</v>
      </c>
      <c r="E1013" s="3">
        <v>26.8</v>
      </c>
      <c r="F1013" s="3">
        <f t="shared" si="77"/>
        <v>1954.7083333332573</v>
      </c>
      <c r="G1013" s="3">
        <v>2.38</v>
      </c>
      <c r="H1013" s="3">
        <f t="shared" si="78"/>
        <v>276.53703358208952</v>
      </c>
      <c r="I1013" s="3">
        <f t="shared" si="79"/>
        <v>12.925578358208954</v>
      </c>
      <c r="J1013" s="3">
        <f t="shared" si="80"/>
        <v>23.125354477611936</v>
      </c>
      <c r="K1013" s="3">
        <f t="shared" si="76"/>
        <v>14.356474143296971</v>
      </c>
    </row>
    <row r="1014" spans="1:11">
      <c r="A1014" s="1">
        <v>1954.1</v>
      </c>
      <c r="B1014" s="3">
        <v>32.18</v>
      </c>
      <c r="C1014" s="3">
        <v>1.49333</v>
      </c>
      <c r="D1014" s="3">
        <v>2.6766700000000001</v>
      </c>
      <c r="E1014" s="3">
        <v>26.8</v>
      </c>
      <c r="F1014" s="3">
        <f t="shared" si="77"/>
        <v>1954.7916666665906</v>
      </c>
      <c r="G1014" s="3">
        <v>2.4300000000000002</v>
      </c>
      <c r="H1014" s="3">
        <f t="shared" si="78"/>
        <v>282.95585820895519</v>
      </c>
      <c r="I1014" s="3">
        <f t="shared" si="79"/>
        <v>13.130716958955222</v>
      </c>
      <c r="J1014" s="3">
        <f t="shared" si="80"/>
        <v>23.535719608208954</v>
      </c>
      <c r="K1014" s="3">
        <f t="shared" si="76"/>
        <v>14.619231935730559</v>
      </c>
    </row>
    <row r="1015" spans="1:11">
      <c r="A1015" s="1">
        <v>1954.11</v>
      </c>
      <c r="B1015" s="3">
        <v>33.44</v>
      </c>
      <c r="C1015" s="3">
        <v>1.51667</v>
      </c>
      <c r="D1015" s="3">
        <v>2.7233299999999998</v>
      </c>
      <c r="E1015" s="3">
        <v>26.8</v>
      </c>
      <c r="F1015" s="3">
        <f t="shared" si="77"/>
        <v>1954.8749999999238</v>
      </c>
      <c r="G1015" s="3">
        <v>2.48</v>
      </c>
      <c r="H1015" s="3">
        <f t="shared" si="78"/>
        <v>294.03492537313429</v>
      </c>
      <c r="I1015" s="3">
        <f t="shared" si="79"/>
        <v>13.335943488805968</v>
      </c>
      <c r="J1015" s="3">
        <f t="shared" si="80"/>
        <v>23.945996809701487</v>
      </c>
      <c r="K1015" s="3">
        <f t="shared" si="76"/>
        <v>15.117311697434383</v>
      </c>
    </row>
    <row r="1016" spans="1:11">
      <c r="A1016" s="1">
        <v>1954.12</v>
      </c>
      <c r="B1016" s="3">
        <v>34.97</v>
      </c>
      <c r="C1016" s="3">
        <v>1.54</v>
      </c>
      <c r="D1016" s="3">
        <v>2.77</v>
      </c>
      <c r="E1016" s="3">
        <v>26.7</v>
      </c>
      <c r="F1016" s="3">
        <f t="shared" si="77"/>
        <v>1954.9583333332571</v>
      </c>
      <c r="G1016" s="3">
        <v>2.5099999999999998</v>
      </c>
      <c r="H1016" s="3">
        <f t="shared" si="78"/>
        <v>308.63971910112355</v>
      </c>
      <c r="I1016" s="3">
        <f t="shared" si="79"/>
        <v>13.591797752808988</v>
      </c>
      <c r="J1016" s="3">
        <f t="shared" si="80"/>
        <v>24.447584269662922</v>
      </c>
      <c r="K1016" s="3">
        <f t="shared" si="76"/>
        <v>15.789062002327075</v>
      </c>
    </row>
    <row r="1017" spans="1:11">
      <c r="A1017" s="1">
        <v>1955.01</v>
      </c>
      <c r="B1017" s="3">
        <v>35.6</v>
      </c>
      <c r="C1017" s="3">
        <v>1.54667</v>
      </c>
      <c r="D1017" s="3">
        <v>2.8333300000000001</v>
      </c>
      <c r="E1017" s="3">
        <v>26.7</v>
      </c>
      <c r="F1017" s="3">
        <f t="shared" si="77"/>
        <v>1955.0416666665903</v>
      </c>
      <c r="G1017" s="3">
        <v>2.61</v>
      </c>
      <c r="H1017" s="3">
        <f t="shared" si="78"/>
        <v>314.2</v>
      </c>
      <c r="I1017" s="3">
        <f t="shared" si="79"/>
        <v>13.650666123595505</v>
      </c>
      <c r="J1017" s="3">
        <f t="shared" si="80"/>
        <v>25.006524887640449</v>
      </c>
      <c r="K1017" s="3">
        <f t="shared" si="76"/>
        <v>15.990781062969829</v>
      </c>
    </row>
    <row r="1018" spans="1:11">
      <c r="A1018" s="1">
        <v>1955.02</v>
      </c>
      <c r="B1018" s="3">
        <v>36.79</v>
      </c>
      <c r="C1018" s="3">
        <v>1.5533300000000001</v>
      </c>
      <c r="D1018" s="3">
        <v>2.8966699999999999</v>
      </c>
      <c r="E1018" s="3">
        <v>26.7</v>
      </c>
      <c r="F1018" s="3">
        <f t="shared" si="77"/>
        <v>1955.1249999999236</v>
      </c>
      <c r="G1018" s="3">
        <v>2.65</v>
      </c>
      <c r="H1018" s="3">
        <f t="shared" si="78"/>
        <v>324.70275280898869</v>
      </c>
      <c r="I1018" s="3">
        <f t="shared" si="79"/>
        <v>13.709446235955056</v>
      </c>
      <c r="J1018" s="3">
        <f t="shared" si="80"/>
        <v>25.565553764044942</v>
      </c>
      <c r="K1018" s="3">
        <f t="shared" si="76"/>
        <v>16.437728215987114</v>
      </c>
    </row>
    <row r="1019" spans="1:11">
      <c r="A1019" s="1">
        <v>1955.03</v>
      </c>
      <c r="B1019" s="3">
        <v>36.5</v>
      </c>
      <c r="C1019" s="3">
        <v>1.56</v>
      </c>
      <c r="D1019" s="3">
        <v>2.96</v>
      </c>
      <c r="E1019" s="3">
        <v>26.7</v>
      </c>
      <c r="F1019" s="3">
        <f t="shared" si="77"/>
        <v>1955.2083333332569</v>
      </c>
      <c r="G1019" s="3">
        <v>2.68</v>
      </c>
      <c r="H1019" s="3">
        <f t="shared" si="78"/>
        <v>322.14325842696627</v>
      </c>
      <c r="I1019" s="3">
        <f t="shared" si="79"/>
        <v>13.768314606741573</v>
      </c>
      <c r="J1019" s="3">
        <f t="shared" si="80"/>
        <v>26.124494382022469</v>
      </c>
      <c r="K1019" s="3">
        <f t="shared" si="76"/>
        <v>16.219282945537788</v>
      </c>
    </row>
    <row r="1020" spans="1:11">
      <c r="A1020" s="1">
        <v>1955.04</v>
      </c>
      <c r="B1020" s="3">
        <v>37.76</v>
      </c>
      <c r="C1020" s="3">
        <v>1.5633300000000001</v>
      </c>
      <c r="D1020" s="3">
        <v>3.0466700000000002</v>
      </c>
      <c r="E1020" s="3">
        <v>26.7</v>
      </c>
      <c r="F1020" s="3">
        <f t="shared" si="77"/>
        <v>1955.2916666665901</v>
      </c>
      <c r="G1020" s="3">
        <v>2.75</v>
      </c>
      <c r="H1020" s="3">
        <f t="shared" si="78"/>
        <v>333.26382022471904</v>
      </c>
      <c r="I1020" s="3">
        <f t="shared" si="79"/>
        <v>13.797704662921348</v>
      </c>
      <c r="J1020" s="3">
        <f t="shared" si="80"/>
        <v>26.889430168539327</v>
      </c>
      <c r="K1020" s="3">
        <f t="shared" si="76"/>
        <v>16.685266628063502</v>
      </c>
    </row>
    <row r="1021" spans="1:11">
      <c r="A1021" s="1">
        <v>1955.05</v>
      </c>
      <c r="B1021" s="3">
        <v>37.6</v>
      </c>
      <c r="C1021" s="3">
        <v>1.56667</v>
      </c>
      <c r="D1021" s="3">
        <v>3.1333299999999999</v>
      </c>
      <c r="E1021" s="3">
        <v>26.7</v>
      </c>
      <c r="F1021" s="3">
        <f t="shared" si="77"/>
        <v>1955.3749999999234</v>
      </c>
      <c r="G1021" s="3">
        <v>2.76</v>
      </c>
      <c r="H1021" s="3">
        <f t="shared" si="78"/>
        <v>331.85168539325838</v>
      </c>
      <c r="I1021" s="3">
        <f t="shared" si="79"/>
        <v>13.827182977528089</v>
      </c>
      <c r="J1021" s="3">
        <f t="shared" si="80"/>
        <v>27.654277696629212</v>
      </c>
      <c r="K1021" s="3">
        <f t="shared" si="76"/>
        <v>16.518057827257795</v>
      </c>
    </row>
    <row r="1022" spans="1:11">
      <c r="A1022" s="1">
        <v>1955.06</v>
      </c>
      <c r="B1022" s="3">
        <v>39.78</v>
      </c>
      <c r="C1022" s="3">
        <v>1.57</v>
      </c>
      <c r="D1022" s="3">
        <v>3.22</v>
      </c>
      <c r="E1022" s="3">
        <v>26.7</v>
      </c>
      <c r="F1022" s="3">
        <f t="shared" si="77"/>
        <v>1955.4583333332566</v>
      </c>
      <c r="G1022" s="3">
        <v>2.78</v>
      </c>
      <c r="H1022" s="3">
        <f t="shared" si="78"/>
        <v>351.09202247191007</v>
      </c>
      <c r="I1022" s="3">
        <f t="shared" si="79"/>
        <v>13.856573033707864</v>
      </c>
      <c r="J1022" s="3">
        <f t="shared" si="80"/>
        <v>28.41921348314607</v>
      </c>
      <c r="K1022" s="3">
        <f t="shared" si="76"/>
        <v>17.370091963405304</v>
      </c>
    </row>
    <row r="1023" spans="1:11">
      <c r="A1023" s="1">
        <v>1955.07</v>
      </c>
      <c r="B1023" s="3">
        <v>42.69</v>
      </c>
      <c r="C1023" s="3">
        <v>1.58667</v>
      </c>
      <c r="D1023" s="3">
        <v>3.2933300000000001</v>
      </c>
      <c r="E1023" s="3">
        <v>26.8</v>
      </c>
      <c r="F1023" s="3">
        <f t="shared" si="77"/>
        <v>1955.5416666665899</v>
      </c>
      <c r="G1023" s="3">
        <v>2.9</v>
      </c>
      <c r="H1023" s="3">
        <f t="shared" si="78"/>
        <v>375.36934701492532</v>
      </c>
      <c r="I1023" s="3">
        <f t="shared" si="79"/>
        <v>13.951447220149252</v>
      </c>
      <c r="J1023" s="3">
        <f t="shared" si="80"/>
        <v>28.957955764925369</v>
      </c>
      <c r="K1023" s="3">
        <f t="shared" si="76"/>
        <v>18.454031906632871</v>
      </c>
    </row>
    <row r="1024" spans="1:11">
      <c r="A1024" s="1">
        <v>1955.08</v>
      </c>
      <c r="B1024" s="3">
        <v>42.43</v>
      </c>
      <c r="C1024" s="3">
        <v>1.6033299999999999</v>
      </c>
      <c r="D1024" s="3">
        <v>3.3666700000000001</v>
      </c>
      <c r="E1024" s="3">
        <v>26.8</v>
      </c>
      <c r="F1024" s="3">
        <f t="shared" si="77"/>
        <v>1955.6249999999231</v>
      </c>
      <c r="G1024" s="3">
        <v>2.97</v>
      </c>
      <c r="H1024" s="3">
        <f t="shared" si="78"/>
        <v>373.08319029850742</v>
      </c>
      <c r="I1024" s="3">
        <f t="shared" si="79"/>
        <v>14.097937108208955</v>
      </c>
      <c r="J1024" s="3">
        <f t="shared" si="80"/>
        <v>29.602827817164176</v>
      </c>
      <c r="K1024" s="3">
        <f t="shared" si="76"/>
        <v>18.22232646304775</v>
      </c>
    </row>
    <row r="1025" spans="1:11">
      <c r="A1025" s="1">
        <v>1955.09</v>
      </c>
      <c r="B1025" s="3">
        <v>44.34</v>
      </c>
      <c r="C1025" s="3">
        <v>1.62</v>
      </c>
      <c r="D1025" s="3">
        <v>3.44</v>
      </c>
      <c r="E1025" s="3">
        <v>26.9</v>
      </c>
      <c r="F1025" s="3">
        <f t="shared" si="77"/>
        <v>1955.7083333332564</v>
      </c>
      <c r="G1025" s="3">
        <v>2.97</v>
      </c>
      <c r="H1025" s="3">
        <f t="shared" si="78"/>
        <v>388.42828996282526</v>
      </c>
      <c r="I1025" s="3">
        <f t="shared" si="79"/>
        <v>14.191561338289963</v>
      </c>
      <c r="J1025" s="3">
        <f t="shared" si="80"/>
        <v>30.135167286245348</v>
      </c>
      <c r="K1025" s="3">
        <f t="shared" ref="K1025:K1088" si="81">H1025/AVERAGE(J905:J1024)</f>
        <v>18.843960654261309</v>
      </c>
    </row>
    <row r="1026" spans="1:11">
      <c r="A1026" s="1">
        <v>1955.1</v>
      </c>
      <c r="B1026" s="3">
        <v>42.11</v>
      </c>
      <c r="C1026" s="3">
        <v>1.6266700000000001</v>
      </c>
      <c r="D1026" s="3">
        <v>3.5</v>
      </c>
      <c r="E1026" s="3">
        <v>26.9</v>
      </c>
      <c r="F1026" s="3">
        <f t="shared" si="77"/>
        <v>1955.7916666665897</v>
      </c>
      <c r="G1026" s="3">
        <v>2.88</v>
      </c>
      <c r="H1026" s="3">
        <f t="shared" si="78"/>
        <v>368.89299256505575</v>
      </c>
      <c r="I1026" s="3">
        <f t="shared" si="79"/>
        <v>14.249992026022305</v>
      </c>
      <c r="J1026" s="3">
        <f t="shared" si="80"/>
        <v>30.660780669144977</v>
      </c>
      <c r="K1026" s="3">
        <f t="shared" si="81"/>
        <v>17.772325789386095</v>
      </c>
    </row>
    <row r="1027" spans="1:11">
      <c r="A1027" s="1">
        <v>1955.11</v>
      </c>
      <c r="B1027" s="3">
        <v>44.95</v>
      </c>
      <c r="C1027" s="3">
        <v>1.6333299999999999</v>
      </c>
      <c r="D1027" s="3">
        <v>3.56</v>
      </c>
      <c r="E1027" s="3">
        <v>26.9</v>
      </c>
      <c r="F1027" s="3">
        <f t="shared" si="77"/>
        <v>1955.8749999999229</v>
      </c>
      <c r="G1027" s="3">
        <v>2.89</v>
      </c>
      <c r="H1027" s="3">
        <f t="shared" si="78"/>
        <v>393.77202602230483</v>
      </c>
      <c r="I1027" s="3">
        <f t="shared" si="79"/>
        <v>14.308335111524164</v>
      </c>
      <c r="J1027" s="3">
        <f t="shared" si="80"/>
        <v>31.186394052044612</v>
      </c>
      <c r="K1027" s="3">
        <f t="shared" si="81"/>
        <v>18.835559288273895</v>
      </c>
    </row>
    <row r="1028" spans="1:11">
      <c r="A1028" s="1">
        <v>1955.12</v>
      </c>
      <c r="B1028" s="3">
        <v>45.37</v>
      </c>
      <c r="C1028" s="3">
        <v>1.64</v>
      </c>
      <c r="D1028" s="3">
        <v>3.62</v>
      </c>
      <c r="E1028" s="3">
        <v>26.8</v>
      </c>
      <c r="F1028" s="3">
        <f t="shared" si="77"/>
        <v>1955.9583333332562</v>
      </c>
      <c r="G1028" s="3">
        <v>2.96</v>
      </c>
      <c r="H1028" s="3">
        <f t="shared" si="78"/>
        <v>398.93434701492532</v>
      </c>
      <c r="I1028" s="3">
        <f t="shared" si="79"/>
        <v>14.420373134328356</v>
      </c>
      <c r="J1028" s="3">
        <f t="shared" si="80"/>
        <v>31.83033582089552</v>
      </c>
      <c r="K1028" s="3">
        <f t="shared" si="81"/>
        <v>18.942369035813574</v>
      </c>
    </row>
    <row r="1029" spans="1:11">
      <c r="A1029" s="1">
        <v>1956.01</v>
      </c>
      <c r="B1029" s="3">
        <v>44.15</v>
      </c>
      <c r="C1029" s="3">
        <v>1.67</v>
      </c>
      <c r="D1029" s="3">
        <v>3.6433300000000002</v>
      </c>
      <c r="E1029" s="3">
        <v>26.8</v>
      </c>
      <c r="F1029" s="3">
        <f t="shared" si="77"/>
        <v>1956.0416666665894</v>
      </c>
      <c r="G1029" s="3">
        <v>2.9</v>
      </c>
      <c r="H1029" s="3">
        <f t="shared" si="78"/>
        <v>388.20699626865667</v>
      </c>
      <c r="I1029" s="3">
        <f t="shared" si="79"/>
        <v>14.684160447761192</v>
      </c>
      <c r="J1029" s="3">
        <f t="shared" si="80"/>
        <v>32.035474421641787</v>
      </c>
      <c r="K1029" s="3">
        <f t="shared" si="81"/>
        <v>18.292585385418892</v>
      </c>
    </row>
    <row r="1030" spans="1:11">
      <c r="A1030" s="1">
        <v>1956.02</v>
      </c>
      <c r="B1030" s="3">
        <v>44.43</v>
      </c>
      <c r="C1030" s="3">
        <v>1.7</v>
      </c>
      <c r="D1030" s="3">
        <v>3.6666699999999999</v>
      </c>
      <c r="E1030" s="3">
        <v>26.8</v>
      </c>
      <c r="F1030" s="3">
        <f t="shared" si="77"/>
        <v>1956.1249999999227</v>
      </c>
      <c r="G1030" s="3">
        <v>2.84</v>
      </c>
      <c r="H1030" s="3">
        <f t="shared" si="78"/>
        <v>390.66901119402979</v>
      </c>
      <c r="I1030" s="3">
        <f t="shared" si="79"/>
        <v>14.947947761194028</v>
      </c>
      <c r="J1030" s="3">
        <f t="shared" si="80"/>
        <v>32.240700951492528</v>
      </c>
      <c r="K1030" s="3">
        <f t="shared" si="81"/>
        <v>18.266116815127781</v>
      </c>
    </row>
    <row r="1031" spans="1:11">
      <c r="A1031" s="1">
        <v>1956.03</v>
      </c>
      <c r="B1031" s="3">
        <v>47.49</v>
      </c>
      <c r="C1031" s="3">
        <v>1.73</v>
      </c>
      <c r="D1031" s="3">
        <v>3.69</v>
      </c>
      <c r="E1031" s="3">
        <v>26.8</v>
      </c>
      <c r="F1031" s="3">
        <f t="shared" si="77"/>
        <v>1956.208333333256</v>
      </c>
      <c r="G1031" s="3">
        <v>2.96</v>
      </c>
      <c r="H1031" s="3">
        <f t="shared" si="78"/>
        <v>417.57531716417913</v>
      </c>
      <c r="I1031" s="3">
        <f t="shared" si="79"/>
        <v>15.211735074626864</v>
      </c>
      <c r="J1031" s="3">
        <f t="shared" si="80"/>
        <v>32.445839552238802</v>
      </c>
      <c r="K1031" s="3">
        <f t="shared" si="81"/>
        <v>19.371210099299962</v>
      </c>
    </row>
    <row r="1032" spans="1:11">
      <c r="A1032" s="1">
        <v>1956.04</v>
      </c>
      <c r="B1032" s="3">
        <v>48.05</v>
      </c>
      <c r="C1032" s="3">
        <v>1.7533300000000001</v>
      </c>
      <c r="D1032" s="3">
        <v>3.66</v>
      </c>
      <c r="E1032" s="3">
        <v>26.9</v>
      </c>
      <c r="F1032" s="3">
        <f t="shared" si="77"/>
        <v>1956.2916666665892</v>
      </c>
      <c r="G1032" s="3">
        <v>3.18</v>
      </c>
      <c r="H1032" s="3">
        <f t="shared" si="78"/>
        <v>420.92871747211893</v>
      </c>
      <c r="I1032" s="3">
        <f t="shared" si="79"/>
        <v>15.35956187732342</v>
      </c>
      <c r="J1032" s="3">
        <f t="shared" si="80"/>
        <v>32.062416356877321</v>
      </c>
      <c r="K1032" s="3">
        <f t="shared" si="81"/>
        <v>19.370593634578498</v>
      </c>
    </row>
    <row r="1033" spans="1:11">
      <c r="A1033" s="1">
        <v>1956.05</v>
      </c>
      <c r="B1033" s="3">
        <v>46.54</v>
      </c>
      <c r="C1033" s="3">
        <v>1.77667</v>
      </c>
      <c r="D1033" s="3">
        <v>3.63</v>
      </c>
      <c r="E1033" s="3">
        <v>27</v>
      </c>
      <c r="F1033" s="3">
        <f t="shared" si="77"/>
        <v>1956.3749999999225</v>
      </c>
      <c r="G1033" s="3">
        <v>3.07</v>
      </c>
      <c r="H1033" s="3">
        <f t="shared" si="78"/>
        <v>406.19077777777773</v>
      </c>
      <c r="I1033" s="3">
        <f t="shared" si="79"/>
        <v>15.506380944444443</v>
      </c>
      <c r="J1033" s="3">
        <f t="shared" si="80"/>
        <v>31.68183333333333</v>
      </c>
      <c r="K1033" s="3">
        <f t="shared" si="81"/>
        <v>18.544506591754431</v>
      </c>
    </row>
    <row r="1034" spans="1:11">
      <c r="A1034" s="1">
        <v>1956.06</v>
      </c>
      <c r="B1034" s="3">
        <v>46.27</v>
      </c>
      <c r="C1034" s="3">
        <v>1.8</v>
      </c>
      <c r="D1034" s="3">
        <v>3.6</v>
      </c>
      <c r="E1034" s="3">
        <v>27.2</v>
      </c>
      <c r="F1034" s="3">
        <f t="shared" si="77"/>
        <v>1956.4583333332557</v>
      </c>
      <c r="G1034" s="3">
        <v>3</v>
      </c>
      <c r="H1034" s="3">
        <f t="shared" si="78"/>
        <v>400.86490808823527</v>
      </c>
      <c r="I1034" s="3">
        <f t="shared" si="79"/>
        <v>15.594485294117646</v>
      </c>
      <c r="J1034" s="3">
        <f t="shared" si="80"/>
        <v>31.188970588235293</v>
      </c>
      <c r="K1034" s="3">
        <f t="shared" si="81"/>
        <v>18.158163846958693</v>
      </c>
    </row>
    <row r="1035" spans="1:11">
      <c r="A1035" s="1">
        <v>1956.07</v>
      </c>
      <c r="B1035" s="3">
        <v>48.78</v>
      </c>
      <c r="C1035" s="3">
        <v>1.8133300000000001</v>
      </c>
      <c r="D1035" s="3">
        <v>3.5533299999999999</v>
      </c>
      <c r="E1035" s="3">
        <v>27.4</v>
      </c>
      <c r="F1035" s="3">
        <f t="shared" ref="F1035:F1098" si="82">F1034+1/12</f>
        <v>1956.541666666589</v>
      </c>
      <c r="G1035" s="3">
        <v>3.11</v>
      </c>
      <c r="H1035" s="3">
        <f t="shared" si="78"/>
        <v>419.52580291970804</v>
      </c>
      <c r="I1035" s="3">
        <f t="shared" si="79"/>
        <v>15.595299799270075</v>
      </c>
      <c r="J1035" s="3">
        <f t="shared" si="80"/>
        <v>30.55993483576642</v>
      </c>
      <c r="K1035" s="3">
        <f t="shared" si="81"/>
        <v>18.856797596896783</v>
      </c>
    </row>
    <row r="1036" spans="1:11">
      <c r="A1036" s="1">
        <v>1956.08</v>
      </c>
      <c r="B1036" s="3">
        <v>48.49</v>
      </c>
      <c r="C1036" s="3">
        <v>1.82667</v>
      </c>
      <c r="D1036" s="3">
        <v>3.5066700000000002</v>
      </c>
      <c r="E1036" s="3">
        <v>27.3</v>
      </c>
      <c r="F1036" s="3">
        <f t="shared" si="82"/>
        <v>1956.6249999999222</v>
      </c>
      <c r="G1036" s="3">
        <v>3.33</v>
      </c>
      <c r="H1036" s="3">
        <f t="shared" si="78"/>
        <v>418.55928571428569</v>
      </c>
      <c r="I1036" s="3">
        <f t="shared" si="79"/>
        <v>15.767574560439558</v>
      </c>
      <c r="J1036" s="3">
        <f t="shared" si="80"/>
        <v>30.269113021978022</v>
      </c>
      <c r="K1036" s="3">
        <f t="shared" si="81"/>
        <v>18.670937110186415</v>
      </c>
    </row>
    <row r="1037" spans="1:11">
      <c r="A1037" s="1">
        <v>1956.09</v>
      </c>
      <c r="B1037" s="3">
        <v>46.84</v>
      </c>
      <c r="C1037" s="3">
        <v>1.84</v>
      </c>
      <c r="D1037" s="3">
        <v>3.46</v>
      </c>
      <c r="E1037" s="3">
        <v>27.4</v>
      </c>
      <c r="F1037" s="3">
        <f t="shared" si="82"/>
        <v>1956.7083333332555</v>
      </c>
      <c r="G1037" s="3">
        <v>3.38</v>
      </c>
      <c r="H1037" s="3">
        <f t="shared" si="78"/>
        <v>402.84109489051093</v>
      </c>
      <c r="I1037" s="3">
        <f t="shared" si="79"/>
        <v>15.824671532846716</v>
      </c>
      <c r="J1037" s="3">
        <f t="shared" si="80"/>
        <v>29.757262773722626</v>
      </c>
      <c r="K1037" s="3">
        <f t="shared" si="81"/>
        <v>17.836640796312011</v>
      </c>
    </row>
    <row r="1038" spans="1:11">
      <c r="A1038" s="1">
        <v>1956.1</v>
      </c>
      <c r="B1038" s="3">
        <v>46.24</v>
      </c>
      <c r="C1038" s="3">
        <v>1.80667</v>
      </c>
      <c r="D1038" s="3">
        <v>3.44333</v>
      </c>
      <c r="E1038" s="3">
        <v>27.5</v>
      </c>
      <c r="F1038" s="3">
        <f t="shared" si="82"/>
        <v>1956.7916666665888</v>
      </c>
      <c r="G1038" s="3">
        <v>3.34</v>
      </c>
      <c r="H1038" s="3">
        <f t="shared" si="78"/>
        <v>396.23476363636365</v>
      </c>
      <c r="I1038" s="3">
        <f t="shared" si="79"/>
        <v>15.481519472727271</v>
      </c>
      <c r="J1038" s="3">
        <f t="shared" si="80"/>
        <v>29.506207799999999</v>
      </c>
      <c r="K1038" s="3">
        <f t="shared" si="81"/>
        <v>17.418952948636122</v>
      </c>
    </row>
    <row r="1039" spans="1:11">
      <c r="A1039" s="1">
        <v>1956.11</v>
      </c>
      <c r="B1039" s="3">
        <v>45.76</v>
      </c>
      <c r="C1039" s="3">
        <v>1.7733300000000001</v>
      </c>
      <c r="D1039" s="3">
        <v>3.4266700000000001</v>
      </c>
      <c r="E1039" s="3">
        <v>27.5</v>
      </c>
      <c r="F1039" s="3">
        <f t="shared" si="82"/>
        <v>1956.874999999922</v>
      </c>
      <c r="G1039" s="3">
        <v>3.49</v>
      </c>
      <c r="H1039" s="3">
        <f t="shared" si="78"/>
        <v>392.12159999999994</v>
      </c>
      <c r="I1039" s="3">
        <f t="shared" si="79"/>
        <v>15.19582598181818</v>
      </c>
      <c r="J1039" s="3">
        <f t="shared" si="80"/>
        <v>29.363446745454542</v>
      </c>
      <c r="K1039" s="3">
        <f t="shared" si="81"/>
        <v>17.120339736628249</v>
      </c>
    </row>
    <row r="1040" spans="1:11">
      <c r="A1040" s="1">
        <v>1956.12</v>
      </c>
      <c r="B1040" s="3">
        <v>46.44</v>
      </c>
      <c r="C1040" s="3">
        <v>1.74</v>
      </c>
      <c r="D1040" s="3">
        <v>3.41</v>
      </c>
      <c r="E1040" s="3">
        <v>27.6</v>
      </c>
      <c r="F1040" s="3">
        <f t="shared" si="82"/>
        <v>1956.9583333332553</v>
      </c>
      <c r="G1040" s="3">
        <v>3.59</v>
      </c>
      <c r="H1040" s="3">
        <f t="shared" si="78"/>
        <v>396.50673913043465</v>
      </c>
      <c r="I1040" s="3">
        <f t="shared" si="79"/>
        <v>14.856195652173911</v>
      </c>
      <c r="J1040" s="3">
        <f t="shared" si="80"/>
        <v>29.114728260869562</v>
      </c>
      <c r="K1040" s="3">
        <f t="shared" si="81"/>
        <v>17.197522725560919</v>
      </c>
    </row>
    <row r="1041" spans="1:11">
      <c r="A1041" s="1">
        <v>1957.01</v>
      </c>
      <c r="B1041" s="3">
        <v>45.43</v>
      </c>
      <c r="C1041" s="3">
        <v>1.7366699999999999</v>
      </c>
      <c r="D1041" s="3">
        <v>3.4066700000000001</v>
      </c>
      <c r="E1041" s="3">
        <v>27.6</v>
      </c>
      <c r="F1041" s="3">
        <f t="shared" si="82"/>
        <v>1957.0416666665885</v>
      </c>
      <c r="G1041" s="3">
        <v>3.46</v>
      </c>
      <c r="H1041" s="3">
        <f t="shared" si="78"/>
        <v>387.88331521739121</v>
      </c>
      <c r="I1041" s="3">
        <f t="shared" si="79"/>
        <v>14.827763967391302</v>
      </c>
      <c r="J1041" s="3">
        <f t="shared" si="80"/>
        <v>29.086296576086955</v>
      </c>
      <c r="K1041" s="3">
        <f t="shared" si="81"/>
        <v>16.717780078533004</v>
      </c>
    </row>
    <row r="1042" spans="1:11">
      <c r="A1042" s="1">
        <v>1957.02</v>
      </c>
      <c r="B1042" s="3">
        <v>43.47</v>
      </c>
      <c r="C1042" s="3">
        <v>1.73333</v>
      </c>
      <c r="D1042" s="3">
        <v>3.40333</v>
      </c>
      <c r="E1042" s="3">
        <v>27.7</v>
      </c>
      <c r="F1042" s="3">
        <f t="shared" si="82"/>
        <v>1957.1249999999218</v>
      </c>
      <c r="G1042" s="3">
        <v>3.34</v>
      </c>
      <c r="H1042" s="3">
        <f t="shared" si="78"/>
        <v>369.80886281588442</v>
      </c>
      <c r="I1042" s="3">
        <f t="shared" si="79"/>
        <v>14.745820018050541</v>
      </c>
      <c r="J1042" s="3">
        <f t="shared" si="80"/>
        <v>28.952877779783389</v>
      </c>
      <c r="K1042" s="3">
        <f t="shared" si="81"/>
        <v>15.843733142229734</v>
      </c>
    </row>
    <row r="1043" spans="1:11">
      <c r="A1043" s="1">
        <v>1957.03</v>
      </c>
      <c r="B1043" s="3">
        <v>44.03</v>
      </c>
      <c r="C1043" s="3">
        <v>1.73</v>
      </c>
      <c r="D1043" s="3">
        <v>3.4</v>
      </c>
      <c r="E1043" s="3">
        <v>27.8</v>
      </c>
      <c r="F1043" s="3">
        <f t="shared" si="82"/>
        <v>1957.208333333255</v>
      </c>
      <c r="G1043" s="3">
        <v>3.41</v>
      </c>
      <c r="H1043" s="3">
        <f t="shared" ref="H1043:H1106" si="83">B1043*$E$1727/E1043</f>
        <v>373.22552158273379</v>
      </c>
      <c r="I1043" s="3">
        <f t="shared" ref="I1043:I1106" si="84">C1043*$E$1727/E1043</f>
        <v>14.664550359712228</v>
      </c>
      <c r="J1043" s="3">
        <f t="shared" ref="J1043:J1106" si="85">D1043*$E$1727/E1043</f>
        <v>28.820503597122297</v>
      </c>
      <c r="K1043" s="3">
        <f t="shared" si="81"/>
        <v>15.900417108869162</v>
      </c>
    </row>
    <row r="1044" spans="1:11">
      <c r="A1044" s="1">
        <v>1957.04</v>
      </c>
      <c r="B1044" s="3">
        <v>45.05</v>
      </c>
      <c r="C1044" s="3">
        <v>1.73</v>
      </c>
      <c r="D1044" s="3">
        <v>3.4066700000000001</v>
      </c>
      <c r="E1044" s="3">
        <v>27.9</v>
      </c>
      <c r="F1044" s="3">
        <f t="shared" si="82"/>
        <v>1957.2916666665883</v>
      </c>
      <c r="G1044" s="3">
        <v>3.48</v>
      </c>
      <c r="H1044" s="3">
        <f t="shared" si="83"/>
        <v>380.50295698924725</v>
      </c>
      <c r="I1044" s="3">
        <f t="shared" si="84"/>
        <v>14.611989247311827</v>
      </c>
      <c r="J1044" s="3">
        <f t="shared" si="85"/>
        <v>28.77354069892473</v>
      </c>
      <c r="K1044" s="3">
        <f t="shared" si="81"/>
        <v>16.123704360211754</v>
      </c>
    </row>
    <row r="1045" spans="1:11">
      <c r="A1045" s="1">
        <v>1957.05</v>
      </c>
      <c r="B1045" s="3">
        <v>46.78</v>
      </c>
      <c r="C1045" s="3">
        <v>1.73</v>
      </c>
      <c r="D1045" s="3">
        <v>3.4133300000000002</v>
      </c>
      <c r="E1045" s="3">
        <v>28</v>
      </c>
      <c r="F1045" s="3">
        <f t="shared" si="82"/>
        <v>1957.3749999999216</v>
      </c>
      <c r="G1045" s="3">
        <v>3.6</v>
      </c>
      <c r="H1045" s="3">
        <f t="shared" si="83"/>
        <v>393.70382142857136</v>
      </c>
      <c r="I1045" s="3">
        <f t="shared" si="84"/>
        <v>14.559803571428571</v>
      </c>
      <c r="J1045" s="3">
        <f t="shared" si="85"/>
        <v>28.726829089285712</v>
      </c>
      <c r="K1045" s="3">
        <f t="shared" si="81"/>
        <v>16.598110789114259</v>
      </c>
    </row>
    <row r="1046" spans="1:11">
      <c r="A1046" s="1">
        <v>1957.06</v>
      </c>
      <c r="B1046" s="3">
        <v>47.55</v>
      </c>
      <c r="C1046" s="3">
        <v>1.73</v>
      </c>
      <c r="D1046" s="3">
        <v>3.42</v>
      </c>
      <c r="E1046" s="3">
        <v>28.1</v>
      </c>
      <c r="F1046" s="3">
        <f t="shared" si="82"/>
        <v>1957.4583333332548</v>
      </c>
      <c r="G1046" s="3">
        <v>3.8</v>
      </c>
      <c r="H1046" s="3">
        <f t="shared" si="83"/>
        <v>398.76005338078284</v>
      </c>
      <c r="I1046" s="3">
        <f t="shared" si="84"/>
        <v>14.507989323843415</v>
      </c>
      <c r="J1046" s="3">
        <f t="shared" si="85"/>
        <v>28.680533807829175</v>
      </c>
      <c r="K1046" s="3">
        <f t="shared" si="81"/>
        <v>16.729918872472862</v>
      </c>
    </row>
    <row r="1047" spans="1:11">
      <c r="A1047" s="1">
        <v>1957.07</v>
      </c>
      <c r="B1047" s="3">
        <v>48.51</v>
      </c>
      <c r="C1047" s="3">
        <v>1.74</v>
      </c>
      <c r="D1047" s="3">
        <v>3.4366699999999999</v>
      </c>
      <c r="E1047" s="3">
        <v>28.3</v>
      </c>
      <c r="F1047" s="3">
        <f t="shared" si="82"/>
        <v>1957.5416666665881</v>
      </c>
      <c r="G1047" s="3">
        <v>3.93</v>
      </c>
      <c r="H1047" s="3">
        <f t="shared" si="83"/>
        <v>403.93574204946987</v>
      </c>
      <c r="I1047" s="3">
        <f t="shared" si="84"/>
        <v>14.488727915194344</v>
      </c>
      <c r="J1047" s="3">
        <f t="shared" si="85"/>
        <v>28.616653197879856</v>
      </c>
      <c r="K1047" s="3">
        <f t="shared" si="81"/>
        <v>16.868882383979788</v>
      </c>
    </row>
    <row r="1048" spans="1:11">
      <c r="A1048" s="1">
        <v>1957.08</v>
      </c>
      <c r="B1048" s="3">
        <v>45.84</v>
      </c>
      <c r="C1048" s="3">
        <v>1.75</v>
      </c>
      <c r="D1048" s="3">
        <v>3.4533299999999998</v>
      </c>
      <c r="E1048" s="3">
        <v>28.3</v>
      </c>
      <c r="F1048" s="3">
        <f t="shared" si="82"/>
        <v>1957.6249999999213</v>
      </c>
      <c r="G1048" s="3">
        <v>3.93</v>
      </c>
      <c r="H1048" s="3">
        <f t="shared" si="83"/>
        <v>381.70303886925791</v>
      </c>
      <c r="I1048" s="3">
        <f t="shared" si="84"/>
        <v>14.571996466431093</v>
      </c>
      <c r="J1048" s="3">
        <f t="shared" si="85"/>
        <v>28.755378604240278</v>
      </c>
      <c r="K1048" s="3">
        <f t="shared" si="81"/>
        <v>15.86894272945224</v>
      </c>
    </row>
    <row r="1049" spans="1:11">
      <c r="A1049" s="1">
        <v>1957.09</v>
      </c>
      <c r="B1049" s="3">
        <v>43.98</v>
      </c>
      <c r="C1049" s="3">
        <v>1.76</v>
      </c>
      <c r="D1049" s="3">
        <v>3.47</v>
      </c>
      <c r="E1049" s="3">
        <v>28.3</v>
      </c>
      <c r="F1049" s="3">
        <f t="shared" si="82"/>
        <v>1957.7083333332546</v>
      </c>
      <c r="G1049" s="3">
        <v>3.92</v>
      </c>
      <c r="H1049" s="3">
        <f t="shared" si="83"/>
        <v>366.21508833922258</v>
      </c>
      <c r="I1049" s="3">
        <f t="shared" si="84"/>
        <v>14.655265017667842</v>
      </c>
      <c r="J1049" s="3">
        <f t="shared" si="85"/>
        <v>28.894187279151939</v>
      </c>
      <c r="K1049" s="3">
        <f t="shared" si="81"/>
        <v>15.15727448896221</v>
      </c>
    </row>
    <row r="1050" spans="1:11">
      <c r="A1050" s="1">
        <v>1957.1</v>
      </c>
      <c r="B1050" s="3">
        <v>41.24</v>
      </c>
      <c r="C1050" s="3">
        <v>1.77</v>
      </c>
      <c r="D1050" s="3">
        <v>3.4366699999999999</v>
      </c>
      <c r="E1050" s="3">
        <v>28.3</v>
      </c>
      <c r="F1050" s="3">
        <f t="shared" si="82"/>
        <v>1957.7916666665878</v>
      </c>
      <c r="G1050" s="3">
        <v>3.97</v>
      </c>
      <c r="H1050" s="3">
        <f t="shared" si="83"/>
        <v>343.39950530035333</v>
      </c>
      <c r="I1050" s="3">
        <f t="shared" si="84"/>
        <v>14.738533568904591</v>
      </c>
      <c r="J1050" s="3">
        <f t="shared" si="85"/>
        <v>28.616653197879856</v>
      </c>
      <c r="K1050" s="3">
        <f t="shared" si="81"/>
        <v>14.149451489483534</v>
      </c>
    </row>
    <row r="1051" spans="1:11">
      <c r="A1051" s="1">
        <v>1957.11</v>
      </c>
      <c r="B1051" s="3">
        <v>40.35</v>
      </c>
      <c r="C1051" s="3">
        <v>1.78</v>
      </c>
      <c r="D1051" s="3">
        <v>3.40333</v>
      </c>
      <c r="E1051" s="3">
        <v>28.4</v>
      </c>
      <c r="F1051" s="3">
        <f t="shared" si="82"/>
        <v>1957.8749999999211</v>
      </c>
      <c r="G1051" s="3">
        <v>3.72</v>
      </c>
      <c r="H1051" s="3">
        <f t="shared" si="83"/>
        <v>334.8055457746479</v>
      </c>
      <c r="I1051" s="3">
        <f t="shared" si="84"/>
        <v>14.769612676056338</v>
      </c>
      <c r="J1051" s="3">
        <f t="shared" si="85"/>
        <v>28.239250510563377</v>
      </c>
      <c r="K1051" s="3">
        <f t="shared" si="81"/>
        <v>13.736242235298484</v>
      </c>
    </row>
    <row r="1052" spans="1:11">
      <c r="A1052" s="1">
        <v>1957.12</v>
      </c>
      <c r="B1052" s="3">
        <v>40.33</v>
      </c>
      <c r="C1052" s="3">
        <v>1.79</v>
      </c>
      <c r="D1052" s="3">
        <v>3.37</v>
      </c>
      <c r="E1052" s="3">
        <v>28.4</v>
      </c>
      <c r="F1052" s="3">
        <f t="shared" si="82"/>
        <v>1957.9583333332544</v>
      </c>
      <c r="G1052" s="3">
        <v>3.21</v>
      </c>
      <c r="H1052" s="3">
        <f t="shared" si="83"/>
        <v>334.6395950704225</v>
      </c>
      <c r="I1052" s="3">
        <f t="shared" si="84"/>
        <v>14.852588028169015</v>
      </c>
      <c r="J1052" s="3">
        <f t="shared" si="85"/>
        <v>27.96269366197183</v>
      </c>
      <c r="K1052" s="3">
        <f t="shared" si="81"/>
        <v>13.673246057951381</v>
      </c>
    </row>
    <row r="1053" spans="1:11">
      <c r="A1053" s="1">
        <v>1958.01</v>
      </c>
      <c r="B1053" s="3">
        <v>41.12</v>
      </c>
      <c r="C1053" s="3">
        <v>1.7833300000000001</v>
      </c>
      <c r="D1053" s="3">
        <v>3.2933300000000001</v>
      </c>
      <c r="E1053" s="3">
        <v>28.6</v>
      </c>
      <c r="F1053" s="3">
        <f t="shared" si="82"/>
        <v>1958.0416666665876</v>
      </c>
      <c r="G1053" s="3">
        <v>3.09</v>
      </c>
      <c r="H1053" s="3">
        <f t="shared" si="83"/>
        <v>338.80867132867127</v>
      </c>
      <c r="I1053" s="3">
        <f t="shared" si="84"/>
        <v>14.693766241258741</v>
      </c>
      <c r="J1053" s="3">
        <f t="shared" si="85"/>
        <v>27.135427080419579</v>
      </c>
      <c r="K1053" s="3">
        <f t="shared" si="81"/>
        <v>13.788431552307632</v>
      </c>
    </row>
    <row r="1054" spans="1:11">
      <c r="A1054" s="1">
        <v>1958.02</v>
      </c>
      <c r="B1054" s="3">
        <v>41.26</v>
      </c>
      <c r="C1054" s="3">
        <v>1.77667</v>
      </c>
      <c r="D1054" s="3">
        <v>3.2166700000000001</v>
      </c>
      <c r="E1054" s="3">
        <v>28.6</v>
      </c>
      <c r="F1054" s="3">
        <f t="shared" si="82"/>
        <v>1958.1249999999209</v>
      </c>
      <c r="G1054" s="3">
        <v>3.05</v>
      </c>
      <c r="H1054" s="3">
        <f t="shared" si="83"/>
        <v>339.96220279720274</v>
      </c>
      <c r="I1054" s="3">
        <f t="shared" si="84"/>
        <v>14.638891101398599</v>
      </c>
      <c r="J1054" s="3">
        <f t="shared" si="85"/>
        <v>26.503786206293704</v>
      </c>
      <c r="K1054" s="3">
        <f t="shared" si="81"/>
        <v>13.784906390337676</v>
      </c>
    </row>
    <row r="1055" spans="1:11">
      <c r="A1055" s="1">
        <v>1958.03</v>
      </c>
      <c r="B1055" s="3">
        <v>42.11</v>
      </c>
      <c r="C1055" s="3">
        <v>1.77</v>
      </c>
      <c r="D1055" s="3">
        <v>3.14</v>
      </c>
      <c r="E1055" s="3">
        <v>28.8</v>
      </c>
      <c r="F1055" s="3">
        <f t="shared" si="82"/>
        <v>1958.2083333332541</v>
      </c>
      <c r="G1055" s="3">
        <v>2.98</v>
      </c>
      <c r="H1055" s="3">
        <f t="shared" si="83"/>
        <v>344.55630208333332</v>
      </c>
      <c r="I1055" s="3">
        <f t="shared" si="84"/>
        <v>14.482656249999998</v>
      </c>
      <c r="J1055" s="3">
        <f t="shared" si="85"/>
        <v>25.692395833333329</v>
      </c>
      <c r="K1055" s="3">
        <f t="shared" si="81"/>
        <v>13.925589923892939</v>
      </c>
    </row>
    <row r="1056" spans="1:11">
      <c r="A1056" s="1">
        <v>1958.04</v>
      </c>
      <c r="B1056" s="3">
        <v>42.34</v>
      </c>
      <c r="C1056" s="3">
        <v>1.75667</v>
      </c>
      <c r="D1056" s="3">
        <v>3.07</v>
      </c>
      <c r="E1056" s="3">
        <v>28.9</v>
      </c>
      <c r="F1056" s="3">
        <f t="shared" si="82"/>
        <v>1958.2916666665874</v>
      </c>
      <c r="G1056" s="3">
        <v>2.88</v>
      </c>
      <c r="H1056" s="3">
        <f t="shared" si="83"/>
        <v>345.23948096885817</v>
      </c>
      <c r="I1056" s="3">
        <f t="shared" si="84"/>
        <v>14.32385070934256</v>
      </c>
      <c r="J1056" s="3">
        <f t="shared" si="85"/>
        <v>25.032716262975779</v>
      </c>
      <c r="K1056" s="3">
        <f t="shared" si="81"/>
        <v>13.913501765262778</v>
      </c>
    </row>
    <row r="1057" spans="1:11">
      <c r="A1057" s="1">
        <v>1958.05</v>
      </c>
      <c r="B1057" s="3">
        <v>43.7</v>
      </c>
      <c r="C1057" s="3">
        <v>1.74333</v>
      </c>
      <c r="D1057" s="3">
        <v>3</v>
      </c>
      <c r="E1057" s="3">
        <v>28.9</v>
      </c>
      <c r="F1057" s="3">
        <f t="shared" si="82"/>
        <v>1958.3749999999206</v>
      </c>
      <c r="G1057" s="3">
        <v>2.92</v>
      </c>
      <c r="H1057" s="3">
        <f t="shared" si="83"/>
        <v>356.32889273356398</v>
      </c>
      <c r="I1057" s="3">
        <f t="shared" si="84"/>
        <v>14.215076626297577</v>
      </c>
      <c r="J1057" s="3">
        <f t="shared" si="85"/>
        <v>24.461937716262973</v>
      </c>
      <c r="K1057" s="3">
        <f t="shared" si="81"/>
        <v>14.323824968409228</v>
      </c>
    </row>
    <row r="1058" spans="1:11">
      <c r="A1058" s="1">
        <v>1958.06</v>
      </c>
      <c r="B1058" s="3">
        <v>44.75</v>
      </c>
      <c r="C1058" s="3">
        <v>1.73</v>
      </c>
      <c r="D1058" s="3">
        <v>2.93</v>
      </c>
      <c r="E1058" s="3">
        <v>28.9</v>
      </c>
      <c r="F1058" s="3">
        <f t="shared" si="82"/>
        <v>1958.4583333332539</v>
      </c>
      <c r="G1058" s="3">
        <v>2.97</v>
      </c>
      <c r="H1058" s="3">
        <f t="shared" si="83"/>
        <v>364.89057093425606</v>
      </c>
      <c r="I1058" s="3">
        <f t="shared" si="84"/>
        <v>14.106384083044983</v>
      </c>
      <c r="J1058" s="3">
        <f t="shared" si="85"/>
        <v>23.891159169550171</v>
      </c>
      <c r="K1058" s="3">
        <f t="shared" si="81"/>
        <v>14.635555551956266</v>
      </c>
    </row>
    <row r="1059" spans="1:11">
      <c r="A1059" s="1">
        <v>1958.07</v>
      </c>
      <c r="B1059" s="3">
        <v>45.98</v>
      </c>
      <c r="C1059" s="3">
        <v>1.73</v>
      </c>
      <c r="D1059" s="3">
        <v>2.9133300000000002</v>
      </c>
      <c r="E1059" s="3">
        <v>29</v>
      </c>
      <c r="F1059" s="3">
        <f t="shared" si="82"/>
        <v>1958.5416666665872</v>
      </c>
      <c r="G1059" s="3">
        <v>3.2</v>
      </c>
      <c r="H1059" s="3">
        <f t="shared" si="83"/>
        <v>373.62713793103444</v>
      </c>
      <c r="I1059" s="3">
        <f t="shared" si="84"/>
        <v>14.057741379310343</v>
      </c>
      <c r="J1059" s="3">
        <f t="shared" si="85"/>
        <v>23.673317741379307</v>
      </c>
      <c r="K1059" s="3">
        <f t="shared" si="81"/>
        <v>14.957457101901131</v>
      </c>
    </row>
    <row r="1060" spans="1:11">
      <c r="A1060" s="1">
        <v>1958.08</v>
      </c>
      <c r="B1060" s="3">
        <v>47.7</v>
      </c>
      <c r="C1060" s="3">
        <v>1.73</v>
      </c>
      <c r="D1060" s="3">
        <v>2.8966699999999999</v>
      </c>
      <c r="E1060" s="3">
        <v>28.9</v>
      </c>
      <c r="F1060" s="3">
        <f t="shared" si="82"/>
        <v>1958.6249999999204</v>
      </c>
      <c r="G1060" s="3">
        <v>3.54</v>
      </c>
      <c r="H1060" s="3">
        <f t="shared" si="83"/>
        <v>388.9448096885813</v>
      </c>
      <c r="I1060" s="3">
        <f t="shared" si="84"/>
        <v>14.106384083044983</v>
      </c>
      <c r="J1060" s="3">
        <f t="shared" si="85"/>
        <v>23.61938704152249</v>
      </c>
      <c r="K1060" s="3">
        <f t="shared" si="81"/>
        <v>15.544566891165919</v>
      </c>
    </row>
    <row r="1061" spans="1:11">
      <c r="A1061" s="1">
        <v>1958.09</v>
      </c>
      <c r="B1061" s="3">
        <v>48.96</v>
      </c>
      <c r="C1061" s="3">
        <v>1.73</v>
      </c>
      <c r="D1061" s="3">
        <v>2.88</v>
      </c>
      <c r="E1061" s="3">
        <v>28.9</v>
      </c>
      <c r="F1061" s="3">
        <f t="shared" si="82"/>
        <v>1958.7083333332537</v>
      </c>
      <c r="G1061" s="3">
        <v>3.76</v>
      </c>
      <c r="H1061" s="3">
        <f t="shared" si="83"/>
        <v>399.21882352941174</v>
      </c>
      <c r="I1061" s="3">
        <f t="shared" si="84"/>
        <v>14.106384083044983</v>
      </c>
      <c r="J1061" s="3">
        <f t="shared" si="85"/>
        <v>23.483460207612456</v>
      </c>
      <c r="K1061" s="3">
        <f t="shared" si="81"/>
        <v>15.93192318409284</v>
      </c>
    </row>
    <row r="1062" spans="1:11">
      <c r="A1062" s="1">
        <v>1958.1</v>
      </c>
      <c r="B1062" s="3">
        <v>50.95</v>
      </c>
      <c r="C1062" s="3">
        <v>1.7366699999999999</v>
      </c>
      <c r="D1062" s="3">
        <v>2.8833299999999999</v>
      </c>
      <c r="E1062" s="3">
        <v>28.9</v>
      </c>
      <c r="F1062" s="3">
        <f t="shared" si="82"/>
        <v>1958.7916666665869</v>
      </c>
      <c r="G1062" s="3">
        <v>3.8</v>
      </c>
      <c r="H1062" s="3">
        <f t="shared" si="83"/>
        <v>415.44524221453293</v>
      </c>
      <c r="I1062" s="3">
        <f t="shared" si="84"/>
        <v>14.160771124567473</v>
      </c>
      <c r="J1062" s="3">
        <f t="shared" si="85"/>
        <v>23.510612958477509</v>
      </c>
      <c r="K1062" s="3">
        <f t="shared" si="81"/>
        <v>16.559803310351569</v>
      </c>
    </row>
    <row r="1063" spans="1:11">
      <c r="A1063" s="1">
        <v>1958.11</v>
      </c>
      <c r="B1063" s="3">
        <v>52.5</v>
      </c>
      <c r="C1063" s="3">
        <v>1.74333</v>
      </c>
      <c r="D1063" s="3">
        <v>2.8866700000000001</v>
      </c>
      <c r="E1063" s="3">
        <v>29</v>
      </c>
      <c r="F1063" s="3">
        <f t="shared" si="82"/>
        <v>1958.8749999999202</v>
      </c>
      <c r="G1063" s="3">
        <v>3.74</v>
      </c>
      <c r="H1063" s="3">
        <f t="shared" si="83"/>
        <v>426.60775862068959</v>
      </c>
      <c r="I1063" s="3">
        <f t="shared" si="84"/>
        <v>14.166059120689654</v>
      </c>
      <c r="J1063" s="3">
        <f t="shared" si="85"/>
        <v>23.456682258620688</v>
      </c>
      <c r="K1063" s="3">
        <f t="shared" si="81"/>
        <v>16.988883579386329</v>
      </c>
    </row>
    <row r="1064" spans="1:11">
      <c r="A1064" s="1">
        <v>1958.12</v>
      </c>
      <c r="B1064" s="3">
        <v>53.49</v>
      </c>
      <c r="C1064" s="3">
        <v>1.75</v>
      </c>
      <c r="D1064" s="3">
        <v>2.89</v>
      </c>
      <c r="E1064" s="3">
        <v>28.9</v>
      </c>
      <c r="F1064" s="3">
        <f t="shared" si="82"/>
        <v>1958.9583333332534</v>
      </c>
      <c r="G1064" s="3">
        <v>3.86</v>
      </c>
      <c r="H1064" s="3">
        <f t="shared" si="83"/>
        <v>436.15634948096886</v>
      </c>
      <c r="I1064" s="3">
        <f t="shared" si="84"/>
        <v>14.269463667820068</v>
      </c>
      <c r="J1064" s="3">
        <f t="shared" si="85"/>
        <v>23.565000000000001</v>
      </c>
      <c r="K1064" s="3">
        <f t="shared" si="81"/>
        <v>17.358357365369958</v>
      </c>
    </row>
    <row r="1065" spans="1:11">
      <c r="A1065" s="1">
        <v>1959.01</v>
      </c>
      <c r="B1065" s="3">
        <v>55.62</v>
      </c>
      <c r="C1065" s="3">
        <v>1.75667</v>
      </c>
      <c r="D1065" s="3">
        <v>2.96333</v>
      </c>
      <c r="E1065" s="3">
        <v>29</v>
      </c>
      <c r="F1065" s="3">
        <f t="shared" si="82"/>
        <v>1959.0416666665867</v>
      </c>
      <c r="G1065" s="3">
        <v>4.0199999999999996</v>
      </c>
      <c r="H1065" s="3">
        <f t="shared" si="83"/>
        <v>451.96044827586195</v>
      </c>
      <c r="I1065" s="3">
        <f t="shared" si="84"/>
        <v>14.274458120689655</v>
      </c>
      <c r="J1065" s="3">
        <f t="shared" si="85"/>
        <v>24.079610844827585</v>
      </c>
      <c r="K1065" s="3">
        <f t="shared" si="81"/>
        <v>17.980339342993393</v>
      </c>
    </row>
    <row r="1066" spans="1:11">
      <c r="A1066" s="1">
        <v>1959.02</v>
      </c>
      <c r="B1066" s="3">
        <v>54.77</v>
      </c>
      <c r="C1066" s="3">
        <v>1.7633300000000001</v>
      </c>
      <c r="D1066" s="3">
        <v>3.03667</v>
      </c>
      <c r="E1066" s="3">
        <v>28.9</v>
      </c>
      <c r="F1066" s="3">
        <f t="shared" si="82"/>
        <v>1959.12499999992</v>
      </c>
      <c r="G1066" s="3">
        <v>3.96</v>
      </c>
      <c r="H1066" s="3">
        <f t="shared" si="83"/>
        <v>446.59344290657441</v>
      </c>
      <c r="I1066" s="3">
        <f t="shared" si="84"/>
        <v>14.378156211072664</v>
      </c>
      <c r="J1066" s="3">
        <f t="shared" si="85"/>
        <v>24.760944134948094</v>
      </c>
      <c r="K1066" s="3">
        <f t="shared" si="81"/>
        <v>17.759169263611422</v>
      </c>
    </row>
    <row r="1067" spans="1:11">
      <c r="A1067" s="1">
        <v>1959.03</v>
      </c>
      <c r="B1067" s="3">
        <v>56.16</v>
      </c>
      <c r="C1067" s="3">
        <v>1.77</v>
      </c>
      <c r="D1067" s="3">
        <v>3.11</v>
      </c>
      <c r="E1067" s="3">
        <v>28.9</v>
      </c>
      <c r="F1067" s="3">
        <f t="shared" si="82"/>
        <v>1959.2083333332532</v>
      </c>
      <c r="G1067" s="3">
        <v>3.99</v>
      </c>
      <c r="H1067" s="3">
        <f t="shared" si="83"/>
        <v>457.92747404844283</v>
      </c>
      <c r="I1067" s="3">
        <f t="shared" si="84"/>
        <v>14.432543252595154</v>
      </c>
      <c r="J1067" s="3">
        <f t="shared" si="85"/>
        <v>25.358875432525949</v>
      </c>
      <c r="K1067" s="3">
        <f t="shared" si="81"/>
        <v>18.200871845485633</v>
      </c>
    </row>
    <row r="1068" spans="1:11">
      <c r="A1068" s="1">
        <v>1959.04</v>
      </c>
      <c r="B1068" s="3">
        <v>57.1</v>
      </c>
      <c r="C1068" s="3">
        <v>1.77667</v>
      </c>
      <c r="D1068" s="3">
        <v>3.2066699999999999</v>
      </c>
      <c r="E1068" s="3">
        <v>29</v>
      </c>
      <c r="F1068" s="3">
        <f t="shared" si="82"/>
        <v>1959.2916666665865</v>
      </c>
      <c r="G1068" s="3">
        <v>4.12</v>
      </c>
      <c r="H1068" s="3">
        <f t="shared" si="83"/>
        <v>463.98672413793105</v>
      </c>
      <c r="I1068" s="3">
        <f t="shared" si="84"/>
        <v>14.436975362068964</v>
      </c>
      <c r="J1068" s="3">
        <f t="shared" si="85"/>
        <v>26.056958120689654</v>
      </c>
      <c r="K1068" s="3">
        <f t="shared" si="81"/>
        <v>18.430753048783419</v>
      </c>
    </row>
    <row r="1069" spans="1:11">
      <c r="A1069" s="1">
        <v>1959.05</v>
      </c>
      <c r="B1069" s="3">
        <v>57.96</v>
      </c>
      <c r="C1069" s="3">
        <v>1.7833300000000001</v>
      </c>
      <c r="D1069" s="3">
        <v>3.3033299999999999</v>
      </c>
      <c r="E1069" s="3">
        <v>29</v>
      </c>
      <c r="F1069" s="3">
        <f t="shared" si="82"/>
        <v>1959.3749999999197</v>
      </c>
      <c r="G1069" s="3">
        <v>4.3099999999999996</v>
      </c>
      <c r="H1069" s="3">
        <f t="shared" si="83"/>
        <v>470.97496551724134</v>
      </c>
      <c r="I1069" s="3">
        <f t="shared" si="84"/>
        <v>14.491093603448276</v>
      </c>
      <c r="J1069" s="3">
        <f t="shared" si="85"/>
        <v>26.842403948275859</v>
      </c>
      <c r="K1069" s="3">
        <f t="shared" si="81"/>
        <v>18.692721439594184</v>
      </c>
    </row>
    <row r="1070" spans="1:11">
      <c r="A1070" s="1">
        <v>1959.06</v>
      </c>
      <c r="B1070" s="3">
        <v>57.46</v>
      </c>
      <c r="C1070" s="3">
        <v>1.79</v>
      </c>
      <c r="D1070" s="3">
        <v>3.4</v>
      </c>
      <c r="E1070" s="3">
        <v>29.1</v>
      </c>
      <c r="F1070" s="3">
        <f t="shared" si="82"/>
        <v>1959.458333333253</v>
      </c>
      <c r="G1070" s="3">
        <v>4.34</v>
      </c>
      <c r="H1070" s="3">
        <f t="shared" si="83"/>
        <v>465.30752577319583</v>
      </c>
      <c r="I1070" s="3">
        <f t="shared" si="84"/>
        <v>14.495309278350513</v>
      </c>
      <c r="J1070" s="3">
        <f t="shared" si="85"/>
        <v>27.532989690721646</v>
      </c>
      <c r="K1070" s="3">
        <f t="shared" si="81"/>
        <v>18.448591397066483</v>
      </c>
    </row>
    <row r="1071" spans="1:11">
      <c r="A1071" s="1">
        <v>1959.07</v>
      </c>
      <c r="B1071" s="3">
        <v>59.74</v>
      </c>
      <c r="C1071" s="3">
        <v>1.79667</v>
      </c>
      <c r="D1071" s="3">
        <v>3.41</v>
      </c>
      <c r="E1071" s="3">
        <v>29.2</v>
      </c>
      <c r="F1071" s="3">
        <f t="shared" si="82"/>
        <v>1959.5416666665863</v>
      </c>
      <c r="G1071" s="3">
        <v>4.4000000000000004</v>
      </c>
      <c r="H1071" s="3">
        <f t="shared" si="83"/>
        <v>482.11407534246575</v>
      </c>
      <c r="I1071" s="3">
        <f t="shared" si="84"/>
        <v>14.499496078767121</v>
      </c>
      <c r="J1071" s="3">
        <f t="shared" si="85"/>
        <v>27.519400684931504</v>
      </c>
      <c r="K1071" s="3">
        <f t="shared" si="81"/>
        <v>19.090533975796518</v>
      </c>
    </row>
    <row r="1072" spans="1:11">
      <c r="A1072" s="1">
        <v>1959.08</v>
      </c>
      <c r="B1072" s="3">
        <v>59.4</v>
      </c>
      <c r="C1072" s="3">
        <v>1.8033300000000001</v>
      </c>
      <c r="D1072" s="3">
        <v>3.42</v>
      </c>
      <c r="E1072" s="3">
        <v>29.2</v>
      </c>
      <c r="F1072" s="3">
        <f t="shared" si="82"/>
        <v>1959.6249999999195</v>
      </c>
      <c r="G1072" s="3">
        <v>4.43</v>
      </c>
      <c r="H1072" s="3">
        <f t="shared" si="83"/>
        <v>479.37020547945201</v>
      </c>
      <c r="I1072" s="3">
        <f t="shared" si="84"/>
        <v>14.553243647260274</v>
      </c>
      <c r="J1072" s="3">
        <f t="shared" si="85"/>
        <v>27.600102739726026</v>
      </c>
      <c r="K1072" s="3">
        <f t="shared" si="81"/>
        <v>18.958803640750215</v>
      </c>
    </row>
    <row r="1073" spans="1:11">
      <c r="A1073" s="1">
        <v>1959.09</v>
      </c>
      <c r="B1073" s="3">
        <v>57.05</v>
      </c>
      <c r="C1073" s="3">
        <v>1.81</v>
      </c>
      <c r="D1073" s="3">
        <v>3.43</v>
      </c>
      <c r="E1073" s="3">
        <v>29.3</v>
      </c>
      <c r="F1073" s="3">
        <f t="shared" si="82"/>
        <v>1959.7083333332528</v>
      </c>
      <c r="G1073" s="3">
        <v>4.68</v>
      </c>
      <c r="H1073" s="3">
        <f t="shared" si="83"/>
        <v>458.83387372013647</v>
      </c>
      <c r="I1073" s="3">
        <f t="shared" si="84"/>
        <v>14.55721843003413</v>
      </c>
      <c r="J1073" s="3">
        <f t="shared" si="85"/>
        <v>27.586331058020477</v>
      </c>
      <c r="K1073" s="3">
        <f t="shared" si="81"/>
        <v>18.123290556758626</v>
      </c>
    </row>
    <row r="1074" spans="1:11">
      <c r="A1074" s="1">
        <v>1959.1</v>
      </c>
      <c r="B1074" s="3">
        <v>57</v>
      </c>
      <c r="C1074" s="3">
        <v>1.81667</v>
      </c>
      <c r="D1074" s="3">
        <v>3.4166699999999999</v>
      </c>
      <c r="E1074" s="3">
        <v>29.4</v>
      </c>
      <c r="F1074" s="3">
        <f t="shared" si="82"/>
        <v>1959.791666666586</v>
      </c>
      <c r="G1074" s="3">
        <v>4.53</v>
      </c>
      <c r="H1074" s="3">
        <f t="shared" si="83"/>
        <v>456.87244897959181</v>
      </c>
      <c r="I1074" s="3">
        <f t="shared" si="84"/>
        <v>14.561166173469388</v>
      </c>
      <c r="J1074" s="3">
        <f t="shared" si="85"/>
        <v>27.385655969387756</v>
      </c>
      <c r="K1074" s="3">
        <f t="shared" si="81"/>
        <v>18.021962441515431</v>
      </c>
    </row>
    <row r="1075" spans="1:11">
      <c r="A1075" s="1">
        <v>1959.11</v>
      </c>
      <c r="B1075" s="3">
        <v>57.23</v>
      </c>
      <c r="C1075" s="3">
        <v>1.8233299999999999</v>
      </c>
      <c r="D1075" s="3">
        <v>3.40333</v>
      </c>
      <c r="E1075" s="3">
        <v>29.4</v>
      </c>
      <c r="F1075" s="3">
        <f t="shared" si="82"/>
        <v>1959.8749999999193</v>
      </c>
      <c r="G1075" s="3">
        <v>4.53</v>
      </c>
      <c r="H1075" s="3">
        <f t="shared" si="83"/>
        <v>458.71596938775508</v>
      </c>
      <c r="I1075" s="3">
        <f t="shared" si="84"/>
        <v>14.614548112244897</v>
      </c>
      <c r="J1075" s="3">
        <f t="shared" si="85"/>
        <v>27.278731785714282</v>
      </c>
      <c r="K1075" s="3">
        <f t="shared" si="81"/>
        <v>18.07178913057022</v>
      </c>
    </row>
    <row r="1076" spans="1:11">
      <c r="A1076" s="1">
        <v>1959.12</v>
      </c>
      <c r="B1076" s="3">
        <v>59.06</v>
      </c>
      <c r="C1076" s="3">
        <v>1.83</v>
      </c>
      <c r="D1076" s="3">
        <v>3.39</v>
      </c>
      <c r="E1076" s="3">
        <v>29.4</v>
      </c>
      <c r="F1076" s="3">
        <f t="shared" si="82"/>
        <v>1959.9583333332525</v>
      </c>
      <c r="G1076" s="3">
        <v>4.6900000000000004</v>
      </c>
      <c r="H1076" s="3">
        <f t="shared" si="83"/>
        <v>473.38397959183675</v>
      </c>
      <c r="I1076" s="3">
        <f t="shared" si="84"/>
        <v>14.668010204081632</v>
      </c>
      <c r="J1076" s="3">
        <f t="shared" si="85"/>
        <v>27.171887755102041</v>
      </c>
      <c r="K1076" s="3">
        <f t="shared" si="81"/>
        <v>18.624728977900116</v>
      </c>
    </row>
    <row r="1077" spans="1:11">
      <c r="A1077" s="1">
        <v>1960.01</v>
      </c>
      <c r="B1077" s="3">
        <v>58.03</v>
      </c>
      <c r="C1077" s="3">
        <v>1.8666700000000001</v>
      </c>
      <c r="D1077" s="3">
        <v>3.39</v>
      </c>
      <c r="E1077" s="3">
        <v>29.3</v>
      </c>
      <c r="F1077" s="3">
        <f t="shared" si="82"/>
        <v>1960.0416666665858</v>
      </c>
      <c r="G1077" s="3">
        <v>4.72</v>
      </c>
      <c r="H1077" s="3">
        <f t="shared" si="83"/>
        <v>466.71568259385657</v>
      </c>
      <c r="I1077" s="3">
        <f t="shared" si="84"/>
        <v>15.012996092150168</v>
      </c>
      <c r="J1077" s="3">
        <f t="shared" si="85"/>
        <v>27.264624573378835</v>
      </c>
      <c r="K1077" s="3">
        <f t="shared" si="81"/>
        <v>18.338284994375567</v>
      </c>
    </row>
    <row r="1078" spans="1:11">
      <c r="A1078" s="1">
        <v>1960.02</v>
      </c>
      <c r="B1078" s="3">
        <v>55.78</v>
      </c>
      <c r="C1078" s="3">
        <v>1.90333</v>
      </c>
      <c r="D1078" s="3">
        <v>3.39</v>
      </c>
      <c r="E1078" s="3">
        <v>29.4</v>
      </c>
      <c r="F1078" s="3">
        <f t="shared" si="82"/>
        <v>1960.1249999999191</v>
      </c>
      <c r="G1078" s="3">
        <v>4.49</v>
      </c>
      <c r="H1078" s="3">
        <f t="shared" si="83"/>
        <v>447.09377551020407</v>
      </c>
      <c r="I1078" s="3">
        <f t="shared" si="84"/>
        <v>15.255772602040816</v>
      </c>
      <c r="J1078" s="3">
        <f t="shared" si="85"/>
        <v>27.171887755102041</v>
      </c>
      <c r="K1078" s="3">
        <f t="shared" si="81"/>
        <v>17.545275108945983</v>
      </c>
    </row>
    <row r="1079" spans="1:11">
      <c r="A1079" s="1">
        <v>1960.03</v>
      </c>
      <c r="B1079" s="3">
        <v>55.02</v>
      </c>
      <c r="C1079" s="3">
        <v>1.94</v>
      </c>
      <c r="D1079" s="3">
        <v>3.39</v>
      </c>
      <c r="E1079" s="3">
        <v>29.4</v>
      </c>
      <c r="F1079" s="3">
        <f t="shared" si="82"/>
        <v>1960.2083333332523</v>
      </c>
      <c r="G1079" s="3">
        <v>4.25</v>
      </c>
      <c r="H1079" s="3">
        <f t="shared" si="83"/>
        <v>441.00214285714287</v>
      </c>
      <c r="I1079" s="3">
        <f t="shared" si="84"/>
        <v>15.54969387755102</v>
      </c>
      <c r="J1079" s="3">
        <f t="shared" si="85"/>
        <v>27.171887755102041</v>
      </c>
      <c r="K1079" s="3">
        <f t="shared" si="81"/>
        <v>17.286020720522156</v>
      </c>
    </row>
    <row r="1080" spans="1:11">
      <c r="A1080" s="1">
        <v>1960.04</v>
      </c>
      <c r="B1080" s="3">
        <v>55.73</v>
      </c>
      <c r="C1080" s="3">
        <v>1.94333</v>
      </c>
      <c r="D1080" s="3">
        <v>3.34667</v>
      </c>
      <c r="E1080" s="3">
        <v>29.5</v>
      </c>
      <c r="F1080" s="3">
        <f t="shared" si="82"/>
        <v>1960.2916666665856</v>
      </c>
      <c r="G1080" s="3">
        <v>4.28</v>
      </c>
      <c r="H1080" s="3">
        <f t="shared" si="83"/>
        <v>445.1787966101694</v>
      </c>
      <c r="I1080" s="3">
        <f t="shared" si="84"/>
        <v>15.523583542372879</v>
      </c>
      <c r="J1080" s="3">
        <f t="shared" si="85"/>
        <v>26.733653745762709</v>
      </c>
      <c r="K1080" s="3">
        <f t="shared" si="81"/>
        <v>17.429766947597209</v>
      </c>
    </row>
    <row r="1081" spans="1:11">
      <c r="A1081" s="1">
        <v>1960.05</v>
      </c>
      <c r="B1081" s="3">
        <v>55.22</v>
      </c>
      <c r="C1081" s="3">
        <v>1.9466699999999999</v>
      </c>
      <c r="D1081" s="3">
        <v>3.3033299999999999</v>
      </c>
      <c r="E1081" s="3">
        <v>29.5</v>
      </c>
      <c r="F1081" s="3">
        <f t="shared" si="82"/>
        <v>1960.3749999999188</v>
      </c>
      <c r="G1081" s="3">
        <v>4.3499999999999996</v>
      </c>
      <c r="H1081" s="3">
        <f t="shared" si="83"/>
        <v>441.1048474576271</v>
      </c>
      <c r="I1081" s="3">
        <f t="shared" si="84"/>
        <v>15.550263915254234</v>
      </c>
      <c r="J1081" s="3">
        <f t="shared" si="85"/>
        <v>26.387447949152541</v>
      </c>
      <c r="K1081" s="3">
        <f t="shared" si="81"/>
        <v>17.256170578727922</v>
      </c>
    </row>
    <row r="1082" spans="1:11">
      <c r="A1082" s="1">
        <v>1960.06</v>
      </c>
      <c r="B1082" s="3">
        <v>57.26</v>
      </c>
      <c r="C1082" s="3">
        <v>1.95</v>
      </c>
      <c r="D1082" s="3">
        <v>3.26</v>
      </c>
      <c r="E1082" s="3">
        <v>29.6</v>
      </c>
      <c r="F1082" s="3">
        <f t="shared" si="82"/>
        <v>1960.4583333332521</v>
      </c>
      <c r="G1082" s="3">
        <v>4.1500000000000004</v>
      </c>
      <c r="H1082" s="3">
        <f t="shared" si="83"/>
        <v>455.85537162162154</v>
      </c>
      <c r="I1082" s="3">
        <f t="shared" si="84"/>
        <v>15.524239864864862</v>
      </c>
      <c r="J1082" s="3">
        <f t="shared" si="85"/>
        <v>25.953344594594586</v>
      </c>
      <c r="K1082" s="3">
        <f t="shared" si="81"/>
        <v>17.823363817264749</v>
      </c>
    </row>
    <row r="1083" spans="1:11">
      <c r="A1083" s="1">
        <v>1960.07</v>
      </c>
      <c r="B1083" s="3">
        <v>55.84</v>
      </c>
      <c r="C1083" s="3">
        <v>1.95</v>
      </c>
      <c r="D1083" s="3">
        <v>3.2633299999999998</v>
      </c>
      <c r="E1083" s="3">
        <v>29.6</v>
      </c>
      <c r="F1083" s="3">
        <f t="shared" si="82"/>
        <v>1960.5416666665853</v>
      </c>
      <c r="G1083" s="3">
        <v>3.9</v>
      </c>
      <c r="H1083" s="3">
        <f t="shared" si="83"/>
        <v>444.55054054054051</v>
      </c>
      <c r="I1083" s="3">
        <f t="shared" si="84"/>
        <v>15.524239864864862</v>
      </c>
      <c r="J1083" s="3">
        <f t="shared" si="85"/>
        <v>25.97985521959459</v>
      </c>
      <c r="K1083" s="3">
        <f t="shared" si="81"/>
        <v>17.376806472898121</v>
      </c>
    </row>
    <row r="1084" spans="1:11">
      <c r="A1084" s="1">
        <v>1960.08</v>
      </c>
      <c r="B1084" s="3">
        <v>56.51</v>
      </c>
      <c r="C1084" s="3">
        <v>1.95</v>
      </c>
      <c r="D1084" s="3">
        <v>3.26667</v>
      </c>
      <c r="E1084" s="3">
        <v>29.6</v>
      </c>
      <c r="F1084" s="3">
        <f t="shared" si="82"/>
        <v>1960.6249999999186</v>
      </c>
      <c r="G1084" s="3">
        <v>3.8</v>
      </c>
      <c r="H1084" s="3">
        <f t="shared" si="83"/>
        <v>449.88451013513509</v>
      </c>
      <c r="I1084" s="3">
        <f t="shared" si="84"/>
        <v>15.524239864864862</v>
      </c>
      <c r="J1084" s="3">
        <f t="shared" si="85"/>
        <v>26.006445456081078</v>
      </c>
      <c r="K1084" s="3">
        <f t="shared" si="81"/>
        <v>17.582113039577678</v>
      </c>
    </row>
    <row r="1085" spans="1:11">
      <c r="A1085" s="1">
        <v>1960.09</v>
      </c>
      <c r="B1085" s="3">
        <v>54.81</v>
      </c>
      <c r="C1085" s="3">
        <v>1.95</v>
      </c>
      <c r="D1085" s="3">
        <v>3.27</v>
      </c>
      <c r="E1085" s="3">
        <v>29.6</v>
      </c>
      <c r="F1085" s="3">
        <f t="shared" si="82"/>
        <v>1960.7083333332519</v>
      </c>
      <c r="G1085" s="3">
        <v>3.8</v>
      </c>
      <c r="H1085" s="3">
        <f t="shared" si="83"/>
        <v>436.35055743243237</v>
      </c>
      <c r="I1085" s="3">
        <f t="shared" si="84"/>
        <v>15.524239864864862</v>
      </c>
      <c r="J1085" s="3">
        <f t="shared" si="85"/>
        <v>26.032956081081078</v>
      </c>
      <c r="K1085" s="3">
        <f t="shared" si="81"/>
        <v>17.052015467817668</v>
      </c>
    </row>
    <row r="1086" spans="1:11">
      <c r="A1086" s="1">
        <v>1960.1</v>
      </c>
      <c r="B1086" s="3">
        <v>53.73</v>
      </c>
      <c r="C1086" s="3">
        <v>1.95</v>
      </c>
      <c r="D1086" s="3">
        <v>3.27</v>
      </c>
      <c r="E1086" s="3">
        <v>29.8</v>
      </c>
      <c r="F1086" s="3">
        <f t="shared" si="82"/>
        <v>1960.7916666665851</v>
      </c>
      <c r="G1086" s="3">
        <v>3.89</v>
      </c>
      <c r="H1086" s="3">
        <f t="shared" si="83"/>
        <v>424.8816946308724</v>
      </c>
      <c r="I1086" s="3">
        <f t="shared" si="84"/>
        <v>15.420050335570467</v>
      </c>
      <c r="J1086" s="3">
        <f t="shared" si="85"/>
        <v>25.858238255033555</v>
      </c>
      <c r="K1086" s="3">
        <f t="shared" si="81"/>
        <v>16.605104536251034</v>
      </c>
    </row>
    <row r="1087" spans="1:11">
      <c r="A1087" s="1">
        <v>1960.11</v>
      </c>
      <c r="B1087" s="3">
        <v>55.47</v>
      </c>
      <c r="C1087" s="3">
        <v>1.95</v>
      </c>
      <c r="D1087" s="3">
        <v>3.27</v>
      </c>
      <c r="E1087" s="3">
        <v>29.8</v>
      </c>
      <c r="F1087" s="3">
        <f t="shared" si="82"/>
        <v>1960.8749999999184</v>
      </c>
      <c r="G1087" s="3">
        <v>3.93</v>
      </c>
      <c r="H1087" s="3">
        <f t="shared" si="83"/>
        <v>438.64112416107378</v>
      </c>
      <c r="I1087" s="3">
        <f t="shared" si="84"/>
        <v>15.420050335570467</v>
      </c>
      <c r="J1087" s="3">
        <f t="shared" si="85"/>
        <v>25.858238255033555</v>
      </c>
      <c r="K1087" s="3">
        <f t="shared" si="81"/>
        <v>17.146088452419011</v>
      </c>
    </row>
    <row r="1088" spans="1:11">
      <c r="A1088" s="1">
        <v>1960.12</v>
      </c>
      <c r="B1088" s="3">
        <v>56.8</v>
      </c>
      <c r="C1088" s="3">
        <v>1.95</v>
      </c>
      <c r="D1088" s="3">
        <v>3.27</v>
      </c>
      <c r="E1088" s="3">
        <v>29.8</v>
      </c>
      <c r="F1088" s="3">
        <f t="shared" si="82"/>
        <v>1960.9583333332516</v>
      </c>
      <c r="G1088" s="3">
        <v>3.84</v>
      </c>
      <c r="H1088" s="3">
        <f t="shared" si="83"/>
        <v>449.1583892617449</v>
      </c>
      <c r="I1088" s="3">
        <f t="shared" si="84"/>
        <v>15.420050335570467</v>
      </c>
      <c r="J1088" s="3">
        <f t="shared" si="85"/>
        <v>25.858238255033555</v>
      </c>
      <c r="K1088" s="3">
        <f t="shared" si="81"/>
        <v>17.562090833957136</v>
      </c>
    </row>
    <row r="1089" spans="1:11">
      <c r="A1089" s="1">
        <v>1961.01</v>
      </c>
      <c r="B1089" s="3">
        <v>59.72</v>
      </c>
      <c r="C1089" s="3">
        <v>1.9466699999999999</v>
      </c>
      <c r="D1089" s="3">
        <v>3.21</v>
      </c>
      <c r="E1089" s="3">
        <v>29.8</v>
      </c>
      <c r="F1089" s="3">
        <f t="shared" si="82"/>
        <v>1961.0416666665849</v>
      </c>
      <c r="G1089" s="3">
        <v>3.84</v>
      </c>
      <c r="H1089" s="3">
        <f t="shared" si="83"/>
        <v>472.24892617449655</v>
      </c>
      <c r="I1089" s="3">
        <f t="shared" si="84"/>
        <v>15.393717634228185</v>
      </c>
      <c r="J1089" s="3">
        <f t="shared" si="85"/>
        <v>25.383775167785231</v>
      </c>
      <c r="K1089" s="3">
        <f t="shared" ref="K1089:K1152" si="86">H1089/AVERAGE(J969:J1088)</f>
        <v>18.470416986477183</v>
      </c>
    </row>
    <row r="1090" spans="1:11">
      <c r="A1090" s="1">
        <v>1961.02</v>
      </c>
      <c r="B1090" s="3">
        <v>62.17</v>
      </c>
      <c r="C1090" s="3">
        <v>1.94333</v>
      </c>
      <c r="D1090" s="3">
        <v>3.15</v>
      </c>
      <c r="E1090" s="3">
        <v>29.8</v>
      </c>
      <c r="F1090" s="3">
        <f t="shared" si="82"/>
        <v>1961.1249999999181</v>
      </c>
      <c r="G1090" s="3">
        <v>3.78</v>
      </c>
      <c r="H1090" s="3">
        <f t="shared" si="83"/>
        <v>491.62283557046976</v>
      </c>
      <c r="I1090" s="3">
        <f t="shared" si="84"/>
        <v>15.367305855704696</v>
      </c>
      <c r="J1090" s="3">
        <f t="shared" si="85"/>
        <v>24.90931208053691</v>
      </c>
      <c r="K1090" s="3">
        <f t="shared" si="86"/>
        <v>19.234014498298365</v>
      </c>
    </row>
    <row r="1091" spans="1:11">
      <c r="A1091" s="1">
        <v>1961.03</v>
      </c>
      <c r="B1091" s="3">
        <v>64.12</v>
      </c>
      <c r="C1091" s="3">
        <v>1.94</v>
      </c>
      <c r="D1091" s="3">
        <v>3.09</v>
      </c>
      <c r="E1091" s="3">
        <v>29.8</v>
      </c>
      <c r="F1091" s="3">
        <f t="shared" si="82"/>
        <v>1961.2083333332514</v>
      </c>
      <c r="G1091" s="3">
        <v>3.74</v>
      </c>
      <c r="H1091" s="3">
        <f t="shared" si="83"/>
        <v>507.04288590604023</v>
      </c>
      <c r="I1091" s="3">
        <f t="shared" si="84"/>
        <v>15.340973154362414</v>
      </c>
      <c r="J1091" s="3">
        <f t="shared" si="85"/>
        <v>24.434848993288586</v>
      </c>
      <c r="K1091" s="3">
        <f t="shared" si="86"/>
        <v>19.844225272725581</v>
      </c>
    </row>
    <row r="1092" spans="1:11">
      <c r="A1092" s="1">
        <v>1961.04</v>
      </c>
      <c r="B1092" s="3">
        <v>65.83</v>
      </c>
      <c r="C1092" s="3">
        <v>1.94</v>
      </c>
      <c r="D1092" s="3">
        <v>3.07</v>
      </c>
      <c r="E1092" s="3">
        <v>29.8</v>
      </c>
      <c r="F1092" s="3">
        <f t="shared" si="82"/>
        <v>1961.2916666665847</v>
      </c>
      <c r="G1092" s="3">
        <v>3.78</v>
      </c>
      <c r="H1092" s="3">
        <f t="shared" si="83"/>
        <v>520.56508389261739</v>
      </c>
      <c r="I1092" s="3">
        <f t="shared" si="84"/>
        <v>15.340973154362414</v>
      </c>
      <c r="J1092" s="3">
        <f t="shared" si="85"/>
        <v>24.27669463087248</v>
      </c>
      <c r="K1092" s="3">
        <f t="shared" si="86"/>
        <v>20.382842975754787</v>
      </c>
    </row>
    <row r="1093" spans="1:11">
      <c r="A1093" s="1">
        <v>1961.05</v>
      </c>
      <c r="B1093" s="3">
        <v>66.5</v>
      </c>
      <c r="C1093" s="3">
        <v>1.94</v>
      </c>
      <c r="D1093" s="3">
        <v>3.05</v>
      </c>
      <c r="E1093" s="3">
        <v>29.8</v>
      </c>
      <c r="F1093" s="3">
        <f t="shared" si="82"/>
        <v>1961.3749999999179</v>
      </c>
      <c r="G1093" s="3">
        <v>3.71</v>
      </c>
      <c r="H1093" s="3">
        <f t="shared" si="83"/>
        <v>525.86325503355704</v>
      </c>
      <c r="I1093" s="3">
        <f t="shared" si="84"/>
        <v>15.340973154362414</v>
      </c>
      <c r="J1093" s="3">
        <f t="shared" si="85"/>
        <v>24.118540268456371</v>
      </c>
      <c r="K1093" s="3">
        <f t="shared" si="86"/>
        <v>20.598606843297354</v>
      </c>
    </row>
    <row r="1094" spans="1:11">
      <c r="A1094" s="1">
        <v>1961.06</v>
      </c>
      <c r="B1094" s="3">
        <v>65.62</v>
      </c>
      <c r="C1094" s="3">
        <v>1.94</v>
      </c>
      <c r="D1094" s="3">
        <v>3.03</v>
      </c>
      <c r="E1094" s="3">
        <v>29.8</v>
      </c>
      <c r="F1094" s="3">
        <f t="shared" si="82"/>
        <v>1961.4583333332512</v>
      </c>
      <c r="G1094" s="3">
        <v>3.88</v>
      </c>
      <c r="H1094" s="3">
        <f t="shared" si="83"/>
        <v>518.90446308724825</v>
      </c>
      <c r="I1094" s="3">
        <f t="shared" si="84"/>
        <v>15.340973154362414</v>
      </c>
      <c r="J1094" s="3">
        <f t="shared" si="85"/>
        <v>23.960385906040266</v>
      </c>
      <c r="K1094" s="3">
        <f t="shared" si="86"/>
        <v>20.332414551592301</v>
      </c>
    </row>
    <row r="1095" spans="1:11">
      <c r="A1095" s="1">
        <v>1961.07</v>
      </c>
      <c r="B1095" s="3">
        <v>65.44</v>
      </c>
      <c r="C1095" s="3">
        <v>1.9466699999999999</v>
      </c>
      <c r="D1095" s="3">
        <v>3.03667</v>
      </c>
      <c r="E1095" s="3">
        <v>30</v>
      </c>
      <c r="F1095" s="3">
        <f t="shared" si="82"/>
        <v>1961.5416666665844</v>
      </c>
      <c r="G1095" s="3">
        <v>3.92</v>
      </c>
      <c r="H1095" s="3">
        <f t="shared" si="83"/>
        <v>514.0311999999999</v>
      </c>
      <c r="I1095" s="3">
        <f t="shared" si="84"/>
        <v>15.291092849999997</v>
      </c>
      <c r="J1095" s="3">
        <f t="shared" si="85"/>
        <v>23.853042849999998</v>
      </c>
      <c r="K1095" s="3">
        <f t="shared" si="86"/>
        <v>20.146643736827325</v>
      </c>
    </row>
    <row r="1096" spans="1:11">
      <c r="A1096" s="1">
        <v>1961.08</v>
      </c>
      <c r="B1096" s="3">
        <v>67.790000000000006</v>
      </c>
      <c r="C1096" s="3">
        <v>1.95333</v>
      </c>
      <c r="D1096" s="3">
        <v>3.0433300000000001</v>
      </c>
      <c r="E1096" s="3">
        <v>29.9</v>
      </c>
      <c r="F1096" s="3">
        <f t="shared" si="82"/>
        <v>1961.6249999999177</v>
      </c>
      <c r="G1096" s="3">
        <v>4.04</v>
      </c>
      <c r="H1096" s="3">
        <f t="shared" si="83"/>
        <v>534.27135451505023</v>
      </c>
      <c r="I1096" s="3">
        <f t="shared" si="84"/>
        <v>15.394722892976587</v>
      </c>
      <c r="J1096" s="3">
        <f t="shared" si="85"/>
        <v>23.985308177257522</v>
      </c>
      <c r="K1096" s="3">
        <f t="shared" si="86"/>
        <v>20.941688475215194</v>
      </c>
    </row>
    <row r="1097" spans="1:11">
      <c r="A1097" s="1">
        <v>1961.09</v>
      </c>
      <c r="B1097" s="3">
        <v>67.260000000000005</v>
      </c>
      <c r="C1097" s="3">
        <v>1.96</v>
      </c>
      <c r="D1097" s="3">
        <v>3.05</v>
      </c>
      <c r="E1097" s="3">
        <v>30</v>
      </c>
      <c r="F1097" s="3">
        <f t="shared" si="82"/>
        <v>1961.7083333332509</v>
      </c>
      <c r="G1097" s="3">
        <v>3.98</v>
      </c>
      <c r="H1097" s="3">
        <f t="shared" si="83"/>
        <v>528.32730000000004</v>
      </c>
      <c r="I1097" s="3">
        <f t="shared" si="84"/>
        <v>15.395799999999999</v>
      </c>
      <c r="J1097" s="3">
        <f t="shared" si="85"/>
        <v>23.957749999999994</v>
      </c>
      <c r="K1097" s="3">
        <f t="shared" si="86"/>
        <v>20.705243044147263</v>
      </c>
    </row>
    <row r="1098" spans="1:11">
      <c r="A1098" s="1">
        <v>1961.1</v>
      </c>
      <c r="B1098" s="3">
        <v>68</v>
      </c>
      <c r="C1098" s="3">
        <v>1.98</v>
      </c>
      <c r="D1098" s="3">
        <v>3.09667</v>
      </c>
      <c r="E1098" s="3">
        <v>30</v>
      </c>
      <c r="F1098" s="3">
        <f t="shared" si="82"/>
        <v>1961.7916666665842</v>
      </c>
      <c r="G1098" s="3">
        <v>3.92</v>
      </c>
      <c r="H1098" s="3">
        <f t="shared" si="83"/>
        <v>534.14</v>
      </c>
      <c r="I1098" s="3">
        <f t="shared" si="84"/>
        <v>15.552899999999998</v>
      </c>
      <c r="J1098" s="3">
        <f t="shared" si="85"/>
        <v>24.324342849999997</v>
      </c>
      <c r="K1098" s="3">
        <f t="shared" si="86"/>
        <v>20.924190141010794</v>
      </c>
    </row>
    <row r="1099" spans="1:11">
      <c r="A1099" s="1">
        <v>1961.11</v>
      </c>
      <c r="B1099" s="3">
        <v>71.08</v>
      </c>
      <c r="C1099" s="3">
        <v>2</v>
      </c>
      <c r="D1099" s="3">
        <v>3.1433300000000002</v>
      </c>
      <c r="E1099" s="3">
        <v>30</v>
      </c>
      <c r="F1099" s="3">
        <f t="shared" ref="F1099:F1162" si="87">F1098+1/12</f>
        <v>1961.8749999999175</v>
      </c>
      <c r="G1099" s="3">
        <v>3.94</v>
      </c>
      <c r="H1099" s="3">
        <f t="shared" si="83"/>
        <v>558.33339999999987</v>
      </c>
      <c r="I1099" s="3">
        <f t="shared" si="84"/>
        <v>15.709999999999999</v>
      </c>
      <c r="J1099" s="3">
        <f t="shared" si="85"/>
        <v>24.690857149999999</v>
      </c>
      <c r="K1099" s="3">
        <f t="shared" si="86"/>
        <v>21.857957721959671</v>
      </c>
    </row>
    <row r="1100" spans="1:11">
      <c r="A1100" s="1">
        <v>1961.12</v>
      </c>
      <c r="B1100" s="3">
        <v>71.739999999999995</v>
      </c>
      <c r="C1100" s="3">
        <v>2.02</v>
      </c>
      <c r="D1100" s="3">
        <v>3.19</v>
      </c>
      <c r="E1100" s="3">
        <v>30</v>
      </c>
      <c r="F1100" s="3">
        <f t="shared" si="87"/>
        <v>1961.9583333332507</v>
      </c>
      <c r="G1100" s="3">
        <v>4.0599999999999996</v>
      </c>
      <c r="H1100" s="3">
        <f t="shared" si="83"/>
        <v>563.51769999999988</v>
      </c>
      <c r="I1100" s="3">
        <f t="shared" si="84"/>
        <v>15.867099999999999</v>
      </c>
      <c r="J1100" s="3">
        <f t="shared" si="85"/>
        <v>25.057449999999999</v>
      </c>
      <c r="K1100" s="3">
        <f t="shared" si="86"/>
        <v>22.041480198382267</v>
      </c>
    </row>
    <row r="1101" spans="1:11">
      <c r="A1101" s="1">
        <v>1962.01</v>
      </c>
      <c r="B1101" s="3">
        <v>69.069999999999993</v>
      </c>
      <c r="C1101" s="3">
        <v>2.0266700000000002</v>
      </c>
      <c r="D1101" s="3">
        <v>3.25</v>
      </c>
      <c r="E1101" s="3">
        <v>30</v>
      </c>
      <c r="F1101" s="3">
        <f t="shared" si="87"/>
        <v>1962.041666666584</v>
      </c>
      <c r="G1101" s="3">
        <v>4.08</v>
      </c>
      <c r="H1101" s="3">
        <f t="shared" si="83"/>
        <v>542.54484999999988</v>
      </c>
      <c r="I1101" s="3">
        <f t="shared" si="84"/>
        <v>15.919492850000001</v>
      </c>
      <c r="J1101" s="3">
        <f t="shared" si="85"/>
        <v>25.528749999999999</v>
      </c>
      <c r="K1101" s="3">
        <f t="shared" si="86"/>
        <v>21.197931400015229</v>
      </c>
    </row>
    <row r="1102" spans="1:11">
      <c r="A1102" s="1">
        <v>1962.02</v>
      </c>
      <c r="B1102" s="3">
        <v>70.22</v>
      </c>
      <c r="C1102" s="3">
        <v>2.0333299999999999</v>
      </c>
      <c r="D1102" s="3">
        <v>3.31</v>
      </c>
      <c r="E1102" s="3">
        <v>30.1</v>
      </c>
      <c r="F1102" s="3">
        <f t="shared" si="87"/>
        <v>1962.1249999999172</v>
      </c>
      <c r="G1102" s="3">
        <v>4.04</v>
      </c>
      <c r="H1102" s="3">
        <f t="shared" si="83"/>
        <v>549.74561461794008</v>
      </c>
      <c r="I1102" s="3">
        <f t="shared" si="84"/>
        <v>15.918744667774083</v>
      </c>
      <c r="J1102" s="3">
        <f t="shared" si="85"/>
        <v>25.913671096345514</v>
      </c>
      <c r="K1102" s="3">
        <f t="shared" si="86"/>
        <v>21.45168775487338</v>
      </c>
    </row>
    <row r="1103" spans="1:11">
      <c r="A1103" s="1">
        <v>1962.03</v>
      </c>
      <c r="B1103" s="3">
        <v>70.290000000000006</v>
      </c>
      <c r="C1103" s="3">
        <v>2.04</v>
      </c>
      <c r="D1103" s="3">
        <v>3.37</v>
      </c>
      <c r="E1103" s="3">
        <v>30.1</v>
      </c>
      <c r="F1103" s="3">
        <f t="shared" si="87"/>
        <v>1962.2083333332505</v>
      </c>
      <c r="G1103" s="3">
        <v>3.93</v>
      </c>
      <c r="H1103" s="3">
        <f t="shared" si="83"/>
        <v>550.29363787375416</v>
      </c>
      <c r="I1103" s="3">
        <f t="shared" si="84"/>
        <v>15.9709634551495</v>
      </c>
      <c r="J1103" s="3">
        <f t="shared" si="85"/>
        <v>26.383405315614617</v>
      </c>
      <c r="K1103" s="3">
        <f t="shared" si="86"/>
        <v>21.443158568526243</v>
      </c>
    </row>
    <row r="1104" spans="1:11">
      <c r="A1104" s="1">
        <v>1962.04</v>
      </c>
      <c r="B1104" s="3">
        <v>68.05</v>
      </c>
      <c r="C1104" s="3">
        <v>2.0466700000000002</v>
      </c>
      <c r="D1104" s="3">
        <v>3.40333</v>
      </c>
      <c r="E1104" s="3">
        <v>30.2</v>
      </c>
      <c r="F1104" s="3">
        <f t="shared" si="87"/>
        <v>1962.2916666665838</v>
      </c>
      <c r="G1104" s="3">
        <v>3.84</v>
      </c>
      <c r="H1104" s="3">
        <f t="shared" si="83"/>
        <v>530.99279801324496</v>
      </c>
      <c r="I1104" s="3">
        <f t="shared" si="84"/>
        <v>15.970125347682119</v>
      </c>
      <c r="J1104" s="3">
        <f t="shared" si="85"/>
        <v>26.556116374172181</v>
      </c>
      <c r="K1104" s="3">
        <f t="shared" si="86"/>
        <v>20.658336447649035</v>
      </c>
    </row>
    <row r="1105" spans="1:11">
      <c r="A1105" s="1">
        <v>1962.05</v>
      </c>
      <c r="B1105" s="3">
        <v>62.99</v>
      </c>
      <c r="C1105" s="3">
        <v>2.0533299999999999</v>
      </c>
      <c r="D1105" s="3">
        <v>3.4366699999999999</v>
      </c>
      <c r="E1105" s="3">
        <v>30.2</v>
      </c>
      <c r="F1105" s="3">
        <f t="shared" si="87"/>
        <v>1962.374999999917</v>
      </c>
      <c r="G1105" s="3">
        <v>3.87</v>
      </c>
      <c r="H1105" s="3">
        <f t="shared" si="83"/>
        <v>491.50971854304635</v>
      </c>
      <c r="I1105" s="3">
        <f t="shared" si="84"/>
        <v>16.022093195364235</v>
      </c>
      <c r="J1105" s="3">
        <f t="shared" si="85"/>
        <v>26.816267731788077</v>
      </c>
      <c r="K1105" s="3">
        <f t="shared" si="86"/>
        <v>19.089367498116655</v>
      </c>
    </row>
    <row r="1106" spans="1:11">
      <c r="A1106" s="1">
        <v>1962.06</v>
      </c>
      <c r="B1106" s="3">
        <v>55.63</v>
      </c>
      <c r="C1106" s="3">
        <v>2.06</v>
      </c>
      <c r="D1106" s="3">
        <v>3.47</v>
      </c>
      <c r="E1106" s="3">
        <v>30.2</v>
      </c>
      <c r="F1106" s="3">
        <f t="shared" si="87"/>
        <v>1962.4583333332503</v>
      </c>
      <c r="G1106" s="3">
        <v>3.91</v>
      </c>
      <c r="H1106" s="3">
        <f t="shared" si="83"/>
        <v>434.07978476821188</v>
      </c>
      <c r="I1106" s="3">
        <f t="shared" si="84"/>
        <v>16.074139072847682</v>
      </c>
      <c r="J1106" s="3">
        <f t="shared" si="85"/>
        <v>27.076341059602647</v>
      </c>
      <c r="K1106" s="3">
        <f t="shared" si="86"/>
        <v>16.827571244792466</v>
      </c>
    </row>
    <row r="1107" spans="1:11">
      <c r="A1107" s="1">
        <v>1962.07</v>
      </c>
      <c r="B1107" s="3">
        <v>56.97</v>
      </c>
      <c r="C1107" s="3">
        <v>2.0666699999999998</v>
      </c>
      <c r="D1107" s="3">
        <v>3.49</v>
      </c>
      <c r="E1107" s="3">
        <v>30.3</v>
      </c>
      <c r="F1107" s="3">
        <f t="shared" si="87"/>
        <v>1962.5416666665835</v>
      </c>
      <c r="G1107" s="3">
        <v>4.01</v>
      </c>
      <c r="H1107" s="3">
        <f t="shared" ref="H1107:H1170" si="88">B1107*$E$1727/E1107</f>
        <v>443.06866336633658</v>
      </c>
      <c r="I1107" s="3">
        <f t="shared" ref="I1107:I1170" si="89">C1107*$E$1727/E1107</f>
        <v>16.072963217821776</v>
      </c>
      <c r="J1107" s="3">
        <f t="shared" ref="J1107:J1170" si="90">D1107*$E$1727/E1107</f>
        <v>27.142524752475246</v>
      </c>
      <c r="K1107" s="3">
        <f t="shared" si="86"/>
        <v>17.141325661322789</v>
      </c>
    </row>
    <row r="1108" spans="1:11">
      <c r="A1108" s="1">
        <v>1962.08</v>
      </c>
      <c r="B1108" s="3">
        <v>58.52</v>
      </c>
      <c r="C1108" s="3">
        <v>2.0733299999999999</v>
      </c>
      <c r="D1108" s="3">
        <v>3.51</v>
      </c>
      <c r="E1108" s="3">
        <v>30.3</v>
      </c>
      <c r="F1108" s="3">
        <f t="shared" si="87"/>
        <v>1962.6249999999168</v>
      </c>
      <c r="G1108" s="3">
        <v>3.98</v>
      </c>
      <c r="H1108" s="3">
        <f t="shared" si="88"/>
        <v>455.12336633663364</v>
      </c>
      <c r="I1108" s="3">
        <f t="shared" si="89"/>
        <v>16.124759554455444</v>
      </c>
      <c r="J1108" s="3">
        <f t="shared" si="90"/>
        <v>27.298069306930689</v>
      </c>
      <c r="K1108" s="3">
        <f t="shared" si="86"/>
        <v>17.571262631045531</v>
      </c>
    </row>
    <row r="1109" spans="1:11">
      <c r="A1109" s="1">
        <v>1962.09</v>
      </c>
      <c r="B1109" s="3">
        <v>58</v>
      </c>
      <c r="C1109" s="3">
        <v>2.08</v>
      </c>
      <c r="D1109" s="3">
        <v>3.53</v>
      </c>
      <c r="E1109" s="3">
        <v>30.4</v>
      </c>
      <c r="F1109" s="3">
        <f t="shared" si="87"/>
        <v>1962.70833333325</v>
      </c>
      <c r="G1109" s="3">
        <v>3.98</v>
      </c>
      <c r="H1109" s="3">
        <f t="shared" si="88"/>
        <v>449.59539473684208</v>
      </c>
      <c r="I1109" s="3">
        <f t="shared" si="89"/>
        <v>16.123421052631578</v>
      </c>
      <c r="J1109" s="3">
        <f t="shared" si="90"/>
        <v>27.363305921052632</v>
      </c>
      <c r="K1109" s="3">
        <f t="shared" si="86"/>
        <v>17.321461147465481</v>
      </c>
    </row>
    <row r="1110" spans="1:11">
      <c r="A1110" s="1">
        <v>1962.1</v>
      </c>
      <c r="B1110" s="3">
        <v>56.17</v>
      </c>
      <c r="C1110" s="3">
        <v>2.09667</v>
      </c>
      <c r="D1110" s="3">
        <v>3.57667</v>
      </c>
      <c r="E1110" s="3">
        <v>30.4</v>
      </c>
      <c r="F1110" s="3">
        <f t="shared" si="87"/>
        <v>1962.7916666665833</v>
      </c>
      <c r="G1110" s="3">
        <v>3.93</v>
      </c>
      <c r="H1110" s="3">
        <f t="shared" si="88"/>
        <v>435.40988486842105</v>
      </c>
      <c r="I1110" s="3">
        <f t="shared" si="89"/>
        <v>16.252640970394737</v>
      </c>
      <c r="J1110" s="3">
        <f t="shared" si="90"/>
        <v>27.725075180921049</v>
      </c>
      <c r="K1110" s="3">
        <f t="shared" si="86"/>
        <v>16.739820967901334</v>
      </c>
    </row>
    <row r="1111" spans="1:11">
      <c r="A1111" s="1">
        <v>1962.11</v>
      </c>
      <c r="B1111" s="3">
        <v>60.04</v>
      </c>
      <c r="C1111" s="3">
        <v>2.1133299999999999</v>
      </c>
      <c r="D1111" s="3">
        <v>3.6233300000000002</v>
      </c>
      <c r="E1111" s="3">
        <v>30.4</v>
      </c>
      <c r="F1111" s="3">
        <f t="shared" si="87"/>
        <v>1962.8749999999166</v>
      </c>
      <c r="G1111" s="3">
        <v>3.92</v>
      </c>
      <c r="H1111" s="3">
        <f t="shared" si="88"/>
        <v>465.40874999999994</v>
      </c>
      <c r="I1111" s="3">
        <f t="shared" si="89"/>
        <v>16.381783371710526</v>
      </c>
      <c r="J1111" s="3">
        <f t="shared" si="90"/>
        <v>28.086766924342104</v>
      </c>
      <c r="K1111" s="3">
        <f t="shared" si="86"/>
        <v>17.854386489497148</v>
      </c>
    </row>
    <row r="1112" spans="1:11">
      <c r="A1112" s="1">
        <v>1962.12</v>
      </c>
      <c r="B1112" s="3">
        <v>62.64</v>
      </c>
      <c r="C1112" s="3">
        <v>2.13</v>
      </c>
      <c r="D1112" s="3">
        <v>3.67</v>
      </c>
      <c r="E1112" s="3">
        <v>30.4</v>
      </c>
      <c r="F1112" s="3">
        <f t="shared" si="87"/>
        <v>1962.9583333332498</v>
      </c>
      <c r="G1112" s="3">
        <v>3.86</v>
      </c>
      <c r="H1112" s="3">
        <f t="shared" si="88"/>
        <v>485.56302631578944</v>
      </c>
      <c r="I1112" s="3">
        <f t="shared" si="89"/>
        <v>16.511003289473681</v>
      </c>
      <c r="J1112" s="3">
        <f t="shared" si="90"/>
        <v>28.448536184210525</v>
      </c>
      <c r="K1112" s="3">
        <f t="shared" si="86"/>
        <v>18.585836118439861</v>
      </c>
    </row>
    <row r="1113" spans="1:11">
      <c r="A1113" s="1">
        <v>1963.01</v>
      </c>
      <c r="B1113" s="3">
        <v>65.06</v>
      </c>
      <c r="C1113" s="3">
        <v>2.1366700000000001</v>
      </c>
      <c r="D1113" s="3">
        <v>3.6833300000000002</v>
      </c>
      <c r="E1113" s="3">
        <v>30.4</v>
      </c>
      <c r="F1113" s="3">
        <f t="shared" si="87"/>
        <v>1963.0416666665831</v>
      </c>
      <c r="G1113" s="3">
        <v>3.83</v>
      </c>
      <c r="H1113" s="3">
        <f t="shared" si="88"/>
        <v>504.32200657894737</v>
      </c>
      <c r="I1113" s="3">
        <f t="shared" si="89"/>
        <v>16.562706759868423</v>
      </c>
      <c r="J1113" s="3">
        <f t="shared" si="90"/>
        <v>28.551865608552632</v>
      </c>
      <c r="K1113" s="3">
        <f t="shared" si="86"/>
        <v>19.259231693254058</v>
      </c>
    </row>
    <row r="1114" spans="1:11">
      <c r="A1114" s="1">
        <v>1963.02</v>
      </c>
      <c r="B1114" s="3">
        <v>65.92</v>
      </c>
      <c r="C1114" s="3">
        <v>2.1433300000000002</v>
      </c>
      <c r="D1114" s="3">
        <v>3.6966700000000001</v>
      </c>
      <c r="E1114" s="3">
        <v>30.4</v>
      </c>
      <c r="F1114" s="3">
        <f t="shared" si="87"/>
        <v>1963.1249999999163</v>
      </c>
      <c r="G1114" s="3">
        <v>3.92</v>
      </c>
      <c r="H1114" s="3">
        <f t="shared" si="88"/>
        <v>510.98842105263157</v>
      </c>
      <c r="I1114" s="3">
        <f t="shared" si="89"/>
        <v>16.614332713815791</v>
      </c>
      <c r="J1114" s="3">
        <f t="shared" si="90"/>
        <v>28.655272549342104</v>
      </c>
      <c r="K1114" s="3">
        <f t="shared" si="86"/>
        <v>19.469191309671412</v>
      </c>
    </row>
    <row r="1115" spans="1:11">
      <c r="A1115" s="1">
        <v>1963.03</v>
      </c>
      <c r="B1115" s="3">
        <v>65.67</v>
      </c>
      <c r="C1115" s="3">
        <v>2.15</v>
      </c>
      <c r="D1115" s="3">
        <v>3.71</v>
      </c>
      <c r="E1115" s="3">
        <v>30.5</v>
      </c>
      <c r="F1115" s="3">
        <f t="shared" si="87"/>
        <v>1963.2083333332496</v>
      </c>
      <c r="G1115" s="3">
        <v>3.93</v>
      </c>
      <c r="H1115" s="3">
        <f t="shared" si="88"/>
        <v>507.38149180327866</v>
      </c>
      <c r="I1115" s="3">
        <f t="shared" si="89"/>
        <v>16.611393442622948</v>
      </c>
      <c r="J1115" s="3">
        <f t="shared" si="90"/>
        <v>28.664311475409836</v>
      </c>
      <c r="K1115" s="3">
        <f t="shared" si="86"/>
        <v>19.288064606604838</v>
      </c>
    </row>
    <row r="1116" spans="1:11">
      <c r="A1116" s="1">
        <v>1963.04</v>
      </c>
      <c r="B1116" s="3">
        <v>68.760000000000005</v>
      </c>
      <c r="C1116" s="3">
        <v>2.1666699999999999</v>
      </c>
      <c r="D1116" s="3">
        <v>3.7533300000000001</v>
      </c>
      <c r="E1116" s="3">
        <v>30.5</v>
      </c>
      <c r="F1116" s="3">
        <f t="shared" si="87"/>
        <v>1963.2916666665828</v>
      </c>
      <c r="G1116" s="3">
        <v>3.97</v>
      </c>
      <c r="H1116" s="3">
        <f t="shared" si="88"/>
        <v>531.25554098360658</v>
      </c>
      <c r="I1116" s="3">
        <f t="shared" si="89"/>
        <v>16.740189688524588</v>
      </c>
      <c r="J1116" s="3">
        <f t="shared" si="90"/>
        <v>28.999088999999998</v>
      </c>
      <c r="K1116" s="3">
        <f t="shared" si="86"/>
        <v>20.150077238226981</v>
      </c>
    </row>
    <row r="1117" spans="1:11">
      <c r="A1117" s="1">
        <v>1963.05</v>
      </c>
      <c r="B1117" s="3">
        <v>70.14</v>
      </c>
      <c r="C1117" s="3">
        <v>2.1833300000000002</v>
      </c>
      <c r="D1117" s="3">
        <v>3.7966700000000002</v>
      </c>
      <c r="E1117" s="3">
        <v>30.5</v>
      </c>
      <c r="F1117" s="3">
        <f t="shared" si="87"/>
        <v>1963.3749999999161</v>
      </c>
      <c r="G1117" s="3">
        <v>3.93</v>
      </c>
      <c r="H1117" s="3">
        <f t="shared" si="88"/>
        <v>541.91773770491795</v>
      </c>
      <c r="I1117" s="3">
        <f t="shared" si="89"/>
        <v>16.868908672131148</v>
      </c>
      <c r="J1117" s="3">
        <f t="shared" si="90"/>
        <v>29.333943786885246</v>
      </c>
      <c r="K1117" s="3">
        <f t="shared" si="86"/>
        <v>20.507585864952613</v>
      </c>
    </row>
    <row r="1118" spans="1:11">
      <c r="A1118" s="1">
        <v>1963.06</v>
      </c>
      <c r="B1118" s="3">
        <v>70.11</v>
      </c>
      <c r="C1118" s="3">
        <v>2.2000000000000002</v>
      </c>
      <c r="D1118" s="3">
        <v>3.84</v>
      </c>
      <c r="E1118" s="3">
        <v>30.6</v>
      </c>
      <c r="F1118" s="3">
        <f t="shared" si="87"/>
        <v>1963.4583333332494</v>
      </c>
      <c r="G1118" s="3">
        <v>3.99</v>
      </c>
      <c r="H1118" s="3">
        <f t="shared" si="88"/>
        <v>539.91573529411755</v>
      </c>
      <c r="I1118" s="3">
        <f t="shared" si="89"/>
        <v>16.942156862745097</v>
      </c>
      <c r="J1118" s="3">
        <f t="shared" si="90"/>
        <v>29.571764705882348</v>
      </c>
      <c r="K1118" s="3">
        <f t="shared" si="86"/>
        <v>20.384149993840992</v>
      </c>
    </row>
    <row r="1119" spans="1:11">
      <c r="A1119" s="1">
        <v>1963.07</v>
      </c>
      <c r="B1119" s="3">
        <v>69.069999999999993</v>
      </c>
      <c r="C1119" s="3">
        <v>2.2033299999999998</v>
      </c>
      <c r="D1119" s="3">
        <v>3.88</v>
      </c>
      <c r="E1119" s="3">
        <v>30.7</v>
      </c>
      <c r="F1119" s="3">
        <f t="shared" si="87"/>
        <v>1963.5416666665826</v>
      </c>
      <c r="G1119" s="3">
        <v>4.0199999999999996</v>
      </c>
      <c r="H1119" s="3">
        <f t="shared" si="88"/>
        <v>530.17412052117254</v>
      </c>
      <c r="I1119" s="3">
        <f t="shared" si="89"/>
        <v>16.912531416938108</v>
      </c>
      <c r="J1119" s="3">
        <f t="shared" si="90"/>
        <v>29.78247557003257</v>
      </c>
      <c r="K1119" s="3">
        <f t="shared" si="86"/>
        <v>19.969231885949632</v>
      </c>
    </row>
    <row r="1120" spans="1:11">
      <c r="A1120" s="1">
        <v>1963.08</v>
      </c>
      <c r="B1120" s="3">
        <v>70.98</v>
      </c>
      <c r="C1120" s="3">
        <v>2.2066699999999999</v>
      </c>
      <c r="D1120" s="3">
        <v>3.92</v>
      </c>
      <c r="E1120" s="3">
        <v>30.7</v>
      </c>
      <c r="F1120" s="3">
        <f t="shared" si="87"/>
        <v>1963.6249999999159</v>
      </c>
      <c r="G1120" s="3">
        <v>4</v>
      </c>
      <c r="H1120" s="3">
        <f t="shared" si="88"/>
        <v>544.83508143322467</v>
      </c>
      <c r="I1120" s="3">
        <f t="shared" si="89"/>
        <v>16.93816890879479</v>
      </c>
      <c r="J1120" s="3">
        <f t="shared" si="90"/>
        <v>30.089511400651464</v>
      </c>
      <c r="K1120" s="3">
        <f t="shared" si="86"/>
        <v>20.472637900527676</v>
      </c>
    </row>
    <row r="1121" spans="1:11">
      <c r="A1121" s="1">
        <v>1963.09</v>
      </c>
      <c r="B1121" s="3">
        <v>72.849999999999994</v>
      </c>
      <c r="C1121" s="3">
        <v>2.21</v>
      </c>
      <c r="D1121" s="3">
        <v>3.96</v>
      </c>
      <c r="E1121" s="3">
        <v>30.7</v>
      </c>
      <c r="F1121" s="3">
        <f t="shared" si="87"/>
        <v>1963.7083333332491</v>
      </c>
      <c r="G1121" s="3">
        <v>4.08</v>
      </c>
      <c r="H1121" s="3">
        <f t="shared" si="88"/>
        <v>559.18900651465788</v>
      </c>
      <c r="I1121" s="3">
        <f t="shared" si="89"/>
        <v>16.96372964169381</v>
      </c>
      <c r="J1121" s="3">
        <f t="shared" si="90"/>
        <v>30.396547231270354</v>
      </c>
      <c r="K1121" s="3">
        <f t="shared" si="86"/>
        <v>20.960360090705112</v>
      </c>
    </row>
    <row r="1122" spans="1:11">
      <c r="A1122" s="1">
        <v>1963.1</v>
      </c>
      <c r="B1122" s="3">
        <v>73.03</v>
      </c>
      <c r="C1122" s="3">
        <v>2.23333</v>
      </c>
      <c r="D1122" s="3">
        <v>3.98</v>
      </c>
      <c r="E1122" s="3">
        <v>30.8</v>
      </c>
      <c r="F1122" s="3">
        <f t="shared" si="87"/>
        <v>1963.7916666665824</v>
      </c>
      <c r="G1122" s="3">
        <v>4.1100000000000003</v>
      </c>
      <c r="H1122" s="3">
        <f t="shared" si="88"/>
        <v>558.75063311688302</v>
      </c>
      <c r="I1122" s="3">
        <f t="shared" si="89"/>
        <v>17.087149821428572</v>
      </c>
      <c r="J1122" s="3">
        <f t="shared" si="90"/>
        <v>30.450876623376622</v>
      </c>
      <c r="K1122" s="3">
        <f t="shared" si="86"/>
        <v>20.891344595411496</v>
      </c>
    </row>
    <row r="1123" spans="1:11">
      <c r="A1123" s="1">
        <v>1963.11</v>
      </c>
      <c r="B1123" s="3">
        <v>72.62</v>
      </c>
      <c r="C1123" s="3">
        <v>2.2566700000000002</v>
      </c>
      <c r="D1123" s="3">
        <v>4</v>
      </c>
      <c r="E1123" s="3">
        <v>30.8</v>
      </c>
      <c r="F1123" s="3">
        <f t="shared" si="87"/>
        <v>1963.8749999999156</v>
      </c>
      <c r="G1123" s="3">
        <v>4.12</v>
      </c>
      <c r="H1123" s="3">
        <f t="shared" si="88"/>
        <v>555.61373376623374</v>
      </c>
      <c r="I1123" s="3">
        <f t="shared" si="89"/>
        <v>17.265723555194803</v>
      </c>
      <c r="J1123" s="3">
        <f t="shared" si="90"/>
        <v>30.603896103896101</v>
      </c>
      <c r="K1123" s="3">
        <f t="shared" si="86"/>
        <v>20.72039933533971</v>
      </c>
    </row>
    <row r="1124" spans="1:11">
      <c r="A1124" s="1">
        <v>1963.12</v>
      </c>
      <c r="B1124" s="3">
        <v>74.17</v>
      </c>
      <c r="C1124" s="3">
        <v>2.2799999999999998</v>
      </c>
      <c r="D1124" s="3">
        <v>4.0199999999999996</v>
      </c>
      <c r="E1124" s="3">
        <v>30.9</v>
      </c>
      <c r="F1124" s="3">
        <f t="shared" si="87"/>
        <v>1963.9583333332489</v>
      </c>
      <c r="G1124" s="3">
        <v>4.13</v>
      </c>
      <c r="H1124" s="3">
        <f t="shared" si="88"/>
        <v>565.63626213592227</v>
      </c>
      <c r="I1124" s="3">
        <f t="shared" si="89"/>
        <v>17.387766990291261</v>
      </c>
      <c r="J1124" s="3">
        <f t="shared" si="90"/>
        <v>30.657378640776692</v>
      </c>
      <c r="K1124" s="3">
        <f t="shared" si="86"/>
        <v>21.03859937673705</v>
      </c>
    </row>
    <row r="1125" spans="1:11">
      <c r="A1125" s="1">
        <v>1964.01</v>
      </c>
      <c r="B1125" s="3">
        <v>76.45</v>
      </c>
      <c r="C1125" s="3">
        <v>2.2966700000000002</v>
      </c>
      <c r="D1125" s="3">
        <v>4.0733300000000003</v>
      </c>
      <c r="E1125" s="3">
        <v>30.9</v>
      </c>
      <c r="F1125" s="3">
        <f t="shared" si="87"/>
        <v>1964.0416666665822</v>
      </c>
      <c r="G1125" s="3">
        <v>4.17</v>
      </c>
      <c r="H1125" s="3">
        <f t="shared" si="88"/>
        <v>583.02402912621358</v>
      </c>
      <c r="I1125" s="3">
        <f t="shared" si="89"/>
        <v>17.514895970873784</v>
      </c>
      <c r="J1125" s="3">
        <f t="shared" si="90"/>
        <v>31.064084611650486</v>
      </c>
      <c r="K1125" s="3">
        <f t="shared" si="86"/>
        <v>21.627216196980932</v>
      </c>
    </row>
    <row r="1126" spans="1:11">
      <c r="A1126" s="1">
        <v>1964.02</v>
      </c>
      <c r="B1126" s="3">
        <v>77.39</v>
      </c>
      <c r="C1126" s="3">
        <v>2.3133300000000001</v>
      </c>
      <c r="D1126" s="3">
        <v>4.1266699999999998</v>
      </c>
      <c r="E1126" s="3">
        <v>30.9</v>
      </c>
      <c r="F1126" s="3">
        <f t="shared" si="87"/>
        <v>1964.1249999999154</v>
      </c>
      <c r="G1126" s="3">
        <v>4.1500000000000004</v>
      </c>
      <c r="H1126" s="3">
        <f t="shared" si="88"/>
        <v>590.1926699029126</v>
      </c>
      <c r="I1126" s="3">
        <f t="shared" si="89"/>
        <v>17.641948689320387</v>
      </c>
      <c r="J1126" s="3">
        <f t="shared" si="90"/>
        <v>31.47086684466019</v>
      </c>
      <c r="K1126" s="3">
        <f t="shared" si="86"/>
        <v>21.832670826710331</v>
      </c>
    </row>
    <row r="1127" spans="1:11">
      <c r="A1127" s="1">
        <v>1964.03</v>
      </c>
      <c r="B1127" s="3">
        <v>78.8</v>
      </c>
      <c r="C1127" s="3">
        <v>2.33</v>
      </c>
      <c r="D1127" s="3">
        <v>4.18</v>
      </c>
      <c r="E1127" s="3">
        <v>30.9</v>
      </c>
      <c r="F1127" s="3">
        <f t="shared" si="87"/>
        <v>1964.2083333332487</v>
      </c>
      <c r="G1127" s="3">
        <v>4.22</v>
      </c>
      <c r="H1127" s="3">
        <f t="shared" si="88"/>
        <v>600.94563106796113</v>
      </c>
      <c r="I1127" s="3">
        <f t="shared" si="89"/>
        <v>17.769077669902913</v>
      </c>
      <c r="J1127" s="3">
        <f t="shared" si="90"/>
        <v>31.877572815533977</v>
      </c>
      <c r="K1127" s="3">
        <f t="shared" si="86"/>
        <v>22.167245585982634</v>
      </c>
    </row>
    <row r="1128" spans="1:11">
      <c r="A1128" s="1">
        <v>1964.04</v>
      </c>
      <c r="B1128" s="3">
        <v>79.94</v>
      </c>
      <c r="C1128" s="3">
        <v>2.34667</v>
      </c>
      <c r="D1128" s="3">
        <v>4.2300000000000004</v>
      </c>
      <c r="E1128" s="3">
        <v>30.9</v>
      </c>
      <c r="F1128" s="3">
        <f t="shared" si="87"/>
        <v>1964.2916666665819</v>
      </c>
      <c r="G1128" s="3">
        <v>4.2300000000000004</v>
      </c>
      <c r="H1128" s="3">
        <f t="shared" si="88"/>
        <v>609.63951456310679</v>
      </c>
      <c r="I1128" s="3">
        <f t="shared" si="89"/>
        <v>17.896206650485436</v>
      </c>
      <c r="J1128" s="3">
        <f t="shared" si="90"/>
        <v>32.258883495145632</v>
      </c>
      <c r="K1128" s="3">
        <f t="shared" si="86"/>
        <v>22.42219216973718</v>
      </c>
    </row>
    <row r="1129" spans="1:11">
      <c r="A1129" s="1">
        <v>1964.05</v>
      </c>
      <c r="B1129" s="3">
        <v>80.72</v>
      </c>
      <c r="C1129" s="3">
        <v>2.3633299999999999</v>
      </c>
      <c r="D1129" s="3">
        <v>4.28</v>
      </c>
      <c r="E1129" s="3">
        <v>30.9</v>
      </c>
      <c r="F1129" s="3">
        <f t="shared" si="87"/>
        <v>1964.3749999999152</v>
      </c>
      <c r="G1129" s="3">
        <v>4.2</v>
      </c>
      <c r="H1129" s="3">
        <f t="shared" si="88"/>
        <v>615.58796116504845</v>
      </c>
      <c r="I1129" s="3">
        <f t="shared" si="89"/>
        <v>18.023259368932038</v>
      </c>
      <c r="J1129" s="3">
        <f t="shared" si="90"/>
        <v>32.640194174757283</v>
      </c>
      <c r="K1129" s="3">
        <f t="shared" si="86"/>
        <v>22.574330769563833</v>
      </c>
    </row>
    <row r="1130" spans="1:11">
      <c r="A1130" s="1">
        <v>1964.06</v>
      </c>
      <c r="B1130" s="3">
        <v>80.239999999999995</v>
      </c>
      <c r="C1130" s="3">
        <v>2.38</v>
      </c>
      <c r="D1130" s="3">
        <v>4.33</v>
      </c>
      <c r="E1130" s="3">
        <v>31</v>
      </c>
      <c r="F1130" s="3">
        <f t="shared" si="87"/>
        <v>1964.4583333332484</v>
      </c>
      <c r="G1130" s="3">
        <v>4.17</v>
      </c>
      <c r="H1130" s="3">
        <f t="shared" si="88"/>
        <v>609.95341935483862</v>
      </c>
      <c r="I1130" s="3">
        <f t="shared" si="89"/>
        <v>18.091838709677415</v>
      </c>
      <c r="J1130" s="3">
        <f t="shared" si="90"/>
        <v>32.914983870967738</v>
      </c>
      <c r="K1130" s="3">
        <f t="shared" si="86"/>
        <v>22.30028803608279</v>
      </c>
    </row>
    <row r="1131" spans="1:11">
      <c r="A1131" s="1">
        <v>1964.07</v>
      </c>
      <c r="B1131" s="3">
        <v>83.22</v>
      </c>
      <c r="C1131" s="3">
        <v>2.4</v>
      </c>
      <c r="D1131" s="3">
        <v>4.3766699999999998</v>
      </c>
      <c r="E1131" s="3">
        <v>31.1</v>
      </c>
      <c r="F1131" s="3">
        <f t="shared" si="87"/>
        <v>1964.5416666665817</v>
      </c>
      <c r="G1131" s="3">
        <v>4.1900000000000004</v>
      </c>
      <c r="H1131" s="3">
        <f t="shared" si="88"/>
        <v>630.57212218649511</v>
      </c>
      <c r="I1131" s="3">
        <f t="shared" si="89"/>
        <v>18.18520900321543</v>
      </c>
      <c r="J1131" s="3">
        <f t="shared" si="90"/>
        <v>33.162774453376201</v>
      </c>
      <c r="K1131" s="3">
        <f t="shared" si="86"/>
        <v>22.984351845738399</v>
      </c>
    </row>
    <row r="1132" spans="1:11">
      <c r="A1132" s="1">
        <v>1964.08</v>
      </c>
      <c r="B1132" s="3">
        <v>82</v>
      </c>
      <c r="C1132" s="3">
        <v>2.42</v>
      </c>
      <c r="D1132" s="3">
        <v>4.42333</v>
      </c>
      <c r="E1132" s="3">
        <v>31</v>
      </c>
      <c r="F1132" s="3">
        <f t="shared" si="87"/>
        <v>1964.624999999915</v>
      </c>
      <c r="G1132" s="3">
        <v>4.1900000000000004</v>
      </c>
      <c r="H1132" s="3">
        <f t="shared" si="88"/>
        <v>623.33225806451605</v>
      </c>
      <c r="I1132" s="3">
        <f t="shared" si="89"/>
        <v>18.39590322580645</v>
      </c>
      <c r="J1132" s="3">
        <f t="shared" si="90"/>
        <v>33.624442403225807</v>
      </c>
      <c r="K1132" s="3">
        <f t="shared" si="86"/>
        <v>22.650407292938795</v>
      </c>
    </row>
    <row r="1133" spans="1:11">
      <c r="A1133" s="1">
        <v>1964.09</v>
      </c>
      <c r="B1133" s="3">
        <v>83.41</v>
      </c>
      <c r="C1133" s="3">
        <v>2.44</v>
      </c>
      <c r="D1133" s="3">
        <v>4.47</v>
      </c>
      <c r="E1133" s="3">
        <v>31.1</v>
      </c>
      <c r="F1133" s="3">
        <f t="shared" si="87"/>
        <v>1964.7083333332482</v>
      </c>
      <c r="G1133" s="3">
        <v>4.2</v>
      </c>
      <c r="H1133" s="3">
        <f t="shared" si="88"/>
        <v>632.01178456591629</v>
      </c>
      <c r="I1133" s="3">
        <f t="shared" si="89"/>
        <v>18.488295819935686</v>
      </c>
      <c r="J1133" s="3">
        <f t="shared" si="90"/>
        <v>33.86995176848874</v>
      </c>
      <c r="K1133" s="3">
        <f t="shared" si="86"/>
        <v>22.892221984231689</v>
      </c>
    </row>
    <row r="1134" spans="1:11">
      <c r="A1134" s="1">
        <v>1964.1</v>
      </c>
      <c r="B1134" s="3">
        <v>84.85</v>
      </c>
      <c r="C1134" s="3">
        <v>2.46</v>
      </c>
      <c r="D1134" s="3">
        <v>4.4966699999999999</v>
      </c>
      <c r="E1134" s="3">
        <v>31.1</v>
      </c>
      <c r="F1134" s="3">
        <f t="shared" si="87"/>
        <v>1964.7916666665815</v>
      </c>
      <c r="G1134" s="3">
        <v>4.1900000000000004</v>
      </c>
      <c r="H1134" s="3">
        <f t="shared" si="88"/>
        <v>642.9229099678455</v>
      </c>
      <c r="I1134" s="3">
        <f t="shared" si="89"/>
        <v>18.639839228295816</v>
      </c>
      <c r="J1134" s="3">
        <f t="shared" si="90"/>
        <v>34.072034903536974</v>
      </c>
      <c r="K1134" s="3">
        <f t="shared" si="86"/>
        <v>23.21215468067534</v>
      </c>
    </row>
    <row r="1135" spans="1:11">
      <c r="A1135" s="1">
        <v>1964.11</v>
      </c>
      <c r="B1135" s="3">
        <v>85.44</v>
      </c>
      <c r="C1135" s="3">
        <v>2.48</v>
      </c>
      <c r="D1135" s="3">
        <v>4.5233299999999996</v>
      </c>
      <c r="E1135" s="3">
        <v>31.2</v>
      </c>
      <c r="F1135" s="3">
        <f t="shared" si="87"/>
        <v>1964.8749999999147</v>
      </c>
      <c r="G1135" s="3">
        <v>4.1500000000000004</v>
      </c>
      <c r="H1135" s="3">
        <f t="shared" si="88"/>
        <v>645.31846153846152</v>
      </c>
      <c r="I1135" s="3">
        <f t="shared" si="89"/>
        <v>18.731153846153845</v>
      </c>
      <c r="J1135" s="3">
        <f t="shared" si="90"/>
        <v>34.164189567307687</v>
      </c>
      <c r="K1135" s="3">
        <f t="shared" si="86"/>
        <v>23.225019793095832</v>
      </c>
    </row>
    <row r="1136" spans="1:11">
      <c r="A1136" s="1">
        <v>1964.12</v>
      </c>
      <c r="B1136" s="3">
        <v>83.96</v>
      </c>
      <c r="C1136" s="3">
        <v>2.5</v>
      </c>
      <c r="D1136" s="3">
        <v>4.55</v>
      </c>
      <c r="E1136" s="3">
        <v>31.2</v>
      </c>
      <c r="F1136" s="3">
        <f t="shared" si="87"/>
        <v>1964.958333333248</v>
      </c>
      <c r="G1136" s="3">
        <v>4.18</v>
      </c>
      <c r="H1136" s="3">
        <f t="shared" si="88"/>
        <v>634.14019230769213</v>
      </c>
      <c r="I1136" s="3">
        <f t="shared" si="89"/>
        <v>18.88221153846154</v>
      </c>
      <c r="J1136" s="3">
        <f t="shared" si="90"/>
        <v>34.365624999999994</v>
      </c>
      <c r="K1136" s="3">
        <f t="shared" si="86"/>
        <v>22.752984772787261</v>
      </c>
    </row>
    <row r="1137" spans="1:11">
      <c r="A1137" s="1">
        <v>1965.01</v>
      </c>
      <c r="B1137" s="3">
        <v>86.12</v>
      </c>
      <c r="C1137" s="3">
        <v>2.51667</v>
      </c>
      <c r="D1137" s="3">
        <v>4.5933299999999999</v>
      </c>
      <c r="E1137" s="3">
        <v>31.2</v>
      </c>
      <c r="F1137" s="3">
        <f t="shared" si="87"/>
        <v>1965.0416666665812</v>
      </c>
      <c r="G1137" s="3">
        <v>4.1900000000000004</v>
      </c>
      <c r="H1137" s="3">
        <f t="shared" si="88"/>
        <v>650.45442307692304</v>
      </c>
      <c r="I1137" s="3">
        <f t="shared" si="89"/>
        <v>19.008118124999996</v>
      </c>
      <c r="J1137" s="3">
        <f t="shared" si="90"/>
        <v>34.692891490384618</v>
      </c>
      <c r="K1137" s="3">
        <f t="shared" si="86"/>
        <v>23.269335081922478</v>
      </c>
    </row>
    <row r="1138" spans="1:11">
      <c r="A1138" s="1">
        <v>1965.02</v>
      </c>
      <c r="B1138" s="3">
        <v>86.75</v>
      </c>
      <c r="C1138" s="3">
        <v>2.5333299999999999</v>
      </c>
      <c r="D1138" s="3">
        <v>4.6366699999999996</v>
      </c>
      <c r="E1138" s="3">
        <v>31.2</v>
      </c>
      <c r="F1138" s="3">
        <f t="shared" si="87"/>
        <v>1965.1249999999145</v>
      </c>
      <c r="G1138" s="3">
        <v>4.21</v>
      </c>
      <c r="H1138" s="3">
        <f t="shared" si="88"/>
        <v>655.21274038461536</v>
      </c>
      <c r="I1138" s="3">
        <f t="shared" si="89"/>
        <v>19.133949182692305</v>
      </c>
      <c r="J1138" s="3">
        <f t="shared" si="90"/>
        <v>35.02023350961538</v>
      </c>
      <c r="K1138" s="3">
        <f t="shared" si="86"/>
        <v>23.372068272751349</v>
      </c>
    </row>
    <row r="1139" spans="1:11">
      <c r="A1139" s="1">
        <v>1965.03</v>
      </c>
      <c r="B1139" s="3">
        <v>86.83</v>
      </c>
      <c r="C1139" s="3">
        <v>2.5499999999999998</v>
      </c>
      <c r="D1139" s="3">
        <v>4.68</v>
      </c>
      <c r="E1139" s="3">
        <v>31.3</v>
      </c>
      <c r="F1139" s="3">
        <f t="shared" si="87"/>
        <v>1965.2083333332478</v>
      </c>
      <c r="G1139" s="3">
        <v>4.21</v>
      </c>
      <c r="H1139" s="3">
        <f t="shared" si="88"/>
        <v>653.7217092651756</v>
      </c>
      <c r="I1139" s="3">
        <f t="shared" si="89"/>
        <v>19.198322683706067</v>
      </c>
      <c r="J1139" s="3">
        <f t="shared" si="90"/>
        <v>35.234568690095841</v>
      </c>
      <c r="K1139" s="3">
        <f t="shared" si="86"/>
        <v>23.253528200034847</v>
      </c>
    </row>
    <row r="1140" spans="1:11">
      <c r="A1140" s="1">
        <v>1965.04</v>
      </c>
      <c r="B1140" s="3">
        <v>87.97</v>
      </c>
      <c r="C1140" s="3">
        <v>2.57</v>
      </c>
      <c r="D1140" s="3">
        <v>4.7333299999999996</v>
      </c>
      <c r="E1140" s="3">
        <v>31.4</v>
      </c>
      <c r="F1140" s="3">
        <f t="shared" si="87"/>
        <v>1965.291666666581</v>
      </c>
      <c r="G1140" s="3">
        <v>4.2</v>
      </c>
      <c r="H1140" s="3">
        <f t="shared" si="88"/>
        <v>660.19523885350316</v>
      </c>
      <c r="I1140" s="3">
        <f t="shared" si="89"/>
        <v>19.287277070063691</v>
      </c>
      <c r="J1140" s="3">
        <f t="shared" si="90"/>
        <v>35.522586449044582</v>
      </c>
      <c r="K1140" s="3">
        <f t="shared" si="86"/>
        <v>23.420551954771305</v>
      </c>
    </row>
    <row r="1141" spans="1:11">
      <c r="A1141" s="1">
        <v>1965.05</v>
      </c>
      <c r="B1141" s="3">
        <v>89.28</v>
      </c>
      <c r="C1141" s="3">
        <v>2.59</v>
      </c>
      <c r="D1141" s="3">
        <v>4.78667</v>
      </c>
      <c r="E1141" s="3">
        <v>31.4</v>
      </c>
      <c r="F1141" s="3">
        <f t="shared" si="87"/>
        <v>1965.3749999999143</v>
      </c>
      <c r="G1141" s="3">
        <v>4.21</v>
      </c>
      <c r="H1141" s="3">
        <f t="shared" si="88"/>
        <v>670.02649681528658</v>
      </c>
      <c r="I1141" s="3">
        <f t="shared" si="89"/>
        <v>19.437372611464969</v>
      </c>
      <c r="J1141" s="3">
        <f t="shared" si="90"/>
        <v>35.922891257961787</v>
      </c>
      <c r="K1141" s="3">
        <f t="shared" si="86"/>
        <v>23.708808308861951</v>
      </c>
    </row>
    <row r="1142" spans="1:11">
      <c r="A1142" s="1">
        <v>1965.06</v>
      </c>
      <c r="B1142" s="3">
        <v>85.04</v>
      </c>
      <c r="C1142" s="3">
        <v>2.61</v>
      </c>
      <c r="D1142" s="3">
        <v>4.84</v>
      </c>
      <c r="E1142" s="3">
        <v>31.6</v>
      </c>
      <c r="F1142" s="3">
        <f t="shared" si="87"/>
        <v>1965.4583333332475</v>
      </c>
      <c r="G1142" s="3">
        <v>4.21</v>
      </c>
      <c r="H1142" s="3">
        <f t="shared" si="88"/>
        <v>634.16696202531637</v>
      </c>
      <c r="I1142" s="3">
        <f t="shared" si="89"/>
        <v>19.463496835443035</v>
      </c>
      <c r="J1142" s="3">
        <f t="shared" si="90"/>
        <v>36.093227848101257</v>
      </c>
      <c r="K1142" s="3">
        <f t="shared" si="86"/>
        <v>22.38534298645779</v>
      </c>
    </row>
    <row r="1143" spans="1:11">
      <c r="A1143" s="1">
        <v>1965.07</v>
      </c>
      <c r="B1143" s="3">
        <v>84.91</v>
      </c>
      <c r="C1143" s="3">
        <v>2.6266699999999998</v>
      </c>
      <c r="D1143" s="3">
        <v>4.8866699999999996</v>
      </c>
      <c r="E1143" s="3">
        <v>31.6</v>
      </c>
      <c r="F1143" s="3">
        <f t="shared" si="87"/>
        <v>1965.5416666665808</v>
      </c>
      <c r="G1143" s="3">
        <v>4.2</v>
      </c>
      <c r="H1143" s="3">
        <f t="shared" si="88"/>
        <v>633.19751582278468</v>
      </c>
      <c r="I1143" s="3">
        <f t="shared" si="89"/>
        <v>19.587809667721515</v>
      </c>
      <c r="J1143" s="3">
        <f t="shared" si="90"/>
        <v>36.441259034810116</v>
      </c>
      <c r="K1143" s="3">
        <f t="shared" si="86"/>
        <v>22.300781712174434</v>
      </c>
    </row>
    <row r="1144" spans="1:11">
      <c r="A1144" s="1">
        <v>1965.08</v>
      </c>
      <c r="B1144" s="3">
        <v>86.49</v>
      </c>
      <c r="C1144" s="3">
        <v>2.6433300000000002</v>
      </c>
      <c r="D1144" s="3">
        <v>4.9333299999999998</v>
      </c>
      <c r="E1144" s="3">
        <v>31.6</v>
      </c>
      <c r="F1144" s="3">
        <f t="shared" si="87"/>
        <v>1965.6249999999141</v>
      </c>
      <c r="G1144" s="3">
        <v>4.25</v>
      </c>
      <c r="H1144" s="3">
        <f t="shared" si="88"/>
        <v>644.98001582278471</v>
      </c>
      <c r="I1144" s="3">
        <f t="shared" si="89"/>
        <v>19.712047927215188</v>
      </c>
      <c r="J1144" s="3">
        <f t="shared" si="90"/>
        <v>36.789215648734171</v>
      </c>
      <c r="K1144" s="3">
        <f t="shared" si="86"/>
        <v>22.665971845964389</v>
      </c>
    </row>
    <row r="1145" spans="1:11">
      <c r="A1145" s="1">
        <v>1965.09</v>
      </c>
      <c r="B1145" s="3">
        <v>89.38</v>
      </c>
      <c r="C1145" s="3">
        <v>2.66</v>
      </c>
      <c r="D1145" s="3">
        <v>4.9800000000000004</v>
      </c>
      <c r="E1145" s="3">
        <v>31.6</v>
      </c>
      <c r="F1145" s="3">
        <f t="shared" si="87"/>
        <v>1965.7083333332473</v>
      </c>
      <c r="G1145" s="3">
        <v>4.29</v>
      </c>
      <c r="H1145" s="3">
        <f t="shared" si="88"/>
        <v>666.53155063291126</v>
      </c>
      <c r="I1145" s="3">
        <f t="shared" si="89"/>
        <v>19.836360759493669</v>
      </c>
      <c r="J1145" s="3">
        <f t="shared" si="90"/>
        <v>37.137246835443037</v>
      </c>
      <c r="K1145" s="3">
        <f t="shared" si="86"/>
        <v>23.374146831648627</v>
      </c>
    </row>
    <row r="1146" spans="1:11">
      <c r="A1146" s="1">
        <v>1965.1</v>
      </c>
      <c r="B1146" s="3">
        <v>91.39</v>
      </c>
      <c r="C1146" s="3">
        <v>2.68</v>
      </c>
      <c r="D1146" s="3">
        <v>5.05</v>
      </c>
      <c r="E1146" s="3">
        <v>31.7</v>
      </c>
      <c r="F1146" s="3">
        <f t="shared" si="87"/>
        <v>1965.7916666665806</v>
      </c>
      <c r="G1146" s="3">
        <v>4.3499999999999996</v>
      </c>
      <c r="H1146" s="3">
        <f t="shared" si="88"/>
        <v>679.37077287066245</v>
      </c>
      <c r="I1146" s="3">
        <f t="shared" si="89"/>
        <v>19.922460567823347</v>
      </c>
      <c r="J1146" s="3">
        <f t="shared" si="90"/>
        <v>37.540457413249207</v>
      </c>
      <c r="K1146" s="3">
        <f t="shared" si="86"/>
        <v>23.775745523312697</v>
      </c>
    </row>
    <row r="1147" spans="1:11">
      <c r="A1147" s="1">
        <v>1965.11</v>
      </c>
      <c r="B1147" s="3">
        <v>92.15</v>
      </c>
      <c r="C1147" s="3">
        <v>2.7</v>
      </c>
      <c r="D1147" s="3">
        <v>5.12</v>
      </c>
      <c r="E1147" s="3">
        <v>31.7</v>
      </c>
      <c r="F1147" s="3">
        <f t="shared" si="87"/>
        <v>1965.8749999999138</v>
      </c>
      <c r="G1147" s="3">
        <v>4.45</v>
      </c>
      <c r="H1147" s="3">
        <f t="shared" si="88"/>
        <v>685.02042586750792</v>
      </c>
      <c r="I1147" s="3">
        <f t="shared" si="89"/>
        <v>20.071135646687697</v>
      </c>
      <c r="J1147" s="3">
        <f t="shared" si="90"/>
        <v>38.060820189274452</v>
      </c>
      <c r="K1147" s="3">
        <f t="shared" si="86"/>
        <v>23.925461156673727</v>
      </c>
    </row>
    <row r="1148" spans="1:11">
      <c r="A1148" s="1">
        <v>1965.12</v>
      </c>
      <c r="B1148" s="3">
        <v>91.73</v>
      </c>
      <c r="C1148" s="3">
        <v>2.72</v>
      </c>
      <c r="D1148" s="3">
        <v>5.19</v>
      </c>
      <c r="E1148" s="3">
        <v>31.8</v>
      </c>
      <c r="F1148" s="3">
        <f t="shared" si="87"/>
        <v>1965.9583333332471</v>
      </c>
      <c r="G1148" s="3">
        <v>4.62</v>
      </c>
      <c r="H1148" s="3">
        <f t="shared" si="88"/>
        <v>679.7539150943395</v>
      </c>
      <c r="I1148" s="3">
        <f t="shared" si="89"/>
        <v>20.156226415094338</v>
      </c>
      <c r="J1148" s="3">
        <f t="shared" si="90"/>
        <v>38.459858490566035</v>
      </c>
      <c r="K1148" s="3">
        <f t="shared" si="86"/>
        <v>23.694111549106321</v>
      </c>
    </row>
    <row r="1149" spans="1:11">
      <c r="A1149" s="1">
        <v>1966.01</v>
      </c>
      <c r="B1149" s="3">
        <v>93.32</v>
      </c>
      <c r="C1149" s="3">
        <v>2.74</v>
      </c>
      <c r="D1149" s="3">
        <v>5.24</v>
      </c>
      <c r="E1149" s="3">
        <v>31.8</v>
      </c>
      <c r="F1149" s="3">
        <f t="shared" si="87"/>
        <v>1966.0416666665803</v>
      </c>
      <c r="G1149" s="3">
        <v>4.6100000000000003</v>
      </c>
      <c r="H1149" s="3">
        <f t="shared" si="88"/>
        <v>691.53641509433953</v>
      </c>
      <c r="I1149" s="3">
        <f t="shared" si="89"/>
        <v>20.304433962264152</v>
      </c>
      <c r="J1149" s="3">
        <f t="shared" si="90"/>
        <v>38.830377358490566</v>
      </c>
      <c r="K1149" s="3">
        <f t="shared" si="86"/>
        <v>24.058483388421749</v>
      </c>
    </row>
    <row r="1150" spans="1:11">
      <c r="A1150" s="1">
        <v>1966.02</v>
      </c>
      <c r="B1150" s="3">
        <v>92.69</v>
      </c>
      <c r="C1150" s="3">
        <v>2.76</v>
      </c>
      <c r="D1150" s="3">
        <v>5.29</v>
      </c>
      <c r="E1150" s="3">
        <v>32</v>
      </c>
      <c r="F1150" s="3">
        <f t="shared" si="87"/>
        <v>1966.1249999999136</v>
      </c>
      <c r="G1150" s="3">
        <v>4.83</v>
      </c>
      <c r="H1150" s="3">
        <f t="shared" si="88"/>
        <v>682.57495312499987</v>
      </c>
      <c r="I1150" s="3">
        <f t="shared" si="89"/>
        <v>20.324812499999997</v>
      </c>
      <c r="J1150" s="3">
        <f t="shared" si="90"/>
        <v>38.955890624999995</v>
      </c>
      <c r="K1150" s="3">
        <f t="shared" si="86"/>
        <v>23.700027145579401</v>
      </c>
    </row>
    <row r="1151" spans="1:11">
      <c r="A1151" s="1">
        <v>1966.03</v>
      </c>
      <c r="B1151" s="3">
        <v>88.88</v>
      </c>
      <c r="C1151" s="3">
        <v>2.78</v>
      </c>
      <c r="D1151" s="3">
        <v>5.34</v>
      </c>
      <c r="E1151" s="3">
        <v>32.1</v>
      </c>
      <c r="F1151" s="3">
        <f t="shared" si="87"/>
        <v>1966.2083333332469</v>
      </c>
      <c r="G1151" s="3">
        <v>4.87</v>
      </c>
      <c r="H1151" s="3">
        <f t="shared" si="88"/>
        <v>652.47887850467271</v>
      </c>
      <c r="I1151" s="3">
        <f t="shared" si="89"/>
        <v>20.408317757009339</v>
      </c>
      <c r="J1151" s="3">
        <f t="shared" si="90"/>
        <v>39.201588785046724</v>
      </c>
      <c r="K1151" s="3">
        <f t="shared" si="86"/>
        <v>22.611112582289998</v>
      </c>
    </row>
    <row r="1152" spans="1:11">
      <c r="A1152" s="1">
        <v>1966.04</v>
      </c>
      <c r="B1152" s="3">
        <v>91.6</v>
      </c>
      <c r="C1152" s="3">
        <v>2.7966700000000002</v>
      </c>
      <c r="D1152" s="3">
        <v>5.38</v>
      </c>
      <c r="E1152" s="3">
        <v>32.299999999999997</v>
      </c>
      <c r="F1152" s="3">
        <f t="shared" si="87"/>
        <v>1966.2916666665801</v>
      </c>
      <c r="G1152" s="3">
        <v>4.75</v>
      </c>
      <c r="H1152" s="3">
        <f t="shared" si="88"/>
        <v>668.28297213622284</v>
      </c>
      <c r="I1152" s="3">
        <f t="shared" si="89"/>
        <v>20.403569210526317</v>
      </c>
      <c r="J1152" s="3">
        <f t="shared" si="90"/>
        <v>39.250681114551078</v>
      </c>
      <c r="K1152" s="3">
        <f t="shared" si="86"/>
        <v>23.113696462615831</v>
      </c>
    </row>
    <row r="1153" spans="1:11">
      <c r="A1153" s="1">
        <v>1966.05</v>
      </c>
      <c r="B1153" s="3">
        <v>86.78</v>
      </c>
      <c r="C1153" s="3">
        <v>2.8133300000000001</v>
      </c>
      <c r="D1153" s="3">
        <v>5.42</v>
      </c>
      <c r="E1153" s="3">
        <v>32.299999999999997</v>
      </c>
      <c r="F1153" s="3">
        <f t="shared" si="87"/>
        <v>1966.3749999999134</v>
      </c>
      <c r="G1153" s="3">
        <v>4.78</v>
      </c>
      <c r="H1153" s="3">
        <f t="shared" si="88"/>
        <v>633.11786377708984</v>
      </c>
      <c r="I1153" s="3">
        <f t="shared" si="89"/>
        <v>20.525115</v>
      </c>
      <c r="J1153" s="3">
        <f t="shared" si="90"/>
        <v>39.542507739938081</v>
      </c>
      <c r="K1153" s="3">
        <f t="shared" ref="K1153:K1216" si="91">H1153/AVERAGE(J1033:J1152)</f>
        <v>21.852177976763102</v>
      </c>
    </row>
    <row r="1154" spans="1:11">
      <c r="A1154" s="1">
        <v>1966.06</v>
      </c>
      <c r="B1154" s="3">
        <v>86.06</v>
      </c>
      <c r="C1154" s="3">
        <v>2.83</v>
      </c>
      <c r="D1154" s="3">
        <v>5.46</v>
      </c>
      <c r="E1154" s="3">
        <v>32.4</v>
      </c>
      <c r="F1154" s="3">
        <f t="shared" si="87"/>
        <v>1966.4583333332466</v>
      </c>
      <c r="G1154" s="3">
        <v>4.8099999999999996</v>
      </c>
      <c r="H1154" s="3">
        <f t="shared" si="88"/>
        <v>625.92712962962958</v>
      </c>
      <c r="I1154" s="3">
        <f t="shared" si="89"/>
        <v>20.58300925925926</v>
      </c>
      <c r="J1154" s="3">
        <f t="shared" si="90"/>
        <v>39.711388888888884</v>
      </c>
      <c r="K1154" s="3">
        <f t="shared" si="91"/>
        <v>21.555253383226251</v>
      </c>
    </row>
    <row r="1155" spans="1:11">
      <c r="A1155" s="1">
        <v>1966.07</v>
      </c>
      <c r="B1155" s="3">
        <v>85.84</v>
      </c>
      <c r="C1155" s="3">
        <v>2.85</v>
      </c>
      <c r="D1155" s="3">
        <v>5.4766700000000004</v>
      </c>
      <c r="E1155" s="3">
        <v>32.5</v>
      </c>
      <c r="F1155" s="3">
        <f t="shared" si="87"/>
        <v>1966.5416666665799</v>
      </c>
      <c r="G1155" s="3">
        <v>5.0199999999999996</v>
      </c>
      <c r="H1155" s="3">
        <f t="shared" si="88"/>
        <v>622.40603076923071</v>
      </c>
      <c r="I1155" s="3">
        <f t="shared" si="89"/>
        <v>20.664692307692306</v>
      </c>
      <c r="J1155" s="3">
        <f t="shared" si="90"/>
        <v>39.710070323076927</v>
      </c>
      <c r="K1155" s="3">
        <f t="shared" si="91"/>
        <v>21.381702007433418</v>
      </c>
    </row>
    <row r="1156" spans="1:11">
      <c r="A1156" s="1">
        <v>1966.08</v>
      </c>
      <c r="B1156" s="3">
        <v>80.650000000000006</v>
      </c>
      <c r="C1156" s="3">
        <v>2.87</v>
      </c>
      <c r="D1156" s="3">
        <v>5.4933300000000003</v>
      </c>
      <c r="E1156" s="3">
        <v>32.700000000000003</v>
      </c>
      <c r="F1156" s="3">
        <f t="shared" si="87"/>
        <v>1966.6249999999131</v>
      </c>
      <c r="G1156" s="3">
        <v>5.22</v>
      </c>
      <c r="H1156" s="3">
        <f t="shared" si="88"/>
        <v>581.19793577981648</v>
      </c>
      <c r="I1156" s="3">
        <f t="shared" si="89"/>
        <v>20.682431192660548</v>
      </c>
      <c r="J1156" s="3">
        <f t="shared" si="90"/>
        <v>39.587254266055041</v>
      </c>
      <c r="K1156" s="3">
        <f t="shared" si="91"/>
        <v>19.913903864009811</v>
      </c>
    </row>
    <row r="1157" spans="1:11">
      <c r="A1157" s="1">
        <v>1966.09</v>
      </c>
      <c r="B1157" s="3">
        <v>77.81</v>
      </c>
      <c r="C1157" s="3">
        <v>2.89</v>
      </c>
      <c r="D1157" s="3">
        <v>5.51</v>
      </c>
      <c r="E1157" s="3">
        <v>32.700000000000003</v>
      </c>
      <c r="F1157" s="3">
        <f t="shared" si="87"/>
        <v>1966.7083333332464</v>
      </c>
      <c r="G1157" s="3">
        <v>5.18</v>
      </c>
      <c r="H1157" s="3">
        <f t="shared" si="88"/>
        <v>560.73169724770628</v>
      </c>
      <c r="I1157" s="3">
        <f t="shared" si="89"/>
        <v>20.826559633027522</v>
      </c>
      <c r="J1157" s="3">
        <f t="shared" si="90"/>
        <v>39.707385321100908</v>
      </c>
      <c r="K1157" s="3">
        <f t="shared" si="91"/>
        <v>19.161676250615006</v>
      </c>
    </row>
    <row r="1158" spans="1:11">
      <c r="A1158" s="1">
        <v>1966.1</v>
      </c>
      <c r="B1158" s="3">
        <v>77.13</v>
      </c>
      <c r="C1158" s="3">
        <v>2.8833299999999999</v>
      </c>
      <c r="D1158" s="3">
        <v>5.5233299999999996</v>
      </c>
      <c r="E1158" s="3">
        <v>32.9</v>
      </c>
      <c r="F1158" s="3">
        <f t="shared" si="87"/>
        <v>1966.7916666665797</v>
      </c>
      <c r="G1158" s="3">
        <v>5.01</v>
      </c>
      <c r="H1158" s="3">
        <f t="shared" si="88"/>
        <v>552.45241641337373</v>
      </c>
      <c r="I1158" s="3">
        <f t="shared" si="89"/>
        <v>20.652179772036476</v>
      </c>
      <c r="J1158" s="3">
        <f t="shared" si="90"/>
        <v>39.561480683890572</v>
      </c>
      <c r="K1158" s="3">
        <f t="shared" si="91"/>
        <v>18.825409371315676</v>
      </c>
    </row>
    <row r="1159" spans="1:11">
      <c r="A1159" s="1">
        <v>1966.11</v>
      </c>
      <c r="B1159" s="3">
        <v>80.989999999999995</v>
      </c>
      <c r="C1159" s="3">
        <v>2.8766699999999998</v>
      </c>
      <c r="D1159" s="3">
        <v>5.53667</v>
      </c>
      <c r="E1159" s="3">
        <v>32.9</v>
      </c>
      <c r="F1159" s="3">
        <f t="shared" si="87"/>
        <v>1966.8749999999129</v>
      </c>
      <c r="G1159" s="3">
        <v>5.16</v>
      </c>
      <c r="H1159" s="3">
        <f t="shared" si="88"/>
        <v>580.10010638297865</v>
      </c>
      <c r="I1159" s="3">
        <f t="shared" si="89"/>
        <v>20.60447676291793</v>
      </c>
      <c r="J1159" s="3">
        <f t="shared" si="90"/>
        <v>39.657029954407292</v>
      </c>
      <c r="K1159" s="3">
        <f t="shared" si="91"/>
        <v>19.711251211928964</v>
      </c>
    </row>
    <row r="1160" spans="1:11">
      <c r="A1160" s="1">
        <v>1966.12</v>
      </c>
      <c r="B1160" s="3">
        <v>81.33</v>
      </c>
      <c r="C1160" s="3">
        <v>2.87</v>
      </c>
      <c r="D1160" s="3">
        <v>5.55</v>
      </c>
      <c r="E1160" s="3">
        <v>32.9</v>
      </c>
      <c r="F1160" s="3">
        <f t="shared" si="87"/>
        <v>1966.9583333332462</v>
      </c>
      <c r="G1160" s="3">
        <v>4.84</v>
      </c>
      <c r="H1160" s="3">
        <f t="shared" si="88"/>
        <v>582.53539513677811</v>
      </c>
      <c r="I1160" s="3">
        <f t="shared" si="89"/>
        <v>20.556702127659573</v>
      </c>
      <c r="J1160" s="3">
        <f t="shared" si="90"/>
        <v>39.752507598784192</v>
      </c>
      <c r="K1160" s="3">
        <f t="shared" si="91"/>
        <v>19.736473752791973</v>
      </c>
    </row>
    <row r="1161" spans="1:11">
      <c r="A1161" s="1">
        <v>1967.01</v>
      </c>
      <c r="B1161" s="3">
        <v>84.45</v>
      </c>
      <c r="C1161" s="3">
        <v>2.88</v>
      </c>
      <c r="D1161" s="3">
        <v>5.5166700000000004</v>
      </c>
      <c r="E1161" s="3">
        <v>32.9</v>
      </c>
      <c r="F1161" s="3">
        <f t="shared" si="87"/>
        <v>1967.0416666665794</v>
      </c>
      <c r="G1161" s="3">
        <v>4.58</v>
      </c>
      <c r="H1161" s="3">
        <f t="shared" si="88"/>
        <v>604.88275075987838</v>
      </c>
      <c r="I1161" s="3">
        <f t="shared" si="89"/>
        <v>20.628328267477201</v>
      </c>
      <c r="J1161" s="3">
        <f t="shared" si="90"/>
        <v>39.513777674772037</v>
      </c>
      <c r="K1161" s="3">
        <f t="shared" si="91"/>
        <v>20.432242125384278</v>
      </c>
    </row>
    <row r="1162" spans="1:11">
      <c r="A1162" s="1">
        <v>1967.02</v>
      </c>
      <c r="B1162" s="3">
        <v>87.36</v>
      </c>
      <c r="C1162" s="3">
        <v>2.89</v>
      </c>
      <c r="D1162" s="3">
        <v>5.4833299999999996</v>
      </c>
      <c r="E1162" s="3">
        <v>32.9</v>
      </c>
      <c r="F1162" s="3">
        <f t="shared" si="87"/>
        <v>1967.1249999999127</v>
      </c>
      <c r="G1162" s="3">
        <v>4.63</v>
      </c>
      <c r="H1162" s="3">
        <f t="shared" si="88"/>
        <v>625.72595744680848</v>
      </c>
      <c r="I1162" s="3">
        <f t="shared" si="89"/>
        <v>20.699954407294832</v>
      </c>
      <c r="J1162" s="3">
        <f t="shared" si="90"/>
        <v>39.274976124620053</v>
      </c>
      <c r="K1162" s="3">
        <f t="shared" si="91"/>
        <v>21.074443163678438</v>
      </c>
    </row>
    <row r="1163" spans="1:11">
      <c r="A1163" s="1">
        <v>1967.03</v>
      </c>
      <c r="B1163" s="3">
        <v>89.42</v>
      </c>
      <c r="C1163" s="3">
        <v>2.9</v>
      </c>
      <c r="D1163" s="3">
        <v>5.45</v>
      </c>
      <c r="E1163" s="3">
        <v>33</v>
      </c>
      <c r="F1163" s="3">
        <f t="shared" ref="F1163:F1226" si="92">F1162+1/12</f>
        <v>1967.2083333332459</v>
      </c>
      <c r="G1163" s="3">
        <v>4.54</v>
      </c>
      <c r="H1163" s="3">
        <f t="shared" si="88"/>
        <v>638.54009090909085</v>
      </c>
      <c r="I1163" s="3">
        <f t="shared" si="89"/>
        <v>20.708636363636359</v>
      </c>
      <c r="J1163" s="3">
        <f t="shared" si="90"/>
        <v>38.917954545454549</v>
      </c>
      <c r="K1163" s="3">
        <f t="shared" si="91"/>
        <v>21.4438986020191</v>
      </c>
    </row>
    <row r="1164" spans="1:11">
      <c r="A1164" s="1">
        <v>1967.04</v>
      </c>
      <c r="B1164" s="3">
        <v>90.96</v>
      </c>
      <c r="C1164" s="3">
        <v>2.9</v>
      </c>
      <c r="D1164" s="3">
        <v>5.41</v>
      </c>
      <c r="E1164" s="3">
        <v>33.1</v>
      </c>
      <c r="F1164" s="3">
        <f t="shared" si="92"/>
        <v>1967.2916666665792</v>
      </c>
      <c r="G1164" s="3">
        <v>4.59</v>
      </c>
      <c r="H1164" s="3">
        <f t="shared" si="88"/>
        <v>647.5747432024167</v>
      </c>
      <c r="I1164" s="3">
        <f t="shared" si="89"/>
        <v>20.646072507552866</v>
      </c>
      <c r="J1164" s="3">
        <f t="shared" si="90"/>
        <v>38.515604229607241</v>
      </c>
      <c r="K1164" s="3">
        <f t="shared" si="91"/>
        <v>21.686025566746242</v>
      </c>
    </row>
    <row r="1165" spans="1:11">
      <c r="A1165" s="1">
        <v>1967.05</v>
      </c>
      <c r="B1165" s="3">
        <v>92.59</v>
      </c>
      <c r="C1165" s="3">
        <v>2.9</v>
      </c>
      <c r="D1165" s="3">
        <v>5.37</v>
      </c>
      <c r="E1165" s="3">
        <v>33.200000000000003</v>
      </c>
      <c r="F1165" s="3">
        <f t="shared" si="92"/>
        <v>1967.3749999999125</v>
      </c>
      <c r="G1165" s="3">
        <v>4.8499999999999996</v>
      </c>
      <c r="H1165" s="3">
        <f t="shared" si="88"/>
        <v>657.19378012048173</v>
      </c>
      <c r="I1165" s="3">
        <f t="shared" si="89"/>
        <v>20.58388554216867</v>
      </c>
      <c r="J1165" s="3">
        <f t="shared" si="90"/>
        <v>38.115677710843372</v>
      </c>
      <c r="K1165" s="3">
        <f t="shared" si="91"/>
        <v>21.9484773896584</v>
      </c>
    </row>
    <row r="1166" spans="1:11">
      <c r="A1166" s="1">
        <v>1967.06</v>
      </c>
      <c r="B1166" s="3">
        <v>91.43</v>
      </c>
      <c r="C1166" s="3">
        <v>2.9</v>
      </c>
      <c r="D1166" s="3">
        <v>5.33</v>
      </c>
      <c r="E1166" s="3">
        <v>33.299999999999997</v>
      </c>
      <c r="F1166" s="3">
        <f t="shared" si="92"/>
        <v>1967.4583333332457</v>
      </c>
      <c r="G1166" s="3">
        <v>5.0199999999999996</v>
      </c>
      <c r="H1166" s="3">
        <f t="shared" si="88"/>
        <v>647.01139639639644</v>
      </c>
      <c r="I1166" s="3">
        <f t="shared" si="89"/>
        <v>20.522072072072071</v>
      </c>
      <c r="J1166" s="3">
        <f t="shared" si="90"/>
        <v>37.718153153153153</v>
      </c>
      <c r="K1166" s="3">
        <f t="shared" si="91"/>
        <v>21.552097609793488</v>
      </c>
    </row>
    <row r="1167" spans="1:11">
      <c r="A1167" s="1">
        <v>1967.07</v>
      </c>
      <c r="B1167" s="3">
        <v>93.01</v>
      </c>
      <c r="C1167" s="3">
        <v>2.9066700000000001</v>
      </c>
      <c r="D1167" s="3">
        <v>5.32</v>
      </c>
      <c r="E1167" s="3">
        <v>33.4</v>
      </c>
      <c r="F1167" s="3">
        <f t="shared" si="92"/>
        <v>1967.541666666579</v>
      </c>
      <c r="G1167" s="3">
        <v>5.16</v>
      </c>
      <c r="H1167" s="3">
        <f t="shared" si="88"/>
        <v>656.22175149700593</v>
      </c>
      <c r="I1167" s="3">
        <f t="shared" si="89"/>
        <v>20.507688188622751</v>
      </c>
      <c r="J1167" s="3">
        <f t="shared" si="90"/>
        <v>37.534670658682636</v>
      </c>
      <c r="K1167" s="3">
        <f t="shared" si="91"/>
        <v>21.804196245666365</v>
      </c>
    </row>
    <row r="1168" spans="1:11">
      <c r="A1168" s="1">
        <v>1967.08</v>
      </c>
      <c r="B1168" s="3">
        <v>94.49</v>
      </c>
      <c r="C1168" s="3">
        <v>2.9133300000000002</v>
      </c>
      <c r="D1168" s="3">
        <v>5.31</v>
      </c>
      <c r="E1168" s="3">
        <v>33.5</v>
      </c>
      <c r="F1168" s="3">
        <f t="shared" si="92"/>
        <v>1967.6249999999122</v>
      </c>
      <c r="G1168" s="3">
        <v>5.28</v>
      </c>
      <c r="H1168" s="3">
        <f t="shared" si="88"/>
        <v>664.67368656716405</v>
      </c>
      <c r="I1168" s="3">
        <f t="shared" si="89"/>
        <v>20.493319835820895</v>
      </c>
      <c r="J1168" s="3">
        <f t="shared" si="90"/>
        <v>37.352283582089548</v>
      </c>
      <c r="K1168" s="3">
        <f t="shared" si="91"/>
        <v>22.030627049126021</v>
      </c>
    </row>
    <row r="1169" spans="1:11">
      <c r="A1169" s="1">
        <v>1967.09</v>
      </c>
      <c r="B1169" s="3">
        <v>95.81</v>
      </c>
      <c r="C1169" s="3">
        <v>2.92</v>
      </c>
      <c r="D1169" s="3">
        <v>5.3</v>
      </c>
      <c r="E1169" s="3">
        <v>33.6</v>
      </c>
      <c r="F1169" s="3">
        <f t="shared" si="92"/>
        <v>1967.7083333332455</v>
      </c>
      <c r="G1169" s="3">
        <v>5.3</v>
      </c>
      <c r="H1169" s="3">
        <f t="shared" si="88"/>
        <v>671.95316964285712</v>
      </c>
      <c r="I1169" s="3">
        <f t="shared" si="89"/>
        <v>20.479107142857142</v>
      </c>
      <c r="J1169" s="3">
        <f t="shared" si="90"/>
        <v>37.170982142857142</v>
      </c>
      <c r="K1169" s="3">
        <f t="shared" si="91"/>
        <v>22.219145488664793</v>
      </c>
    </row>
    <row r="1170" spans="1:11">
      <c r="A1170" s="1">
        <v>1967.1</v>
      </c>
      <c r="B1170" s="3">
        <v>95.66</v>
      </c>
      <c r="C1170" s="3">
        <v>2.92</v>
      </c>
      <c r="D1170" s="3">
        <v>5.31</v>
      </c>
      <c r="E1170" s="3">
        <v>33.700000000000003</v>
      </c>
      <c r="F1170" s="3">
        <f t="shared" si="92"/>
        <v>1967.7916666665787</v>
      </c>
      <c r="G1170" s="3">
        <v>5.48</v>
      </c>
      <c r="H1170" s="3">
        <f t="shared" si="88"/>
        <v>668.91035608308596</v>
      </c>
      <c r="I1170" s="3">
        <f t="shared" si="89"/>
        <v>20.418338278931749</v>
      </c>
      <c r="J1170" s="3">
        <f t="shared" si="90"/>
        <v>37.130608308605332</v>
      </c>
      <c r="K1170" s="3">
        <f t="shared" si="91"/>
        <v>22.068199194183887</v>
      </c>
    </row>
    <row r="1171" spans="1:11">
      <c r="A1171" s="1">
        <v>1967.11</v>
      </c>
      <c r="B1171" s="3">
        <v>92.66</v>
      </c>
      <c r="C1171" s="3">
        <v>2.92</v>
      </c>
      <c r="D1171" s="3">
        <v>5.32</v>
      </c>
      <c r="E1171" s="3">
        <v>33.799999999999997</v>
      </c>
      <c r="F1171" s="3">
        <f t="shared" si="92"/>
        <v>1967.874999999912</v>
      </c>
      <c r="G1171" s="3">
        <v>5.75</v>
      </c>
      <c r="H1171" s="3">
        <f t="shared" ref="H1171:H1234" si="93">B1171*$E$1727/E1171</f>
        <v>646.015650887574</v>
      </c>
      <c r="I1171" s="3">
        <f t="shared" ref="I1171:I1234" si="94">C1171*$E$1727/E1171</f>
        <v>20.35792899408284</v>
      </c>
      <c r="J1171" s="3">
        <f t="shared" ref="J1171:J1234" si="95">D1171*$E$1727/E1171</f>
        <v>37.090473372781062</v>
      </c>
      <c r="K1171" s="3">
        <f t="shared" si="91"/>
        <v>21.26310296833628</v>
      </c>
    </row>
    <row r="1172" spans="1:11">
      <c r="A1172" s="1">
        <v>1967.12</v>
      </c>
      <c r="B1172" s="3">
        <v>95.3</v>
      </c>
      <c r="C1172" s="3">
        <v>2.92</v>
      </c>
      <c r="D1172" s="3">
        <v>5.33</v>
      </c>
      <c r="E1172" s="3">
        <v>33.9</v>
      </c>
      <c r="F1172" s="3">
        <f t="shared" si="92"/>
        <v>1967.9583333332453</v>
      </c>
      <c r="G1172" s="3">
        <v>5.7</v>
      </c>
      <c r="H1172" s="3">
        <f t="shared" si="93"/>
        <v>662.4615044247787</v>
      </c>
      <c r="I1172" s="3">
        <f t="shared" si="94"/>
        <v>20.297876106194689</v>
      </c>
      <c r="J1172" s="3">
        <f t="shared" si="95"/>
        <v>37.050575221238937</v>
      </c>
      <c r="K1172" s="3">
        <f t="shared" si="91"/>
        <v>21.751597808723631</v>
      </c>
    </row>
    <row r="1173" spans="1:11">
      <c r="A1173" s="1">
        <v>1968.01</v>
      </c>
      <c r="B1173" s="3">
        <v>95.04</v>
      </c>
      <c r="C1173" s="3">
        <v>2.93</v>
      </c>
      <c r="D1173" s="3">
        <v>5.3666700000000001</v>
      </c>
      <c r="E1173" s="3">
        <v>34.1</v>
      </c>
      <c r="F1173" s="3">
        <f t="shared" si="92"/>
        <v>1968.0416666665785</v>
      </c>
      <c r="G1173" s="3">
        <v>5.53</v>
      </c>
      <c r="H1173" s="3">
        <f t="shared" si="93"/>
        <v>656.77935483870965</v>
      </c>
      <c r="I1173" s="3">
        <f t="shared" si="94"/>
        <v>20.247932551319646</v>
      </c>
      <c r="J1173" s="3">
        <f t="shared" si="95"/>
        <v>37.086679926686209</v>
      </c>
      <c r="K1173" s="3">
        <f t="shared" si="91"/>
        <v>21.511535896332184</v>
      </c>
    </row>
    <row r="1174" spans="1:11">
      <c r="A1174" s="1">
        <v>1968.02</v>
      </c>
      <c r="B1174" s="3">
        <v>90.75</v>
      </c>
      <c r="C1174" s="3">
        <v>2.94</v>
      </c>
      <c r="D1174" s="3">
        <v>5.4033300000000004</v>
      </c>
      <c r="E1174" s="3">
        <v>34.200000000000003</v>
      </c>
      <c r="F1174" s="3">
        <f t="shared" si="92"/>
        <v>1968.1249999999118</v>
      </c>
      <c r="G1174" s="3">
        <v>5.56</v>
      </c>
      <c r="H1174" s="3">
        <f t="shared" si="93"/>
        <v>625.29934210526312</v>
      </c>
      <c r="I1174" s="3">
        <f t="shared" si="94"/>
        <v>20.257631578947365</v>
      </c>
      <c r="J1174" s="3">
        <f t="shared" si="95"/>
        <v>37.230839605263156</v>
      </c>
      <c r="K1174" s="3">
        <f t="shared" si="91"/>
        <v>20.424992376214224</v>
      </c>
    </row>
    <row r="1175" spans="1:11">
      <c r="A1175" s="1">
        <v>1968.03</v>
      </c>
      <c r="B1175" s="3">
        <v>89.09</v>
      </c>
      <c r="C1175" s="3">
        <v>2.95</v>
      </c>
      <c r="D1175" s="3">
        <v>5.44</v>
      </c>
      <c r="E1175" s="3">
        <v>34.299999999999997</v>
      </c>
      <c r="F1175" s="3">
        <f t="shared" si="92"/>
        <v>1968.208333333245</v>
      </c>
      <c r="G1175" s="3">
        <v>5.74</v>
      </c>
      <c r="H1175" s="3">
        <f t="shared" si="93"/>
        <v>612.07167638483963</v>
      </c>
      <c r="I1175" s="3">
        <f t="shared" si="94"/>
        <v>20.267274052478136</v>
      </c>
      <c r="J1175" s="3">
        <f t="shared" si="95"/>
        <v>37.374227405247815</v>
      </c>
      <c r="K1175" s="3">
        <f t="shared" si="91"/>
        <v>19.9347113082957</v>
      </c>
    </row>
    <row r="1176" spans="1:11">
      <c r="A1176" s="1">
        <v>1968.04</v>
      </c>
      <c r="B1176" s="3">
        <v>95.67</v>
      </c>
      <c r="C1176" s="3">
        <v>2.96333</v>
      </c>
      <c r="D1176" s="3">
        <v>5.4833299999999996</v>
      </c>
      <c r="E1176" s="3">
        <v>34.4</v>
      </c>
      <c r="F1176" s="3">
        <f t="shared" si="92"/>
        <v>1968.2916666665783</v>
      </c>
      <c r="G1176" s="3">
        <v>5.64</v>
      </c>
      <c r="H1176" s="3">
        <f t="shared" si="93"/>
        <v>655.36731104651153</v>
      </c>
      <c r="I1176" s="3">
        <f t="shared" si="94"/>
        <v>20.299671933139535</v>
      </c>
      <c r="J1176" s="3">
        <f t="shared" si="95"/>
        <v>37.562404491279061</v>
      </c>
      <c r="K1176" s="3">
        <f t="shared" si="91"/>
        <v>21.277356015671735</v>
      </c>
    </row>
    <row r="1177" spans="1:11">
      <c r="A1177" s="1">
        <v>1968.05</v>
      </c>
      <c r="B1177" s="3">
        <v>97.87</v>
      </c>
      <c r="C1177" s="3">
        <v>2.9766699999999999</v>
      </c>
      <c r="D1177" s="3">
        <v>5.5266700000000002</v>
      </c>
      <c r="E1177" s="3">
        <v>34.5</v>
      </c>
      <c r="F1177" s="3">
        <f t="shared" si="92"/>
        <v>1968.3749999999116</v>
      </c>
      <c r="G1177" s="3">
        <v>5.87</v>
      </c>
      <c r="H1177" s="3">
        <f t="shared" si="93"/>
        <v>668.4946521739131</v>
      </c>
      <c r="I1177" s="3">
        <f t="shared" si="94"/>
        <v>20.331950304347824</v>
      </c>
      <c r="J1177" s="3">
        <f t="shared" si="95"/>
        <v>37.749558999999998</v>
      </c>
      <c r="K1177" s="3">
        <f t="shared" si="91"/>
        <v>21.630227142779876</v>
      </c>
    </row>
    <row r="1178" spans="1:11">
      <c r="A1178" s="1">
        <v>1968.06</v>
      </c>
      <c r="B1178" s="3">
        <v>100.5</v>
      </c>
      <c r="C1178" s="3">
        <v>2.99</v>
      </c>
      <c r="D1178" s="3">
        <v>5.57</v>
      </c>
      <c r="E1178" s="3">
        <v>34.700000000000003</v>
      </c>
      <c r="F1178" s="3">
        <f t="shared" si="92"/>
        <v>1968.4583333332448</v>
      </c>
      <c r="G1178" s="3">
        <v>5.72</v>
      </c>
      <c r="H1178" s="3">
        <f t="shared" si="93"/>
        <v>682.50216138328517</v>
      </c>
      <c r="I1178" s="3">
        <f t="shared" si="94"/>
        <v>20.305288184438037</v>
      </c>
      <c r="J1178" s="3">
        <f t="shared" si="95"/>
        <v>37.826239193083573</v>
      </c>
      <c r="K1178" s="3">
        <f t="shared" si="91"/>
        <v>22.004623431346527</v>
      </c>
    </row>
    <row r="1179" spans="1:11">
      <c r="A1179" s="1">
        <v>1968.07</v>
      </c>
      <c r="B1179" s="3">
        <v>100.3</v>
      </c>
      <c r="C1179" s="3">
        <v>3.0033300000000001</v>
      </c>
      <c r="D1179" s="3">
        <v>5.6</v>
      </c>
      <c r="E1179" s="3">
        <v>34.9</v>
      </c>
      <c r="F1179" s="3">
        <f t="shared" si="92"/>
        <v>1968.5416666665781</v>
      </c>
      <c r="G1179" s="3">
        <v>5.5</v>
      </c>
      <c r="H1179" s="3">
        <f t="shared" si="93"/>
        <v>677.24054441260739</v>
      </c>
      <c r="I1179" s="3">
        <f t="shared" si="94"/>
        <v>20.27893164756447</v>
      </c>
      <c r="J1179" s="3">
        <f t="shared" si="95"/>
        <v>37.812034383954156</v>
      </c>
      <c r="K1179" s="3">
        <f t="shared" si="91"/>
        <v>21.753537415670941</v>
      </c>
    </row>
    <row r="1180" spans="1:11">
      <c r="A1180" s="1">
        <v>1968.08</v>
      </c>
      <c r="B1180" s="3">
        <v>98.11</v>
      </c>
      <c r="C1180" s="3">
        <v>3.01667</v>
      </c>
      <c r="D1180" s="3">
        <v>5.63</v>
      </c>
      <c r="E1180" s="3">
        <v>35</v>
      </c>
      <c r="F1180" s="3">
        <f t="shared" si="92"/>
        <v>1968.6249999999113</v>
      </c>
      <c r="G1180" s="3">
        <v>5.42</v>
      </c>
      <c r="H1180" s="3">
        <f t="shared" si="93"/>
        <v>660.56061428571422</v>
      </c>
      <c r="I1180" s="3">
        <f t="shared" si="94"/>
        <v>20.310808157142855</v>
      </c>
      <c r="J1180" s="3">
        <f t="shared" si="95"/>
        <v>37.905985714285713</v>
      </c>
      <c r="K1180" s="3">
        <f t="shared" si="91"/>
        <v>21.13776679361785</v>
      </c>
    </row>
    <row r="1181" spans="1:11">
      <c r="A1181" s="1">
        <v>1968.09</v>
      </c>
      <c r="B1181" s="3">
        <v>101.3</v>
      </c>
      <c r="C1181" s="3">
        <v>3.03</v>
      </c>
      <c r="D1181" s="3">
        <v>5.66</v>
      </c>
      <c r="E1181" s="3">
        <v>35.1</v>
      </c>
      <c r="F1181" s="3">
        <f t="shared" si="92"/>
        <v>1968.7083333332446</v>
      </c>
      <c r="G1181" s="3">
        <v>5.46</v>
      </c>
      <c r="H1181" s="3">
        <f t="shared" si="93"/>
        <v>680.09529914529901</v>
      </c>
      <c r="I1181" s="3">
        <f t="shared" si="94"/>
        <v>20.342435897435895</v>
      </c>
      <c r="J1181" s="3">
        <f t="shared" si="95"/>
        <v>37.99940170940171</v>
      </c>
      <c r="K1181" s="3">
        <f t="shared" si="91"/>
        <v>21.680275633292926</v>
      </c>
    </row>
    <row r="1182" spans="1:11">
      <c r="A1182" s="1">
        <v>1968.1</v>
      </c>
      <c r="B1182" s="3">
        <v>103.8</v>
      </c>
      <c r="C1182" s="3">
        <v>3.0433300000000001</v>
      </c>
      <c r="D1182" s="3">
        <v>5.6933299999999996</v>
      </c>
      <c r="E1182" s="3">
        <v>35.299999999999997</v>
      </c>
      <c r="F1182" s="3">
        <f t="shared" si="92"/>
        <v>1968.7916666665778</v>
      </c>
      <c r="G1182" s="3">
        <v>5.58</v>
      </c>
      <c r="H1182" s="3">
        <f t="shared" si="93"/>
        <v>692.93116147308785</v>
      </c>
      <c r="I1182" s="3">
        <f t="shared" si="94"/>
        <v>20.31616754957507</v>
      </c>
      <c r="J1182" s="3">
        <f t="shared" si="95"/>
        <v>38.006606643059484</v>
      </c>
      <c r="K1182" s="3">
        <f t="shared" si="91"/>
        <v>22.004606927956878</v>
      </c>
    </row>
    <row r="1183" spans="1:11">
      <c r="A1183" s="1">
        <v>1968.11</v>
      </c>
      <c r="B1183" s="3">
        <v>105.4</v>
      </c>
      <c r="C1183" s="3">
        <v>3.05667</v>
      </c>
      <c r="D1183" s="3">
        <v>5.7266700000000004</v>
      </c>
      <c r="E1183" s="3">
        <v>35.4</v>
      </c>
      <c r="F1183" s="3">
        <f t="shared" si="92"/>
        <v>1968.8749999999111</v>
      </c>
      <c r="G1183" s="3">
        <v>5.7</v>
      </c>
      <c r="H1183" s="3">
        <f t="shared" si="93"/>
        <v>701.62457627118647</v>
      </c>
      <c r="I1183" s="3">
        <f t="shared" si="94"/>
        <v>20.347578686440674</v>
      </c>
      <c r="J1183" s="3">
        <f t="shared" si="95"/>
        <v>38.121180381355934</v>
      </c>
      <c r="K1183" s="3">
        <f t="shared" si="91"/>
        <v>22.195529227158147</v>
      </c>
    </row>
    <row r="1184" spans="1:11">
      <c r="A1184" s="1">
        <v>1968.12</v>
      </c>
      <c r="B1184" s="3">
        <v>106.5</v>
      </c>
      <c r="C1184" s="3">
        <v>3.07</v>
      </c>
      <c r="D1184" s="3">
        <v>5.76</v>
      </c>
      <c r="E1184" s="3">
        <v>35.5</v>
      </c>
      <c r="F1184" s="3">
        <f t="shared" si="92"/>
        <v>1968.9583333332444</v>
      </c>
      <c r="G1184" s="3">
        <v>6.03</v>
      </c>
      <c r="H1184" s="3">
        <f t="shared" si="93"/>
        <v>706.94999999999993</v>
      </c>
      <c r="I1184" s="3">
        <f t="shared" si="94"/>
        <v>20.378746478873236</v>
      </c>
      <c r="J1184" s="3">
        <f t="shared" si="95"/>
        <v>38.235042253521122</v>
      </c>
      <c r="K1184" s="3">
        <f t="shared" si="91"/>
        <v>22.277872995434876</v>
      </c>
    </row>
    <row r="1185" spans="1:11">
      <c r="A1185" s="1">
        <v>1969.01</v>
      </c>
      <c r="B1185" s="3">
        <v>102</v>
      </c>
      <c r="C1185" s="3">
        <v>3.08</v>
      </c>
      <c r="D1185" s="3">
        <v>5.78</v>
      </c>
      <c r="E1185" s="3">
        <v>35.6</v>
      </c>
      <c r="F1185" s="3">
        <f t="shared" si="92"/>
        <v>1969.0416666665776</v>
      </c>
      <c r="G1185" s="3">
        <v>6.04</v>
      </c>
      <c r="H1185" s="3">
        <f t="shared" si="93"/>
        <v>675.17696629213481</v>
      </c>
      <c r="I1185" s="3">
        <f t="shared" si="94"/>
        <v>20.38769662921348</v>
      </c>
      <c r="J1185" s="3">
        <f t="shared" si="95"/>
        <v>38.260028089887641</v>
      </c>
      <c r="K1185" s="3">
        <f t="shared" si="91"/>
        <v>21.194968072847157</v>
      </c>
    </row>
    <row r="1186" spans="1:11">
      <c r="A1186" s="1">
        <v>1969.02</v>
      </c>
      <c r="B1186" s="3">
        <v>101.5</v>
      </c>
      <c r="C1186" s="3">
        <v>3.09</v>
      </c>
      <c r="D1186" s="3">
        <v>5.8</v>
      </c>
      <c r="E1186" s="3">
        <v>35.799999999999997</v>
      </c>
      <c r="F1186" s="3">
        <f t="shared" si="92"/>
        <v>1969.1249999999109</v>
      </c>
      <c r="G1186" s="3">
        <v>6.19</v>
      </c>
      <c r="H1186" s="3">
        <f t="shared" si="93"/>
        <v>668.11382681564248</v>
      </c>
      <c r="I1186" s="3">
        <f t="shared" si="94"/>
        <v>20.33962290502793</v>
      </c>
      <c r="J1186" s="3">
        <f t="shared" si="95"/>
        <v>38.177932960893848</v>
      </c>
      <c r="K1186" s="3">
        <f t="shared" si="91"/>
        <v>20.895729901987242</v>
      </c>
    </row>
    <row r="1187" spans="1:11">
      <c r="A1187" s="1">
        <v>1969.03</v>
      </c>
      <c r="B1187" s="3">
        <v>99.3</v>
      </c>
      <c r="C1187" s="3">
        <v>3.1</v>
      </c>
      <c r="D1187" s="3">
        <v>5.82</v>
      </c>
      <c r="E1187" s="3">
        <v>36.1</v>
      </c>
      <c r="F1187" s="3">
        <f t="shared" si="92"/>
        <v>1969.2083333332441</v>
      </c>
      <c r="G1187" s="3">
        <v>6.3</v>
      </c>
      <c r="H1187" s="3">
        <f t="shared" si="93"/>
        <v>648.20069252077553</v>
      </c>
      <c r="I1187" s="3">
        <f t="shared" si="94"/>
        <v>20.235872576177282</v>
      </c>
      <c r="J1187" s="3">
        <f t="shared" si="95"/>
        <v>37.991218836565096</v>
      </c>
      <c r="K1187" s="3">
        <f t="shared" si="91"/>
        <v>20.202287616481655</v>
      </c>
    </row>
    <row r="1188" spans="1:11">
      <c r="A1188" s="1">
        <v>1969.04</v>
      </c>
      <c r="B1188" s="3">
        <v>101.3</v>
      </c>
      <c r="C1188" s="3">
        <v>3.11</v>
      </c>
      <c r="D1188" s="3">
        <v>5.82667</v>
      </c>
      <c r="E1188" s="3">
        <v>36.299999999999997</v>
      </c>
      <c r="F1188" s="3">
        <f t="shared" si="92"/>
        <v>1969.2916666665774</v>
      </c>
      <c r="G1188" s="3">
        <v>6.17</v>
      </c>
      <c r="H1188" s="3">
        <f t="shared" si="93"/>
        <v>657.61280991735532</v>
      </c>
      <c r="I1188" s="3">
        <f t="shared" si="94"/>
        <v>20.189297520661153</v>
      </c>
      <c r="J1188" s="3">
        <f t="shared" si="95"/>
        <v>37.825200702479343</v>
      </c>
      <c r="K1188" s="3">
        <f t="shared" si="91"/>
        <v>20.428608081932154</v>
      </c>
    </row>
    <row r="1189" spans="1:11">
      <c r="A1189" s="1">
        <v>1969.05</v>
      </c>
      <c r="B1189" s="3">
        <v>104.6</v>
      </c>
      <c r="C1189" s="3">
        <v>3.12</v>
      </c>
      <c r="D1189" s="3">
        <v>5.8333300000000001</v>
      </c>
      <c r="E1189" s="3">
        <v>36.4</v>
      </c>
      <c r="F1189" s="3">
        <f t="shared" si="92"/>
        <v>1969.3749999999106</v>
      </c>
      <c r="G1189" s="3">
        <v>6.32</v>
      </c>
      <c r="H1189" s="3">
        <f t="shared" si="93"/>
        <v>677.17005494505497</v>
      </c>
      <c r="I1189" s="3">
        <f t="shared" si="94"/>
        <v>20.198571428571427</v>
      </c>
      <c r="J1189" s="3">
        <f t="shared" si="95"/>
        <v>37.764401497252749</v>
      </c>
      <c r="K1189" s="3">
        <f t="shared" si="91"/>
        <v>20.972258271972098</v>
      </c>
    </row>
    <row r="1190" spans="1:11">
      <c r="A1190" s="1">
        <v>1969.06</v>
      </c>
      <c r="B1190" s="3">
        <v>99.14</v>
      </c>
      <c r="C1190" s="3">
        <v>3.13</v>
      </c>
      <c r="D1190" s="3">
        <v>5.84</v>
      </c>
      <c r="E1190" s="3">
        <v>36.6</v>
      </c>
      <c r="F1190" s="3">
        <f t="shared" si="92"/>
        <v>1969.4583333332439</v>
      </c>
      <c r="G1190" s="3">
        <v>6.57</v>
      </c>
      <c r="H1190" s="3">
        <f t="shared" si="93"/>
        <v>638.31532786885236</v>
      </c>
      <c r="I1190" s="3">
        <f t="shared" si="94"/>
        <v>20.152581967213113</v>
      </c>
      <c r="J1190" s="3">
        <f t="shared" si="95"/>
        <v>37.600983606557371</v>
      </c>
      <c r="K1190" s="3">
        <f t="shared" si="91"/>
        <v>19.713341583757632</v>
      </c>
    </row>
    <row r="1191" spans="1:11">
      <c r="A1191" s="1">
        <v>1969.07</v>
      </c>
      <c r="B1191" s="3">
        <v>94.71</v>
      </c>
      <c r="C1191" s="3">
        <v>3.1366700000000001</v>
      </c>
      <c r="D1191" s="3">
        <v>5.8566700000000003</v>
      </c>
      <c r="E1191" s="3">
        <v>36.799999999999997</v>
      </c>
      <c r="F1191" s="3">
        <f t="shared" si="92"/>
        <v>1969.5416666665772</v>
      </c>
      <c r="G1191" s="3">
        <v>6.72</v>
      </c>
      <c r="H1191" s="3">
        <f t="shared" si="93"/>
        <v>606.47857336956508</v>
      </c>
      <c r="I1191" s="3">
        <f t="shared" si="94"/>
        <v>20.085768627717393</v>
      </c>
      <c r="J1191" s="3">
        <f t="shared" si="95"/>
        <v>37.50337732336957</v>
      </c>
      <c r="K1191" s="3">
        <f t="shared" si="91"/>
        <v>18.681708207192759</v>
      </c>
    </row>
    <row r="1192" spans="1:11">
      <c r="A1192" s="1">
        <v>1969.08</v>
      </c>
      <c r="B1192" s="3">
        <v>94.18</v>
      </c>
      <c r="C1192" s="3">
        <v>3.1433300000000002</v>
      </c>
      <c r="D1192" s="3">
        <v>5.8733300000000002</v>
      </c>
      <c r="E1192" s="3">
        <v>37</v>
      </c>
      <c r="F1192" s="3">
        <f t="shared" si="92"/>
        <v>1969.6249999999104</v>
      </c>
      <c r="G1192" s="3">
        <v>6.69</v>
      </c>
      <c r="H1192" s="3">
        <f t="shared" si="93"/>
        <v>599.8247837837838</v>
      </c>
      <c r="I1192" s="3">
        <f t="shared" si="94"/>
        <v>20.019613905405404</v>
      </c>
      <c r="J1192" s="3">
        <f t="shared" si="95"/>
        <v>37.406762554054048</v>
      </c>
      <c r="K1192" s="3">
        <f t="shared" si="91"/>
        <v>18.429515590207743</v>
      </c>
    </row>
    <row r="1193" spans="1:11">
      <c r="A1193" s="1">
        <v>1969.09</v>
      </c>
      <c r="B1193" s="3">
        <v>94.51</v>
      </c>
      <c r="C1193" s="3">
        <v>3.15</v>
      </c>
      <c r="D1193" s="3">
        <v>5.89</v>
      </c>
      <c r="E1193" s="3">
        <v>37.1</v>
      </c>
      <c r="F1193" s="3">
        <f t="shared" si="92"/>
        <v>1969.7083333332437</v>
      </c>
      <c r="G1193" s="3">
        <v>7.16</v>
      </c>
      <c r="H1193" s="3">
        <f t="shared" si="93"/>
        <v>600.30408355795134</v>
      </c>
      <c r="I1193" s="3">
        <f t="shared" si="94"/>
        <v>20.008018867924523</v>
      </c>
      <c r="J1193" s="3">
        <f t="shared" si="95"/>
        <v>37.411819407008075</v>
      </c>
      <c r="K1193" s="3">
        <f t="shared" si="91"/>
        <v>18.39804634467697</v>
      </c>
    </row>
    <row r="1194" spans="1:11">
      <c r="A1194" s="1">
        <v>1969.1</v>
      </c>
      <c r="B1194" s="3">
        <v>95.52</v>
      </c>
      <c r="C1194" s="3">
        <v>3.15333</v>
      </c>
      <c r="D1194" s="3">
        <v>5.8533299999999997</v>
      </c>
      <c r="E1194" s="3">
        <v>37.299999999999997</v>
      </c>
      <c r="F1194" s="3">
        <f t="shared" si="92"/>
        <v>1969.7916666665769</v>
      </c>
      <c r="G1194" s="3">
        <v>7.1</v>
      </c>
      <c r="H1194" s="3">
        <f t="shared" si="93"/>
        <v>603.46616621983912</v>
      </c>
      <c r="I1194" s="3">
        <f t="shared" si="94"/>
        <v>19.92177518766756</v>
      </c>
      <c r="J1194" s="3">
        <f t="shared" si="95"/>
        <v>36.979549986595174</v>
      </c>
      <c r="K1194" s="3">
        <f t="shared" si="91"/>
        <v>18.44866203181536</v>
      </c>
    </row>
    <row r="1195" spans="1:11">
      <c r="A1195" s="1">
        <v>1969.11</v>
      </c>
      <c r="B1195" s="3">
        <v>96.21</v>
      </c>
      <c r="C1195" s="3">
        <v>3.1566700000000001</v>
      </c>
      <c r="D1195" s="3">
        <v>5.8166700000000002</v>
      </c>
      <c r="E1195" s="3">
        <v>37.5</v>
      </c>
      <c r="F1195" s="3">
        <f t="shared" si="92"/>
        <v>1969.8749999999102</v>
      </c>
      <c r="G1195" s="3">
        <v>7.14</v>
      </c>
      <c r="H1195" s="3">
        <f t="shared" si="93"/>
        <v>604.58363999999995</v>
      </c>
      <c r="I1195" s="3">
        <f t="shared" si="94"/>
        <v>19.836514279999999</v>
      </c>
      <c r="J1195" s="3">
        <f t="shared" si="95"/>
        <v>36.551954279999997</v>
      </c>
      <c r="K1195" s="3">
        <f t="shared" si="91"/>
        <v>18.437760084691039</v>
      </c>
    </row>
    <row r="1196" spans="1:11">
      <c r="A1196" s="1">
        <v>1969.12</v>
      </c>
      <c r="B1196" s="3">
        <v>91.11</v>
      </c>
      <c r="C1196" s="3">
        <v>3.16</v>
      </c>
      <c r="D1196" s="3">
        <v>5.78</v>
      </c>
      <c r="E1196" s="3">
        <v>37.700000000000003</v>
      </c>
      <c r="F1196" s="3">
        <f t="shared" si="92"/>
        <v>1969.9583333332434</v>
      </c>
      <c r="G1196" s="3">
        <v>7.65</v>
      </c>
      <c r="H1196" s="3">
        <f t="shared" si="93"/>
        <v>569.49791777188318</v>
      </c>
      <c r="I1196" s="3">
        <f t="shared" si="94"/>
        <v>19.752095490716179</v>
      </c>
      <c r="J1196" s="3">
        <f t="shared" si="95"/>
        <v>36.128832891246681</v>
      </c>
      <c r="K1196" s="3">
        <f t="shared" si="91"/>
        <v>17.326929913742685</v>
      </c>
    </row>
    <row r="1197" spans="1:11">
      <c r="A1197" s="1">
        <v>1970.01</v>
      </c>
      <c r="B1197" s="3">
        <v>90.31</v>
      </c>
      <c r="C1197" s="3">
        <v>3.1633300000000002</v>
      </c>
      <c r="D1197" s="3">
        <v>5.73</v>
      </c>
      <c r="E1197" s="3">
        <v>37.799999999999997</v>
      </c>
      <c r="F1197" s="3">
        <f t="shared" si="92"/>
        <v>1970.0416666665767</v>
      </c>
      <c r="G1197" s="3">
        <v>7.79</v>
      </c>
      <c r="H1197" s="3">
        <f t="shared" si="93"/>
        <v>563.00400793650795</v>
      </c>
      <c r="I1197" s="3">
        <f t="shared" si="94"/>
        <v>19.720600912698412</v>
      </c>
      <c r="J1197" s="3">
        <f t="shared" si="95"/>
        <v>35.72154761904762</v>
      </c>
      <c r="K1197" s="3">
        <f t="shared" si="91"/>
        <v>17.09054139514021</v>
      </c>
    </row>
    <row r="1198" spans="1:11">
      <c r="A1198" s="1">
        <v>1970.02</v>
      </c>
      <c r="B1198" s="3">
        <v>87.16</v>
      </c>
      <c r="C1198" s="3">
        <v>3.1666699999999999</v>
      </c>
      <c r="D1198" s="3">
        <v>5.68</v>
      </c>
      <c r="E1198" s="3">
        <v>38</v>
      </c>
      <c r="F1198" s="3">
        <f t="shared" si="92"/>
        <v>1970.12499999991</v>
      </c>
      <c r="G1198" s="3">
        <v>7.24</v>
      </c>
      <c r="H1198" s="3">
        <f t="shared" si="93"/>
        <v>540.50668421052626</v>
      </c>
      <c r="I1198" s="3">
        <f t="shared" si="94"/>
        <v>19.637520671052631</v>
      </c>
      <c r="J1198" s="3">
        <f t="shared" si="95"/>
        <v>35.223473684210518</v>
      </c>
      <c r="K1198" s="3">
        <f t="shared" si="91"/>
        <v>16.372586787159854</v>
      </c>
    </row>
    <row r="1199" spans="1:11">
      <c r="A1199" s="1">
        <v>1970.03</v>
      </c>
      <c r="B1199" s="3">
        <v>88.65</v>
      </c>
      <c r="C1199" s="3">
        <v>3.17</v>
      </c>
      <c r="D1199" s="3">
        <v>5.63</v>
      </c>
      <c r="E1199" s="3">
        <v>38.200000000000003</v>
      </c>
      <c r="F1199" s="3">
        <f t="shared" si="92"/>
        <v>1970.2083333332432</v>
      </c>
      <c r="G1199" s="3">
        <v>7.07</v>
      </c>
      <c r="H1199" s="3">
        <f t="shared" si="93"/>
        <v>546.86839005235595</v>
      </c>
      <c r="I1199" s="3">
        <f t="shared" si="94"/>
        <v>19.555248691099472</v>
      </c>
      <c r="J1199" s="3">
        <f t="shared" si="95"/>
        <v>34.730615183246066</v>
      </c>
      <c r="K1199" s="3">
        <f t="shared" si="91"/>
        <v>16.531690813943619</v>
      </c>
    </row>
    <row r="1200" spans="1:11">
      <c r="A1200" s="1">
        <v>1970.04</v>
      </c>
      <c r="B1200" s="3">
        <v>85.95</v>
      </c>
      <c r="C1200" s="3">
        <v>3.17333</v>
      </c>
      <c r="D1200" s="3">
        <v>5.5933299999999999</v>
      </c>
      <c r="E1200" s="3">
        <v>38.5</v>
      </c>
      <c r="F1200" s="3">
        <f t="shared" si="92"/>
        <v>1970.2916666665765</v>
      </c>
      <c r="G1200" s="3">
        <v>7.39</v>
      </c>
      <c r="H1200" s="3">
        <f t="shared" si="93"/>
        <v>526.080974025974</v>
      </c>
      <c r="I1200" s="3">
        <f t="shared" si="94"/>
        <v>19.423252324675325</v>
      </c>
      <c r="J1200" s="3">
        <f t="shared" si="95"/>
        <v>34.235538038961032</v>
      </c>
      <c r="K1200" s="3">
        <f t="shared" si="91"/>
        <v>15.873067819354061</v>
      </c>
    </row>
    <row r="1201" spans="1:11">
      <c r="A1201" s="1">
        <v>1970.05</v>
      </c>
      <c r="B1201" s="3">
        <v>76.06</v>
      </c>
      <c r="C1201" s="3">
        <v>3.1766700000000001</v>
      </c>
      <c r="D1201" s="3">
        <v>5.5566700000000004</v>
      </c>
      <c r="E1201" s="3">
        <v>38.6</v>
      </c>
      <c r="F1201" s="3">
        <f t="shared" si="92"/>
        <v>1970.3749999999097</v>
      </c>
      <c r="G1201" s="3">
        <v>7.91</v>
      </c>
      <c r="H1201" s="3">
        <f t="shared" si="93"/>
        <v>464.34038860103618</v>
      </c>
      <c r="I1201" s="3">
        <f t="shared" si="94"/>
        <v>19.393323458549219</v>
      </c>
      <c r="J1201" s="3">
        <f t="shared" si="95"/>
        <v>33.923038484455951</v>
      </c>
      <c r="K1201" s="3">
        <f t="shared" si="91"/>
        <v>13.983836060789194</v>
      </c>
    </row>
    <row r="1202" spans="1:11">
      <c r="A1202" s="1">
        <v>1970.06</v>
      </c>
      <c r="B1202" s="3">
        <v>75.59</v>
      </c>
      <c r="C1202" s="3">
        <v>3.18</v>
      </c>
      <c r="D1202" s="3">
        <v>5.52</v>
      </c>
      <c r="E1202" s="3">
        <v>38.799999999999997</v>
      </c>
      <c r="F1202" s="3">
        <f t="shared" si="92"/>
        <v>1970.458333333243</v>
      </c>
      <c r="G1202" s="3">
        <v>7.84</v>
      </c>
      <c r="H1202" s="3">
        <f t="shared" si="93"/>
        <v>459.09235824742268</v>
      </c>
      <c r="I1202" s="3">
        <f t="shared" si="94"/>
        <v>19.313582474226806</v>
      </c>
      <c r="J1202" s="3">
        <f t="shared" si="95"/>
        <v>33.525463917525769</v>
      </c>
      <c r="K1202" s="3">
        <f t="shared" si="91"/>
        <v>13.799691797725187</v>
      </c>
    </row>
    <row r="1203" spans="1:11">
      <c r="A1203" s="1">
        <v>1970.07</v>
      </c>
      <c r="B1203" s="3">
        <v>75.72</v>
      </c>
      <c r="C1203" s="3">
        <v>3.1833300000000002</v>
      </c>
      <c r="D1203" s="3">
        <v>5.4666699999999997</v>
      </c>
      <c r="E1203" s="3">
        <v>39</v>
      </c>
      <c r="F1203" s="3">
        <f t="shared" si="92"/>
        <v>1970.5416666665762</v>
      </c>
      <c r="G1203" s="3">
        <v>7.46</v>
      </c>
      <c r="H1203" s="3">
        <f t="shared" si="93"/>
        <v>457.52353846153841</v>
      </c>
      <c r="I1203" s="3">
        <f t="shared" si="94"/>
        <v>19.234659346153848</v>
      </c>
      <c r="J1203" s="3">
        <f t="shared" si="95"/>
        <v>33.031302192307685</v>
      </c>
      <c r="K1203" s="3">
        <f t="shared" si="91"/>
        <v>13.726499744359772</v>
      </c>
    </row>
    <row r="1204" spans="1:11">
      <c r="A1204" s="1">
        <v>1970.08</v>
      </c>
      <c r="B1204" s="3">
        <v>77.92</v>
      </c>
      <c r="C1204" s="3">
        <v>3.1866699999999999</v>
      </c>
      <c r="D1204" s="3">
        <v>5.4133300000000002</v>
      </c>
      <c r="E1204" s="3">
        <v>39</v>
      </c>
      <c r="F1204" s="3">
        <f t="shared" si="92"/>
        <v>1970.6249999999095</v>
      </c>
      <c r="G1204" s="3">
        <v>7.53</v>
      </c>
      <c r="H1204" s="3">
        <f t="shared" si="93"/>
        <v>470.81661538461532</v>
      </c>
      <c r="I1204" s="3">
        <f t="shared" si="94"/>
        <v>19.254840653846152</v>
      </c>
      <c r="J1204" s="3">
        <f t="shared" si="95"/>
        <v>32.709005499999996</v>
      </c>
      <c r="K1204" s="3">
        <f t="shared" si="91"/>
        <v>14.100456516815452</v>
      </c>
    </row>
    <row r="1205" spans="1:11">
      <c r="A1205" s="1">
        <v>1970.09</v>
      </c>
      <c r="B1205" s="3">
        <v>82.58</v>
      </c>
      <c r="C1205" s="3">
        <v>3.19</v>
      </c>
      <c r="D1205" s="3">
        <v>5.36</v>
      </c>
      <c r="E1205" s="3">
        <v>39.200000000000003</v>
      </c>
      <c r="F1205" s="3">
        <f t="shared" si="92"/>
        <v>1970.7083333332428</v>
      </c>
      <c r="G1205" s="3">
        <v>7.39</v>
      </c>
      <c r="H1205" s="3">
        <f t="shared" si="93"/>
        <v>496.42798469387748</v>
      </c>
      <c r="I1205" s="3">
        <f t="shared" si="94"/>
        <v>19.176619897959181</v>
      </c>
      <c r="J1205" s="3">
        <f t="shared" si="95"/>
        <v>32.221530612244898</v>
      </c>
      <c r="K1205" s="3">
        <f t="shared" si="91"/>
        <v>14.842661145242232</v>
      </c>
    </row>
    <row r="1206" spans="1:11">
      <c r="A1206" s="1">
        <v>1970.1</v>
      </c>
      <c r="B1206" s="3">
        <v>84.37</v>
      </c>
      <c r="C1206" s="3">
        <v>3.17333</v>
      </c>
      <c r="D1206" s="3">
        <v>5.2833300000000003</v>
      </c>
      <c r="E1206" s="3">
        <v>39.4</v>
      </c>
      <c r="F1206" s="3">
        <f t="shared" si="92"/>
        <v>1970.791666666576</v>
      </c>
      <c r="G1206" s="3">
        <v>7.33</v>
      </c>
      <c r="H1206" s="3">
        <f t="shared" si="93"/>
        <v>504.61397208121826</v>
      </c>
      <c r="I1206" s="3">
        <f t="shared" si="94"/>
        <v>18.979573972081216</v>
      </c>
      <c r="J1206" s="3">
        <f t="shared" si="95"/>
        <v>31.599408997461932</v>
      </c>
      <c r="K1206" s="3">
        <f t="shared" si="91"/>
        <v>15.06418540408964</v>
      </c>
    </row>
    <row r="1207" spans="1:11">
      <c r="A1207" s="1">
        <v>1970.11</v>
      </c>
      <c r="B1207" s="3">
        <v>84.28</v>
      </c>
      <c r="C1207" s="3">
        <v>3.1566700000000001</v>
      </c>
      <c r="D1207" s="3">
        <v>5.2066699999999999</v>
      </c>
      <c r="E1207" s="3">
        <v>39.6</v>
      </c>
      <c r="F1207" s="3">
        <f t="shared" si="92"/>
        <v>1970.8749999999093</v>
      </c>
      <c r="G1207" s="3">
        <v>6.84</v>
      </c>
      <c r="H1207" s="3">
        <f t="shared" si="93"/>
        <v>501.52984848484846</v>
      </c>
      <c r="I1207" s="3">
        <f t="shared" si="94"/>
        <v>18.784577916666663</v>
      </c>
      <c r="J1207" s="3">
        <f t="shared" si="95"/>
        <v>30.983630946969694</v>
      </c>
      <c r="K1207" s="3">
        <f t="shared" si="91"/>
        <v>14.95076190879174</v>
      </c>
    </row>
    <row r="1208" spans="1:11">
      <c r="A1208" s="1">
        <v>1970.12</v>
      </c>
      <c r="B1208" s="3">
        <v>90.05</v>
      </c>
      <c r="C1208" s="3">
        <v>3.14</v>
      </c>
      <c r="D1208" s="3">
        <v>5.13</v>
      </c>
      <c r="E1208" s="3">
        <v>39.799999999999997</v>
      </c>
      <c r="F1208" s="3">
        <f t="shared" si="92"/>
        <v>1970.9583333332425</v>
      </c>
      <c r="G1208" s="3">
        <v>6.39</v>
      </c>
      <c r="H1208" s="3">
        <f t="shared" si="93"/>
        <v>533.17292713567838</v>
      </c>
      <c r="I1208" s="3">
        <f t="shared" si="94"/>
        <v>18.591482412060301</v>
      </c>
      <c r="J1208" s="3">
        <f t="shared" si="95"/>
        <v>30.3739824120603</v>
      </c>
      <c r="K1208" s="3">
        <f t="shared" si="91"/>
        <v>15.873840687205755</v>
      </c>
    </row>
    <row r="1209" spans="1:11">
      <c r="A1209" s="1">
        <v>1971.01</v>
      </c>
      <c r="B1209" s="3">
        <v>93.49</v>
      </c>
      <c r="C1209" s="3">
        <v>3.13</v>
      </c>
      <c r="D1209" s="3">
        <v>5.16</v>
      </c>
      <c r="E1209" s="3">
        <v>39.799999999999997</v>
      </c>
      <c r="F1209" s="3">
        <f t="shared" si="92"/>
        <v>1971.0416666665758</v>
      </c>
      <c r="G1209" s="3">
        <v>6.24</v>
      </c>
      <c r="H1209" s="3">
        <f t="shared" si="93"/>
        <v>553.54066582914572</v>
      </c>
      <c r="I1209" s="3">
        <f t="shared" si="94"/>
        <v>18.532273869346735</v>
      </c>
      <c r="J1209" s="3">
        <f t="shared" si="95"/>
        <v>30.551608040201007</v>
      </c>
      <c r="K1209" s="3">
        <f t="shared" si="91"/>
        <v>16.461793943491955</v>
      </c>
    </row>
    <row r="1210" spans="1:11">
      <c r="A1210" s="1">
        <v>1971.02</v>
      </c>
      <c r="B1210" s="3">
        <v>97.11</v>
      </c>
      <c r="C1210" s="3">
        <v>3.12</v>
      </c>
      <c r="D1210" s="3">
        <v>5.19</v>
      </c>
      <c r="E1210" s="3">
        <v>39.9</v>
      </c>
      <c r="F1210" s="3">
        <f t="shared" si="92"/>
        <v>1971.1249999999091</v>
      </c>
      <c r="G1210" s="3">
        <v>6.11</v>
      </c>
      <c r="H1210" s="3">
        <f t="shared" si="93"/>
        <v>573.53312030075176</v>
      </c>
      <c r="I1210" s="3">
        <f t="shared" si="94"/>
        <v>18.426766917293232</v>
      </c>
      <c r="J1210" s="3">
        <f t="shared" si="95"/>
        <v>30.652218045112782</v>
      </c>
      <c r="K1210" s="3">
        <f t="shared" si="91"/>
        <v>17.034534781502138</v>
      </c>
    </row>
    <row r="1211" spans="1:11">
      <c r="A1211" s="1">
        <v>1971.03</v>
      </c>
      <c r="B1211" s="3">
        <v>99.6</v>
      </c>
      <c r="C1211" s="3">
        <v>3.11</v>
      </c>
      <c r="D1211" s="3">
        <v>5.22</v>
      </c>
      <c r="E1211" s="3">
        <v>40</v>
      </c>
      <c r="F1211" s="3">
        <f t="shared" si="92"/>
        <v>1971.2083333332423</v>
      </c>
      <c r="G1211" s="3">
        <v>5.7</v>
      </c>
      <c r="H1211" s="3">
        <f t="shared" si="93"/>
        <v>586.7684999999999</v>
      </c>
      <c r="I1211" s="3">
        <f t="shared" si="94"/>
        <v>18.321787499999996</v>
      </c>
      <c r="J1211" s="3">
        <f t="shared" si="95"/>
        <v>30.752324999999995</v>
      </c>
      <c r="K1211" s="3">
        <f t="shared" si="91"/>
        <v>17.402902607188885</v>
      </c>
    </row>
    <row r="1212" spans="1:11">
      <c r="A1212" s="1">
        <v>1971.04</v>
      </c>
      <c r="B1212" s="3">
        <v>103</v>
      </c>
      <c r="C1212" s="3">
        <v>3.1066699999999998</v>
      </c>
      <c r="D1212" s="3">
        <v>5.2533300000000001</v>
      </c>
      <c r="E1212" s="3">
        <v>40.1</v>
      </c>
      <c r="F1212" s="3">
        <f t="shared" si="92"/>
        <v>1971.2916666665756</v>
      </c>
      <c r="G1212" s="3">
        <v>5.83</v>
      </c>
      <c r="H1212" s="3">
        <f t="shared" si="93"/>
        <v>605.28553615960095</v>
      </c>
      <c r="I1212" s="3">
        <f t="shared" si="94"/>
        <v>18.256528316708227</v>
      </c>
      <c r="J1212" s="3">
        <f t="shared" si="95"/>
        <v>30.871501608478802</v>
      </c>
      <c r="K1212" s="3">
        <f t="shared" si="91"/>
        <v>17.924110447959617</v>
      </c>
    </row>
    <row r="1213" spans="1:11">
      <c r="A1213" s="1">
        <v>1971.05</v>
      </c>
      <c r="B1213" s="3">
        <v>101.6</v>
      </c>
      <c r="C1213" s="3">
        <v>3.1033300000000001</v>
      </c>
      <c r="D1213" s="3">
        <v>5.28667</v>
      </c>
      <c r="E1213" s="3">
        <v>40.299999999999997</v>
      </c>
      <c r="F1213" s="3">
        <f t="shared" si="92"/>
        <v>1971.3749999999088</v>
      </c>
      <c r="G1213" s="3">
        <v>6.39</v>
      </c>
      <c r="H1213" s="3">
        <f t="shared" si="93"/>
        <v>594.09528535980144</v>
      </c>
      <c r="I1213" s="3">
        <f t="shared" si="94"/>
        <v>18.146394900744415</v>
      </c>
      <c r="J1213" s="3">
        <f t="shared" si="95"/>
        <v>30.913245297766746</v>
      </c>
      <c r="K1213" s="3">
        <f t="shared" si="91"/>
        <v>17.56415327969939</v>
      </c>
    </row>
    <row r="1214" spans="1:11">
      <c r="A1214" s="1">
        <v>1971.06</v>
      </c>
      <c r="B1214" s="3">
        <v>99.72</v>
      </c>
      <c r="C1214" s="3">
        <v>3.1</v>
      </c>
      <c r="D1214" s="3">
        <v>5.32</v>
      </c>
      <c r="E1214" s="3">
        <v>40.6</v>
      </c>
      <c r="F1214" s="3">
        <f t="shared" si="92"/>
        <v>1971.4583333332421</v>
      </c>
      <c r="G1214" s="3">
        <v>6.52</v>
      </c>
      <c r="H1214" s="3">
        <f t="shared" si="93"/>
        <v>578.79354679802941</v>
      </c>
      <c r="I1214" s="3">
        <f t="shared" si="94"/>
        <v>17.9929802955665</v>
      </c>
      <c r="J1214" s="3">
        <f t="shared" si="95"/>
        <v>30.878275862068961</v>
      </c>
      <c r="K1214" s="3">
        <f t="shared" si="91"/>
        <v>17.08316688007071</v>
      </c>
    </row>
    <row r="1215" spans="1:11">
      <c r="A1215" s="1">
        <v>1971.07</v>
      </c>
      <c r="B1215" s="3">
        <v>99</v>
      </c>
      <c r="C1215" s="3">
        <v>3.09667</v>
      </c>
      <c r="D1215" s="3">
        <v>5.3566700000000003</v>
      </c>
      <c r="E1215" s="3">
        <v>40.700000000000003</v>
      </c>
      <c r="F1215" s="3">
        <f t="shared" si="92"/>
        <v>1971.5416666665753</v>
      </c>
      <c r="G1215" s="3">
        <v>6.73</v>
      </c>
      <c r="H1215" s="3">
        <f t="shared" si="93"/>
        <v>573.2027027027026</v>
      </c>
      <c r="I1215" s="3">
        <f t="shared" si="94"/>
        <v>17.92949104422604</v>
      </c>
      <c r="J1215" s="3">
        <f t="shared" si="95"/>
        <v>31.014724459459458</v>
      </c>
      <c r="K1215" s="3">
        <f t="shared" si="91"/>
        <v>16.889414708693366</v>
      </c>
    </row>
    <row r="1216" spans="1:11">
      <c r="A1216" s="1">
        <v>1971.08</v>
      </c>
      <c r="B1216" s="3">
        <v>97.24</v>
      </c>
      <c r="C1216" s="3">
        <v>3.0933299999999999</v>
      </c>
      <c r="D1216" s="3">
        <v>5.3933299999999997</v>
      </c>
      <c r="E1216" s="3">
        <v>40.799999999999997</v>
      </c>
      <c r="F1216" s="3">
        <f t="shared" si="92"/>
        <v>1971.6249999999086</v>
      </c>
      <c r="G1216" s="3">
        <v>6.58</v>
      </c>
      <c r="H1216" s="3">
        <f t="shared" si="93"/>
        <v>561.63249999999994</v>
      </c>
      <c r="I1216" s="3">
        <f t="shared" si="94"/>
        <v>17.86625525735294</v>
      </c>
      <c r="J1216" s="3">
        <f t="shared" si="95"/>
        <v>31.150446433823525</v>
      </c>
      <c r="K1216" s="3">
        <f t="shared" si="91"/>
        <v>16.51944944305157</v>
      </c>
    </row>
    <row r="1217" spans="1:11">
      <c r="A1217" s="1">
        <v>1971.09</v>
      </c>
      <c r="B1217" s="3">
        <v>99.4</v>
      </c>
      <c r="C1217" s="3">
        <v>3.09</v>
      </c>
      <c r="D1217" s="3">
        <v>5.43</v>
      </c>
      <c r="E1217" s="3">
        <v>40.799999999999997</v>
      </c>
      <c r="F1217" s="3">
        <f t="shared" si="92"/>
        <v>1971.7083333332419</v>
      </c>
      <c r="G1217" s="3">
        <v>6.14</v>
      </c>
      <c r="H1217" s="3">
        <f t="shared" si="93"/>
        <v>574.10808823529419</v>
      </c>
      <c r="I1217" s="3">
        <f t="shared" si="94"/>
        <v>17.847022058823526</v>
      </c>
      <c r="J1217" s="3">
        <f t="shared" si="95"/>
        <v>31.362242647058821</v>
      </c>
      <c r="K1217" s="3">
        <f t="shared" ref="K1217:K1280" si="96">H1217/AVERAGE(J1097:J1216)</f>
        <v>16.856792547836008</v>
      </c>
    </row>
    <row r="1218" spans="1:11">
      <c r="A1218" s="1">
        <v>1971.1</v>
      </c>
      <c r="B1218" s="3">
        <v>97.29</v>
      </c>
      <c r="C1218" s="3">
        <v>3.0833300000000001</v>
      </c>
      <c r="D1218" s="3">
        <v>5.52</v>
      </c>
      <c r="E1218" s="3">
        <v>40.9</v>
      </c>
      <c r="F1218" s="3">
        <f t="shared" si="92"/>
        <v>1971.7916666665751</v>
      </c>
      <c r="G1218" s="3">
        <v>5.93</v>
      </c>
      <c r="H1218" s="3">
        <f t="shared" si="93"/>
        <v>560.54739608801958</v>
      </c>
      <c r="I1218" s="3">
        <f t="shared" si="94"/>
        <v>17.764956344743275</v>
      </c>
      <c r="J1218" s="3">
        <f t="shared" si="95"/>
        <v>31.804107579462098</v>
      </c>
      <c r="K1218" s="3">
        <f t="shared" si="96"/>
        <v>16.428862709159482</v>
      </c>
    </row>
    <row r="1219" spans="1:11">
      <c r="A1219" s="1">
        <v>1971.11</v>
      </c>
      <c r="B1219" s="3">
        <v>92.78</v>
      </c>
      <c r="C1219" s="3">
        <v>3.07667</v>
      </c>
      <c r="D1219" s="3">
        <v>5.61</v>
      </c>
      <c r="E1219" s="3">
        <v>40.9</v>
      </c>
      <c r="F1219" s="3">
        <f t="shared" si="92"/>
        <v>1971.8749999999084</v>
      </c>
      <c r="G1219" s="3">
        <v>5.81</v>
      </c>
      <c r="H1219" s="3">
        <f t="shared" si="93"/>
        <v>534.56251833740828</v>
      </c>
      <c r="I1219" s="3">
        <f t="shared" si="94"/>
        <v>17.726583997555011</v>
      </c>
      <c r="J1219" s="3">
        <f t="shared" si="95"/>
        <v>32.322652811735942</v>
      </c>
      <c r="K1219" s="3">
        <f t="shared" si="96"/>
        <v>15.638712654326651</v>
      </c>
    </row>
    <row r="1220" spans="1:11">
      <c r="A1220" s="1">
        <v>1971.12</v>
      </c>
      <c r="B1220" s="3">
        <v>99.17</v>
      </c>
      <c r="C1220" s="3">
        <v>3.07</v>
      </c>
      <c r="D1220" s="3">
        <v>5.7</v>
      </c>
      <c r="E1220" s="3">
        <v>41.1</v>
      </c>
      <c r="F1220" s="3">
        <f t="shared" si="92"/>
        <v>1971.9583333332416</v>
      </c>
      <c r="G1220" s="3">
        <v>5.93</v>
      </c>
      <c r="H1220" s="3">
        <f t="shared" si="93"/>
        <v>568.59879562043784</v>
      </c>
      <c r="I1220" s="3">
        <f t="shared" si="94"/>
        <v>17.6020802919708</v>
      </c>
      <c r="J1220" s="3">
        <f t="shared" si="95"/>
        <v>32.681386861313868</v>
      </c>
      <c r="K1220" s="3">
        <f t="shared" si="96"/>
        <v>16.603557212925338</v>
      </c>
    </row>
    <row r="1221" spans="1:11">
      <c r="A1221" s="1">
        <v>1972.01</v>
      </c>
      <c r="B1221" s="3">
        <v>103.3</v>
      </c>
      <c r="C1221" s="3">
        <v>3.07</v>
      </c>
      <c r="D1221" s="3">
        <v>5.7366700000000002</v>
      </c>
      <c r="E1221" s="3">
        <v>41.1</v>
      </c>
      <c r="F1221" s="3">
        <f t="shared" si="92"/>
        <v>1972.0416666665749</v>
      </c>
      <c r="G1221" s="3">
        <v>5.95</v>
      </c>
      <c r="H1221" s="3">
        <f t="shared" si="93"/>
        <v>592.27846715328462</v>
      </c>
      <c r="I1221" s="3">
        <f t="shared" si="94"/>
        <v>17.6020802919708</v>
      </c>
      <c r="J1221" s="3">
        <f t="shared" si="95"/>
        <v>32.891637116788317</v>
      </c>
      <c r="K1221" s="3">
        <f t="shared" si="96"/>
        <v>17.262996797035182</v>
      </c>
    </row>
    <row r="1222" spans="1:11">
      <c r="A1222" s="1">
        <v>1972.02</v>
      </c>
      <c r="B1222" s="3">
        <v>105.2</v>
      </c>
      <c r="C1222" s="3">
        <v>3.07</v>
      </c>
      <c r="D1222" s="3">
        <v>5.7733299999999996</v>
      </c>
      <c r="E1222" s="3">
        <v>41.3</v>
      </c>
      <c r="F1222" s="3">
        <f t="shared" si="92"/>
        <v>1972.1249999999081</v>
      </c>
      <c r="G1222" s="3">
        <v>6.08</v>
      </c>
      <c r="H1222" s="3">
        <f t="shared" si="93"/>
        <v>600.2513317191283</v>
      </c>
      <c r="I1222" s="3">
        <f t="shared" si="94"/>
        <v>17.516840193704599</v>
      </c>
      <c r="J1222" s="3">
        <f t="shared" si="95"/>
        <v>32.941530617433408</v>
      </c>
      <c r="K1222" s="3">
        <f t="shared" si="96"/>
        <v>17.464147605486172</v>
      </c>
    </row>
    <row r="1223" spans="1:11">
      <c r="A1223" s="1">
        <v>1972.03</v>
      </c>
      <c r="B1223" s="3">
        <v>107.7</v>
      </c>
      <c r="C1223" s="3">
        <v>3.07</v>
      </c>
      <c r="D1223" s="3">
        <v>5.81</v>
      </c>
      <c r="E1223" s="3">
        <v>41.4</v>
      </c>
      <c r="F1223" s="3">
        <f t="shared" si="92"/>
        <v>1972.2083333332414</v>
      </c>
      <c r="G1223" s="3">
        <v>6.07</v>
      </c>
      <c r="H1223" s="3">
        <f t="shared" si="93"/>
        <v>613.03152173913043</v>
      </c>
      <c r="I1223" s="3">
        <f t="shared" si="94"/>
        <v>17.474528985507245</v>
      </c>
      <c r="J1223" s="3">
        <f t="shared" si="95"/>
        <v>33.0706884057971</v>
      </c>
      <c r="K1223" s="3">
        <f t="shared" si="96"/>
        <v>17.805643849614949</v>
      </c>
    </row>
    <row r="1224" spans="1:11">
      <c r="A1224" s="1">
        <v>1972.04</v>
      </c>
      <c r="B1224" s="3">
        <v>108.8</v>
      </c>
      <c r="C1224" s="3">
        <v>3.07</v>
      </c>
      <c r="D1224" s="3">
        <v>5.8633300000000004</v>
      </c>
      <c r="E1224" s="3">
        <v>41.5</v>
      </c>
      <c r="F1224" s="3">
        <f t="shared" si="92"/>
        <v>1972.2916666665747</v>
      </c>
      <c r="G1224" s="3">
        <v>6.19</v>
      </c>
      <c r="H1224" s="3">
        <f t="shared" si="93"/>
        <v>617.80048192771073</v>
      </c>
      <c r="I1224" s="3">
        <f t="shared" si="94"/>
        <v>17.432421686746988</v>
      </c>
      <c r="J1224" s="3">
        <f t="shared" si="95"/>
        <v>33.29382444578313</v>
      </c>
      <c r="K1224" s="3">
        <f t="shared" si="96"/>
        <v>17.915161678498297</v>
      </c>
    </row>
    <row r="1225" spans="1:11">
      <c r="A1225" s="1">
        <v>1972.05</v>
      </c>
      <c r="B1225" s="3">
        <v>107.7</v>
      </c>
      <c r="C1225" s="3">
        <v>3.07</v>
      </c>
      <c r="D1225" s="3">
        <v>5.9166699999999999</v>
      </c>
      <c r="E1225" s="3">
        <v>41.6</v>
      </c>
      <c r="F1225" s="3">
        <f t="shared" si="92"/>
        <v>1972.3749999999079</v>
      </c>
      <c r="G1225" s="3">
        <v>6.13</v>
      </c>
      <c r="H1225" s="3">
        <f t="shared" si="93"/>
        <v>610.08425480769222</v>
      </c>
      <c r="I1225" s="3">
        <f t="shared" si="94"/>
        <v>17.390516826923076</v>
      </c>
      <c r="J1225" s="3">
        <f t="shared" si="95"/>
        <v>33.515944362980768</v>
      </c>
      <c r="K1225" s="3">
        <f t="shared" si="96"/>
        <v>17.66264620037256</v>
      </c>
    </row>
    <row r="1226" spans="1:11">
      <c r="A1226" s="1">
        <v>1972.06</v>
      </c>
      <c r="B1226" s="3">
        <v>108</v>
      </c>
      <c r="C1226" s="3">
        <v>3.07</v>
      </c>
      <c r="D1226" s="3">
        <v>5.97</v>
      </c>
      <c r="E1226" s="3">
        <v>41.7</v>
      </c>
      <c r="F1226" s="3">
        <f t="shared" si="92"/>
        <v>1972.4583333332412</v>
      </c>
      <c r="G1226" s="3">
        <v>6.11</v>
      </c>
      <c r="H1226" s="3">
        <f t="shared" si="93"/>
        <v>610.31654676258984</v>
      </c>
      <c r="I1226" s="3">
        <f t="shared" si="94"/>
        <v>17.348812949640283</v>
      </c>
      <c r="J1226" s="3">
        <f t="shared" si="95"/>
        <v>33.736942446043159</v>
      </c>
      <c r="K1226" s="3">
        <f t="shared" si="96"/>
        <v>17.640857315740259</v>
      </c>
    </row>
    <row r="1227" spans="1:11">
      <c r="A1227" s="1">
        <v>1972.07</v>
      </c>
      <c r="B1227" s="3">
        <v>107.2</v>
      </c>
      <c r="C1227" s="3">
        <v>3.0733299999999999</v>
      </c>
      <c r="D1227" s="3">
        <v>6.0266700000000002</v>
      </c>
      <c r="E1227" s="3">
        <v>41.9</v>
      </c>
      <c r="F1227" s="3">
        <f t="shared" ref="F1227:F1290" si="97">F1226+1/12</f>
        <v>1972.5416666665744</v>
      </c>
      <c r="G1227" s="3">
        <v>6.11</v>
      </c>
      <c r="H1227" s="3">
        <f t="shared" si="93"/>
        <v>602.90405727923621</v>
      </c>
      <c r="I1227" s="3">
        <f t="shared" si="94"/>
        <v>17.28473065632458</v>
      </c>
      <c r="J1227" s="3">
        <f t="shared" si="95"/>
        <v>33.8946249522673</v>
      </c>
      <c r="K1227" s="3">
        <f t="shared" si="96"/>
        <v>17.398690031138177</v>
      </c>
    </row>
    <row r="1228" spans="1:11">
      <c r="A1228" s="1">
        <v>1972.08</v>
      </c>
      <c r="B1228" s="3">
        <v>111</v>
      </c>
      <c r="C1228" s="3">
        <v>3.07667</v>
      </c>
      <c r="D1228" s="3">
        <v>6.0833300000000001</v>
      </c>
      <c r="E1228" s="3">
        <v>42</v>
      </c>
      <c r="F1228" s="3">
        <f t="shared" si="97"/>
        <v>1972.6249999999077</v>
      </c>
      <c r="G1228" s="3">
        <v>6.21</v>
      </c>
      <c r="H1228" s="3">
        <f t="shared" si="93"/>
        <v>622.78928571428571</v>
      </c>
      <c r="I1228" s="3">
        <f t="shared" si="94"/>
        <v>17.262316321428571</v>
      </c>
      <c r="J1228" s="3">
        <f t="shared" si="95"/>
        <v>34.131826535714282</v>
      </c>
      <c r="K1228" s="3">
        <f t="shared" si="96"/>
        <v>17.943404688029808</v>
      </c>
    </row>
    <row r="1229" spans="1:11">
      <c r="A1229" s="1">
        <v>1972.09</v>
      </c>
      <c r="B1229" s="3">
        <v>109.4</v>
      </c>
      <c r="C1229" s="3">
        <v>3.08</v>
      </c>
      <c r="D1229" s="3">
        <v>6.14</v>
      </c>
      <c r="E1229" s="3">
        <v>42.1</v>
      </c>
      <c r="F1229" s="3">
        <f t="shared" si="97"/>
        <v>1972.7083333332409</v>
      </c>
      <c r="G1229" s="3">
        <v>6.55</v>
      </c>
      <c r="H1229" s="3">
        <f t="shared" si="93"/>
        <v>612.35415676959622</v>
      </c>
      <c r="I1229" s="3">
        <f t="shared" si="94"/>
        <v>17.239952494061754</v>
      </c>
      <c r="J1229" s="3">
        <f t="shared" si="95"/>
        <v>34.367957244655578</v>
      </c>
      <c r="K1229" s="3">
        <f t="shared" si="96"/>
        <v>17.613854552912123</v>
      </c>
    </row>
    <row r="1230" spans="1:11">
      <c r="A1230" s="1">
        <v>1972.1</v>
      </c>
      <c r="B1230" s="3">
        <v>109.6</v>
      </c>
      <c r="C1230" s="3">
        <v>3.1033300000000001</v>
      </c>
      <c r="D1230" s="3">
        <v>6.2333299999999996</v>
      </c>
      <c r="E1230" s="3">
        <v>42.3</v>
      </c>
      <c r="F1230" s="3">
        <f t="shared" si="97"/>
        <v>1972.7916666665742</v>
      </c>
      <c r="G1230" s="3">
        <v>6.48</v>
      </c>
      <c r="H1230" s="3">
        <f t="shared" si="93"/>
        <v>610.57304964539003</v>
      </c>
      <c r="I1230" s="3">
        <f t="shared" si="94"/>
        <v>17.288409326241133</v>
      </c>
      <c r="J1230" s="3">
        <f t="shared" si="95"/>
        <v>34.725395141843968</v>
      </c>
      <c r="K1230" s="3">
        <f t="shared" si="96"/>
        <v>17.533183854158562</v>
      </c>
    </row>
    <row r="1231" spans="1:11">
      <c r="A1231" s="1">
        <v>1972.11</v>
      </c>
      <c r="B1231" s="3">
        <v>115.1</v>
      </c>
      <c r="C1231" s="3">
        <v>3.1266699999999998</v>
      </c>
      <c r="D1231" s="3">
        <v>6.32667</v>
      </c>
      <c r="E1231" s="3">
        <v>42.4</v>
      </c>
      <c r="F1231" s="3">
        <f t="shared" si="97"/>
        <v>1972.8749999999075</v>
      </c>
      <c r="G1231" s="3">
        <v>6.28</v>
      </c>
      <c r="H1231" s="3">
        <f t="shared" si="93"/>
        <v>639.70082547169807</v>
      </c>
      <c r="I1231" s="3">
        <f t="shared" si="94"/>
        <v>17.377353431603773</v>
      </c>
      <c r="J1231" s="3">
        <f t="shared" si="95"/>
        <v>35.162259091981127</v>
      </c>
      <c r="K1231" s="3">
        <f t="shared" si="96"/>
        <v>18.33889471496806</v>
      </c>
    </row>
    <row r="1232" spans="1:11">
      <c r="A1232" s="1">
        <v>1972.12</v>
      </c>
      <c r="B1232" s="3">
        <v>117.5</v>
      </c>
      <c r="C1232" s="3">
        <v>3.15</v>
      </c>
      <c r="D1232" s="3">
        <v>6.42</v>
      </c>
      <c r="E1232" s="3">
        <v>42.5</v>
      </c>
      <c r="F1232" s="3">
        <f t="shared" si="97"/>
        <v>1972.9583333332407</v>
      </c>
      <c r="G1232" s="3">
        <v>6.36</v>
      </c>
      <c r="H1232" s="3">
        <f t="shared" si="93"/>
        <v>651.50294117647047</v>
      </c>
      <c r="I1232" s="3">
        <f t="shared" si="94"/>
        <v>17.465823529411761</v>
      </c>
      <c r="J1232" s="3">
        <f t="shared" si="95"/>
        <v>35.597011764705876</v>
      </c>
      <c r="K1232" s="3">
        <f t="shared" si="96"/>
        <v>18.64571944207368</v>
      </c>
    </row>
    <row r="1233" spans="1:11">
      <c r="A1233" s="1">
        <v>1973.01</v>
      </c>
      <c r="B1233" s="3">
        <v>118.4</v>
      </c>
      <c r="C1233" s="3">
        <v>3.1566700000000001</v>
      </c>
      <c r="D1233" s="3">
        <v>6.5466699999999998</v>
      </c>
      <c r="E1233" s="3">
        <v>42.6</v>
      </c>
      <c r="F1233" s="3">
        <f t="shared" si="97"/>
        <v>1973.041666666574</v>
      </c>
      <c r="G1233" s="3">
        <v>6.46</v>
      </c>
      <c r="H1233" s="3">
        <f t="shared" si="93"/>
        <v>654.95211267605634</v>
      </c>
      <c r="I1233" s="3">
        <f t="shared" si="94"/>
        <v>17.461720316901406</v>
      </c>
      <c r="J1233" s="3">
        <f t="shared" si="95"/>
        <v>36.214149894366194</v>
      </c>
      <c r="K1233" s="3">
        <f t="shared" si="96"/>
        <v>18.712530467302436</v>
      </c>
    </row>
    <row r="1234" spans="1:11">
      <c r="A1234" s="1">
        <v>1973.02</v>
      </c>
      <c r="B1234" s="3">
        <v>114.2</v>
      </c>
      <c r="C1234" s="3">
        <v>3.1633300000000002</v>
      </c>
      <c r="D1234" s="3">
        <v>6.67333</v>
      </c>
      <c r="E1234" s="3">
        <v>42.9</v>
      </c>
      <c r="F1234" s="3">
        <f t="shared" si="97"/>
        <v>1973.1249999999072</v>
      </c>
      <c r="G1234" s="3">
        <v>6.64</v>
      </c>
      <c r="H1234" s="3">
        <f t="shared" si="93"/>
        <v>627.30139860139866</v>
      </c>
      <c r="I1234" s="3">
        <f t="shared" si="94"/>
        <v>17.376193811188809</v>
      </c>
      <c r="J1234" s="3">
        <f t="shared" si="95"/>
        <v>36.656648356643352</v>
      </c>
      <c r="K1234" s="3">
        <f t="shared" si="96"/>
        <v>17.889889599193754</v>
      </c>
    </row>
    <row r="1235" spans="1:11">
      <c r="A1235" s="1">
        <v>1973.03</v>
      </c>
      <c r="B1235" s="3">
        <v>112.4</v>
      </c>
      <c r="C1235" s="3">
        <v>3.17</v>
      </c>
      <c r="D1235" s="3">
        <v>6.8</v>
      </c>
      <c r="E1235" s="3">
        <v>43.3</v>
      </c>
      <c r="F1235" s="3">
        <f t="shared" si="97"/>
        <v>1973.2083333332405</v>
      </c>
      <c r="G1235" s="3">
        <v>6.71</v>
      </c>
      <c r="H1235" s="3">
        <f t="shared" ref="H1235:H1298" si="98">B1235*$E$1727/E1235</f>
        <v>611.71039260969974</v>
      </c>
      <c r="I1235" s="3">
        <f t="shared" ref="I1235:I1298" si="99">C1235*$E$1727/E1235</f>
        <v>17.251974595842952</v>
      </c>
      <c r="J1235" s="3">
        <f t="shared" ref="J1235:J1298" si="100">D1235*$E$1727/E1235</f>
        <v>37.007390300230945</v>
      </c>
      <c r="K1235" s="3">
        <f t="shared" si="96"/>
        <v>17.412142058290335</v>
      </c>
    </row>
    <row r="1236" spans="1:11">
      <c r="A1236" s="1">
        <v>1973.04</v>
      </c>
      <c r="B1236" s="3">
        <v>110.3</v>
      </c>
      <c r="C1236" s="3">
        <v>3.1866699999999999</v>
      </c>
      <c r="D1236" s="3">
        <v>6.9433299999999996</v>
      </c>
      <c r="E1236" s="3">
        <v>43.6</v>
      </c>
      <c r="F1236" s="3">
        <f t="shared" si="97"/>
        <v>1973.2916666665737</v>
      </c>
      <c r="G1236" s="3">
        <v>6.67</v>
      </c>
      <c r="H1236" s="3">
        <f t="shared" si="98"/>
        <v>596.15126146788975</v>
      </c>
      <c r="I1236" s="3">
        <f t="shared" si="99"/>
        <v>17.223366639908253</v>
      </c>
      <c r="J1236" s="3">
        <f t="shared" si="100"/>
        <v>37.527424644495404</v>
      </c>
      <c r="K1236" s="3">
        <f t="shared" si="96"/>
        <v>16.935740066050823</v>
      </c>
    </row>
    <row r="1237" spans="1:11">
      <c r="A1237" s="1">
        <v>1973.05</v>
      </c>
      <c r="B1237" s="3">
        <v>107.2</v>
      </c>
      <c r="C1237" s="3">
        <v>3.2033299999999998</v>
      </c>
      <c r="D1237" s="3">
        <v>7.0866699999999998</v>
      </c>
      <c r="E1237" s="3">
        <v>43.9</v>
      </c>
      <c r="F1237" s="3">
        <f t="shared" si="97"/>
        <v>1973.374999999907</v>
      </c>
      <c r="G1237" s="3">
        <v>6.85</v>
      </c>
      <c r="H1237" s="3">
        <f t="shared" si="98"/>
        <v>575.43690205011387</v>
      </c>
      <c r="I1237" s="3">
        <f t="shared" si="99"/>
        <v>17.195096002277904</v>
      </c>
      <c r="J1237" s="3">
        <f t="shared" si="100"/>
        <v>38.040405136674259</v>
      </c>
      <c r="K1237" s="3">
        <f t="shared" si="96"/>
        <v>16.314338759668576</v>
      </c>
    </row>
    <row r="1238" spans="1:11">
      <c r="A1238" s="1">
        <v>1973.06</v>
      </c>
      <c r="B1238" s="3">
        <v>104.8</v>
      </c>
      <c r="C1238" s="3">
        <v>3.22</v>
      </c>
      <c r="D1238" s="3">
        <v>7.23</v>
      </c>
      <c r="E1238" s="3">
        <v>44.2</v>
      </c>
      <c r="F1238" s="3">
        <f t="shared" si="97"/>
        <v>1973.4583333332403</v>
      </c>
      <c r="G1238" s="3">
        <v>6.9</v>
      </c>
      <c r="H1238" s="3">
        <f t="shared" si="98"/>
        <v>558.73574660633471</v>
      </c>
      <c r="I1238" s="3">
        <f t="shared" si="99"/>
        <v>17.167262443438911</v>
      </c>
      <c r="J1238" s="3">
        <f t="shared" si="100"/>
        <v>38.546368778280538</v>
      </c>
      <c r="K1238" s="3">
        <f t="shared" si="96"/>
        <v>15.808323047681982</v>
      </c>
    </row>
    <row r="1239" spans="1:11">
      <c r="A1239" s="1">
        <v>1973.07</v>
      </c>
      <c r="B1239" s="3">
        <v>105.8</v>
      </c>
      <c r="C1239" s="3">
        <v>3.2366700000000002</v>
      </c>
      <c r="D1239" s="3">
        <v>7.3833299999999999</v>
      </c>
      <c r="E1239" s="3">
        <v>44.3</v>
      </c>
      <c r="F1239" s="3">
        <f t="shared" si="97"/>
        <v>1973.5416666665735</v>
      </c>
      <c r="G1239" s="3">
        <v>7.13</v>
      </c>
      <c r="H1239" s="3">
        <f t="shared" si="98"/>
        <v>562.79390519187359</v>
      </c>
      <c r="I1239" s="3">
        <f t="shared" si="99"/>
        <v>17.217184774266364</v>
      </c>
      <c r="J1239" s="3">
        <f t="shared" si="100"/>
        <v>39.27498226862302</v>
      </c>
      <c r="K1239" s="3">
        <f t="shared" si="96"/>
        <v>15.889518573988786</v>
      </c>
    </row>
    <row r="1240" spans="1:11">
      <c r="A1240" s="1">
        <v>1973.08</v>
      </c>
      <c r="B1240" s="3">
        <v>103.8</v>
      </c>
      <c r="C1240" s="3">
        <v>3.2533300000000001</v>
      </c>
      <c r="D1240" s="3">
        <v>7.53667</v>
      </c>
      <c r="E1240" s="3">
        <v>45.1</v>
      </c>
      <c r="F1240" s="3">
        <f t="shared" si="97"/>
        <v>1973.6249999999068</v>
      </c>
      <c r="G1240" s="3">
        <v>7.4</v>
      </c>
      <c r="H1240" s="3">
        <f t="shared" si="98"/>
        <v>542.36075388026597</v>
      </c>
      <c r="I1240" s="3">
        <f t="shared" si="99"/>
        <v>16.99882958980044</v>
      </c>
      <c r="J1240" s="3">
        <f t="shared" si="100"/>
        <v>39.379518525498888</v>
      </c>
      <c r="K1240" s="3">
        <f t="shared" si="96"/>
        <v>15.278501094706128</v>
      </c>
    </row>
    <row r="1241" spans="1:11">
      <c r="A1241" s="1">
        <v>1973.09</v>
      </c>
      <c r="B1241" s="3">
        <v>105.6</v>
      </c>
      <c r="C1241" s="3">
        <v>3.27</v>
      </c>
      <c r="D1241" s="3">
        <v>7.69</v>
      </c>
      <c r="E1241" s="3">
        <v>45.2</v>
      </c>
      <c r="F1241" s="3">
        <f t="shared" si="97"/>
        <v>1973.70833333324</v>
      </c>
      <c r="G1241" s="3">
        <v>7.09</v>
      </c>
      <c r="H1241" s="3">
        <f t="shared" si="98"/>
        <v>550.54513274336273</v>
      </c>
      <c r="I1241" s="3">
        <f t="shared" si="99"/>
        <v>17.048130530973449</v>
      </c>
      <c r="J1241" s="3">
        <f t="shared" si="100"/>
        <v>40.091780973451328</v>
      </c>
      <c r="K1241" s="3">
        <f t="shared" si="96"/>
        <v>15.475308601805569</v>
      </c>
    </row>
    <row r="1242" spans="1:11">
      <c r="A1242" s="1">
        <v>1973.1</v>
      </c>
      <c r="B1242" s="3">
        <v>109.8</v>
      </c>
      <c r="C1242" s="3">
        <v>3.30667</v>
      </c>
      <c r="D1242" s="3">
        <v>7.8466699999999996</v>
      </c>
      <c r="E1242" s="3">
        <v>45.6</v>
      </c>
      <c r="F1242" s="3">
        <f t="shared" si="97"/>
        <v>1973.7916666665733</v>
      </c>
      <c r="G1242" s="3">
        <v>6.79</v>
      </c>
      <c r="H1242" s="3">
        <f t="shared" si="98"/>
        <v>567.42039473684201</v>
      </c>
      <c r="I1242" s="3">
        <f t="shared" si="99"/>
        <v>17.088087401315786</v>
      </c>
      <c r="J1242" s="3">
        <f t="shared" si="100"/>
        <v>40.549732138157886</v>
      </c>
      <c r="K1242" s="3">
        <f t="shared" si="96"/>
        <v>15.91351630893339</v>
      </c>
    </row>
    <row r="1243" spans="1:11">
      <c r="A1243" s="1">
        <v>1973.11</v>
      </c>
      <c r="B1243" s="3">
        <v>102</v>
      </c>
      <c r="C1243" s="3">
        <v>3.3433299999999999</v>
      </c>
      <c r="D1243" s="3">
        <v>8.0033300000000001</v>
      </c>
      <c r="E1243" s="3">
        <v>45.9</v>
      </c>
      <c r="F1243" s="3">
        <f t="shared" si="97"/>
        <v>1973.8749999999065</v>
      </c>
      <c r="G1243" s="3">
        <v>6.73</v>
      </c>
      <c r="H1243" s="3">
        <f t="shared" si="98"/>
        <v>523.66666666666663</v>
      </c>
      <c r="I1243" s="3">
        <f t="shared" si="99"/>
        <v>17.164612516339865</v>
      </c>
      <c r="J1243" s="3">
        <f t="shared" si="100"/>
        <v>41.088991601307185</v>
      </c>
      <c r="K1243" s="3">
        <f t="shared" si="96"/>
        <v>14.651845159710568</v>
      </c>
    </row>
    <row r="1244" spans="1:11">
      <c r="A1244" s="1">
        <v>1973.12</v>
      </c>
      <c r="B1244" s="3">
        <v>94.78</v>
      </c>
      <c r="C1244" s="3">
        <v>3.38</v>
      </c>
      <c r="D1244" s="3">
        <v>8.16</v>
      </c>
      <c r="E1244" s="3">
        <v>46.2</v>
      </c>
      <c r="F1244" s="3">
        <f t="shared" si="97"/>
        <v>1973.9583333332398</v>
      </c>
      <c r="G1244" s="3">
        <v>6.74</v>
      </c>
      <c r="H1244" s="3">
        <f t="shared" si="98"/>
        <v>483.4395454545454</v>
      </c>
      <c r="I1244" s="3">
        <f t="shared" si="99"/>
        <v>17.2401948051948</v>
      </c>
      <c r="J1244" s="3">
        <f t="shared" si="100"/>
        <v>41.621298701298691</v>
      </c>
      <c r="K1244" s="3">
        <f t="shared" si="96"/>
        <v>13.49332968620589</v>
      </c>
    </row>
    <row r="1245" spans="1:11">
      <c r="A1245" s="1">
        <v>1974.01</v>
      </c>
      <c r="B1245" s="3">
        <v>96.11</v>
      </c>
      <c r="C1245" s="3">
        <v>3.4</v>
      </c>
      <c r="D1245" s="3">
        <v>8.2266700000000004</v>
      </c>
      <c r="E1245" s="3">
        <v>46.6</v>
      </c>
      <c r="F1245" s="3">
        <f t="shared" si="97"/>
        <v>1974.0416666665731</v>
      </c>
      <c r="G1245" s="3">
        <v>6.99</v>
      </c>
      <c r="H1245" s="3">
        <f t="shared" si="98"/>
        <v>486.01548283261798</v>
      </c>
      <c r="I1245" s="3">
        <f t="shared" si="99"/>
        <v>17.193347639484976</v>
      </c>
      <c r="J1245" s="3">
        <f t="shared" si="100"/>
        <v>41.601175654506434</v>
      </c>
      <c r="K1245" s="3">
        <f t="shared" si="96"/>
        <v>13.530721892513951</v>
      </c>
    </row>
    <row r="1246" spans="1:11">
      <c r="A1246" s="1">
        <v>1974.02</v>
      </c>
      <c r="B1246" s="3">
        <v>93.45</v>
      </c>
      <c r="C1246" s="3">
        <v>3.42</v>
      </c>
      <c r="D1246" s="3">
        <v>8.2933299999999992</v>
      </c>
      <c r="E1246" s="3">
        <v>47.2</v>
      </c>
      <c r="F1246" s="3">
        <f t="shared" si="97"/>
        <v>1974.1249999999063</v>
      </c>
      <c r="G1246" s="3">
        <v>6.96</v>
      </c>
      <c r="H1246" s="3">
        <f t="shared" si="98"/>
        <v>466.5570444915254</v>
      </c>
      <c r="I1246" s="3">
        <f t="shared" si="99"/>
        <v>17.07463983050847</v>
      </c>
      <c r="J1246" s="3">
        <f t="shared" si="100"/>
        <v>41.405152849576261</v>
      </c>
      <c r="K1246" s="3">
        <f t="shared" si="96"/>
        <v>12.957321280205388</v>
      </c>
    </row>
    <row r="1247" spans="1:11">
      <c r="A1247" s="1">
        <v>1974.03</v>
      </c>
      <c r="B1247" s="3">
        <v>97.44</v>
      </c>
      <c r="C1247" s="3">
        <v>3.44</v>
      </c>
      <c r="D1247" s="3">
        <v>8.36</v>
      </c>
      <c r="E1247" s="3">
        <v>47.8</v>
      </c>
      <c r="F1247" s="3">
        <f t="shared" si="97"/>
        <v>1974.2083333332396</v>
      </c>
      <c r="G1247" s="3">
        <v>7.21</v>
      </c>
      <c r="H1247" s="3">
        <f t="shared" si="98"/>
        <v>480.37104602510459</v>
      </c>
      <c r="I1247" s="3">
        <f t="shared" si="99"/>
        <v>16.958912133891211</v>
      </c>
      <c r="J1247" s="3">
        <f t="shared" si="100"/>
        <v>41.214100418410034</v>
      </c>
      <c r="K1247" s="3">
        <f t="shared" si="96"/>
        <v>13.31036423914016</v>
      </c>
    </row>
    <row r="1248" spans="1:11">
      <c r="A1248" s="1">
        <v>1974.04</v>
      </c>
      <c r="B1248" s="3">
        <v>92.46</v>
      </c>
      <c r="C1248" s="3">
        <v>3.46</v>
      </c>
      <c r="D1248" s="3">
        <v>8.4866700000000002</v>
      </c>
      <c r="E1248" s="3">
        <v>48</v>
      </c>
      <c r="F1248" s="3">
        <f t="shared" si="97"/>
        <v>1974.2916666665728</v>
      </c>
      <c r="G1248" s="3">
        <v>7.51</v>
      </c>
      <c r="H1248" s="3">
        <f t="shared" si="98"/>
        <v>453.92081249999995</v>
      </c>
      <c r="I1248" s="3">
        <f t="shared" si="99"/>
        <v>16.986437499999997</v>
      </c>
      <c r="J1248" s="3">
        <f t="shared" si="100"/>
        <v>41.664245531249996</v>
      </c>
      <c r="K1248" s="3">
        <f t="shared" si="96"/>
        <v>12.550411048540902</v>
      </c>
    </row>
    <row r="1249" spans="1:11">
      <c r="A1249" s="1">
        <v>1974.05</v>
      </c>
      <c r="B1249" s="3">
        <v>89.67</v>
      </c>
      <c r="C1249" s="3">
        <v>3.48</v>
      </c>
      <c r="D1249" s="3">
        <v>8.6133299999999995</v>
      </c>
      <c r="E1249" s="3">
        <v>48.6</v>
      </c>
      <c r="F1249" s="3">
        <f t="shared" si="97"/>
        <v>1974.3749999999061</v>
      </c>
      <c r="G1249" s="3">
        <v>7.58</v>
      </c>
      <c r="H1249" s="3">
        <f t="shared" si="98"/>
        <v>434.78879629629625</v>
      </c>
      <c r="I1249" s="3">
        <f t="shared" si="99"/>
        <v>16.873703703703701</v>
      </c>
      <c r="J1249" s="3">
        <f t="shared" si="100"/>
        <v>41.764016759259249</v>
      </c>
      <c r="K1249" s="3">
        <f t="shared" si="96"/>
        <v>11.995436947329654</v>
      </c>
    </row>
    <row r="1250" spans="1:11">
      <c r="A1250" s="1">
        <v>1974.06</v>
      </c>
      <c r="B1250" s="3">
        <v>89.79</v>
      </c>
      <c r="C1250" s="3">
        <v>3.5</v>
      </c>
      <c r="D1250" s="3">
        <v>8.74</v>
      </c>
      <c r="E1250" s="3">
        <v>49</v>
      </c>
      <c r="F1250" s="3">
        <f t="shared" si="97"/>
        <v>1974.4583333332394</v>
      </c>
      <c r="G1250" s="3">
        <v>7.54</v>
      </c>
      <c r="H1250" s="3">
        <f t="shared" si="98"/>
        <v>431.81660204081635</v>
      </c>
      <c r="I1250" s="3">
        <f t="shared" si="99"/>
        <v>16.832142857142856</v>
      </c>
      <c r="J1250" s="3">
        <f t="shared" si="100"/>
        <v>42.03226530612244</v>
      </c>
      <c r="K1250" s="3">
        <f t="shared" si="96"/>
        <v>11.888498820078995</v>
      </c>
    </row>
    <row r="1251" spans="1:11">
      <c r="A1251" s="1">
        <v>1974.07</v>
      </c>
      <c r="B1251" s="3">
        <v>79.31</v>
      </c>
      <c r="C1251" s="3">
        <v>3.53</v>
      </c>
      <c r="D1251" s="3">
        <v>8.8633299999999995</v>
      </c>
      <c r="E1251" s="3">
        <v>49.4</v>
      </c>
      <c r="F1251" s="3">
        <f t="shared" si="97"/>
        <v>1974.5416666665726</v>
      </c>
      <c r="G1251" s="3">
        <v>7.81</v>
      </c>
      <c r="H1251" s="3">
        <f t="shared" si="98"/>
        <v>378.32796558704456</v>
      </c>
      <c r="I1251" s="3">
        <f t="shared" si="99"/>
        <v>16.838957489878542</v>
      </c>
      <c r="J1251" s="3">
        <f t="shared" si="100"/>
        <v>42.280237135627523</v>
      </c>
      <c r="K1251" s="3">
        <f t="shared" si="96"/>
        <v>10.394141805327047</v>
      </c>
    </row>
    <row r="1252" spans="1:11">
      <c r="A1252" s="1">
        <v>1974.08</v>
      </c>
      <c r="B1252" s="3">
        <v>76.03</v>
      </c>
      <c r="C1252" s="3">
        <v>3.56</v>
      </c>
      <c r="D1252" s="3">
        <v>8.9866700000000002</v>
      </c>
      <c r="E1252" s="3">
        <v>50</v>
      </c>
      <c r="F1252" s="3">
        <f t="shared" si="97"/>
        <v>1974.6249999999059</v>
      </c>
      <c r="G1252" s="3">
        <v>8.0399999999999991</v>
      </c>
      <c r="H1252" s="3">
        <f t="shared" si="98"/>
        <v>358.32938999999999</v>
      </c>
      <c r="I1252" s="3">
        <f t="shared" si="99"/>
        <v>16.778279999999999</v>
      </c>
      <c r="J1252" s="3">
        <f t="shared" si="100"/>
        <v>42.35417571</v>
      </c>
      <c r="K1252" s="3">
        <f t="shared" si="96"/>
        <v>9.8241957231411963</v>
      </c>
    </row>
    <row r="1253" spans="1:11">
      <c r="A1253" s="1">
        <v>1974.09</v>
      </c>
      <c r="B1253" s="3">
        <v>68.12</v>
      </c>
      <c r="C1253" s="3">
        <v>3.59</v>
      </c>
      <c r="D1253" s="3">
        <v>9.11</v>
      </c>
      <c r="E1253" s="3">
        <v>50.6</v>
      </c>
      <c r="F1253" s="3">
        <f t="shared" si="97"/>
        <v>1974.7083333332391</v>
      </c>
      <c r="G1253" s="3">
        <v>8.0399999999999991</v>
      </c>
      <c r="H1253" s="3">
        <f t="shared" si="98"/>
        <v>317.24264822134387</v>
      </c>
      <c r="I1253" s="3">
        <f t="shared" si="99"/>
        <v>16.719041501976282</v>
      </c>
      <c r="J1253" s="3">
        <f t="shared" si="100"/>
        <v>42.426314229249009</v>
      </c>
      <c r="K1253" s="3">
        <f t="shared" si="96"/>
        <v>8.680421305646334</v>
      </c>
    </row>
    <row r="1254" spans="1:11">
      <c r="A1254" s="1">
        <v>1974.1</v>
      </c>
      <c r="B1254" s="3">
        <v>69.44</v>
      </c>
      <c r="C1254" s="3">
        <v>3.5933299999999999</v>
      </c>
      <c r="D1254" s="3">
        <v>9.0366700000000009</v>
      </c>
      <c r="E1254" s="3">
        <v>51.1</v>
      </c>
      <c r="F1254" s="3">
        <f t="shared" si="97"/>
        <v>1974.7916666665724</v>
      </c>
      <c r="G1254" s="3">
        <v>7.9</v>
      </c>
      <c r="H1254" s="3">
        <f t="shared" si="98"/>
        <v>320.22575342465751</v>
      </c>
      <c r="I1254" s="3">
        <f t="shared" si="99"/>
        <v>16.570806545988255</v>
      </c>
      <c r="J1254" s="3">
        <f t="shared" si="100"/>
        <v>41.673019285714282</v>
      </c>
      <c r="K1254" s="3">
        <f t="shared" si="96"/>
        <v>8.7449838338095844</v>
      </c>
    </row>
    <row r="1255" spans="1:11">
      <c r="A1255" s="1">
        <v>1974.11</v>
      </c>
      <c r="B1255" s="3">
        <v>71.739999999999995</v>
      </c>
      <c r="C1255" s="3">
        <v>3.59667</v>
      </c>
      <c r="D1255" s="3">
        <v>8.9633299999999991</v>
      </c>
      <c r="E1255" s="3">
        <v>51.5</v>
      </c>
      <c r="F1255" s="3">
        <f t="shared" si="97"/>
        <v>1974.8749999999056</v>
      </c>
      <c r="G1255" s="3">
        <v>7.68</v>
      </c>
      <c r="H1255" s="3">
        <f t="shared" si="98"/>
        <v>328.26273786407756</v>
      </c>
      <c r="I1255" s="3">
        <f t="shared" si="99"/>
        <v>16.457384184466019</v>
      </c>
      <c r="J1255" s="3">
        <f t="shared" si="100"/>
        <v>41.013761446601933</v>
      </c>
      <c r="K1255" s="3">
        <f t="shared" si="96"/>
        <v>8.9489845127556045</v>
      </c>
    </row>
    <row r="1256" spans="1:11">
      <c r="A1256" s="1">
        <v>1974.12</v>
      </c>
      <c r="B1256" s="3">
        <v>67.069999999999993</v>
      </c>
      <c r="C1256" s="3">
        <v>3.6</v>
      </c>
      <c r="D1256" s="3">
        <v>8.89</v>
      </c>
      <c r="E1256" s="3">
        <v>51.9</v>
      </c>
      <c r="F1256" s="3">
        <f t="shared" si="97"/>
        <v>1974.9583333332389</v>
      </c>
      <c r="G1256" s="3">
        <v>7.43</v>
      </c>
      <c r="H1256" s="3">
        <f t="shared" si="98"/>
        <v>304.5288150289017</v>
      </c>
      <c r="I1256" s="3">
        <f t="shared" si="99"/>
        <v>16.345664739884391</v>
      </c>
      <c r="J1256" s="3">
        <f t="shared" si="100"/>
        <v>40.364710982658963</v>
      </c>
      <c r="K1256" s="3">
        <f t="shared" si="96"/>
        <v>8.289060055923084</v>
      </c>
    </row>
    <row r="1257" spans="1:11">
      <c r="A1257" s="1">
        <v>1975.01</v>
      </c>
      <c r="B1257" s="3">
        <v>72.56</v>
      </c>
      <c r="C1257" s="3">
        <v>3.6233300000000002</v>
      </c>
      <c r="D1257" s="3">
        <v>8.7433300000000003</v>
      </c>
      <c r="E1257" s="3">
        <v>52.1</v>
      </c>
      <c r="F1257" s="3">
        <f t="shared" si="97"/>
        <v>1975.0416666665722</v>
      </c>
      <c r="G1257" s="3">
        <v>7.5</v>
      </c>
      <c r="H1257" s="3">
        <f t="shared" si="98"/>
        <v>328.19124760076772</v>
      </c>
      <c r="I1257" s="3">
        <f t="shared" si="99"/>
        <v>16.388439817658348</v>
      </c>
      <c r="J1257" s="3">
        <f t="shared" si="100"/>
        <v>39.546366880998072</v>
      </c>
      <c r="K1257" s="3">
        <f t="shared" si="96"/>
        <v>8.9209955084042516</v>
      </c>
    </row>
    <row r="1258" spans="1:11">
      <c r="A1258" s="1">
        <v>1975.02</v>
      </c>
      <c r="B1258" s="3">
        <v>80.099999999999994</v>
      </c>
      <c r="C1258" s="3">
        <v>3.6466699999999999</v>
      </c>
      <c r="D1258" s="3">
        <v>8.5966699999999996</v>
      </c>
      <c r="E1258" s="3">
        <v>52.5</v>
      </c>
      <c r="F1258" s="3">
        <f t="shared" si="97"/>
        <v>1975.1249999999054</v>
      </c>
      <c r="G1258" s="3">
        <v>7.39</v>
      </c>
      <c r="H1258" s="3">
        <f t="shared" si="98"/>
        <v>359.53457142857133</v>
      </c>
      <c r="I1258" s="3">
        <f t="shared" si="99"/>
        <v>16.368338771428569</v>
      </c>
      <c r="J1258" s="3">
        <f t="shared" si="100"/>
        <v>38.586767342857136</v>
      </c>
      <c r="K1258" s="3">
        <f t="shared" si="96"/>
        <v>9.7622467161664677</v>
      </c>
    </row>
    <row r="1259" spans="1:11">
      <c r="A1259" s="1">
        <v>1975.03</v>
      </c>
      <c r="B1259" s="3">
        <v>83.78</v>
      </c>
      <c r="C1259" s="3">
        <v>3.67</v>
      </c>
      <c r="D1259" s="3">
        <v>8.4499999999999993</v>
      </c>
      <c r="E1259" s="3">
        <v>52.7</v>
      </c>
      <c r="F1259" s="3">
        <f t="shared" si="97"/>
        <v>1975.2083333332387</v>
      </c>
      <c r="G1259" s="3">
        <v>7.73</v>
      </c>
      <c r="H1259" s="3">
        <f t="shared" si="98"/>
        <v>374.62537001897527</v>
      </c>
      <c r="I1259" s="3">
        <f t="shared" si="99"/>
        <v>16.410540796963943</v>
      </c>
      <c r="J1259" s="3">
        <f t="shared" si="100"/>
        <v>37.784487666034146</v>
      </c>
      <c r="K1259" s="3">
        <f t="shared" si="96"/>
        <v>10.163796767444037</v>
      </c>
    </row>
    <row r="1260" spans="1:11">
      <c r="A1260" s="1">
        <v>1975.04</v>
      </c>
      <c r="B1260" s="3">
        <v>84.72</v>
      </c>
      <c r="C1260" s="3">
        <v>3.6833300000000002</v>
      </c>
      <c r="D1260" s="3">
        <v>8.2866700000000009</v>
      </c>
      <c r="E1260" s="3">
        <v>52.9</v>
      </c>
      <c r="F1260" s="3">
        <f t="shared" si="97"/>
        <v>1975.2916666665719</v>
      </c>
      <c r="G1260" s="3">
        <v>8.23</v>
      </c>
      <c r="H1260" s="3">
        <f t="shared" si="98"/>
        <v>377.39637051039693</v>
      </c>
      <c r="I1260" s="3">
        <f t="shared" si="99"/>
        <v>16.407877400756142</v>
      </c>
      <c r="J1260" s="3">
        <f t="shared" si="100"/>
        <v>36.914060217391309</v>
      </c>
      <c r="K1260" s="3">
        <f t="shared" si="96"/>
        <v>10.233076136605916</v>
      </c>
    </row>
    <row r="1261" spans="1:11">
      <c r="A1261" s="1">
        <v>1975.05</v>
      </c>
      <c r="B1261" s="3">
        <v>90.1</v>
      </c>
      <c r="C1261" s="3">
        <v>3.6966700000000001</v>
      </c>
      <c r="D1261" s="3">
        <v>8.1233299999999993</v>
      </c>
      <c r="E1261" s="3">
        <v>53.2</v>
      </c>
      <c r="F1261" s="3">
        <f t="shared" si="97"/>
        <v>1975.3749999999052</v>
      </c>
      <c r="G1261" s="3">
        <v>8.06</v>
      </c>
      <c r="H1261" s="3">
        <f t="shared" si="98"/>
        <v>399.0989661654134</v>
      </c>
      <c r="I1261" s="3">
        <f t="shared" si="99"/>
        <v>16.374441456766913</v>
      </c>
      <c r="J1261" s="3">
        <f t="shared" si="100"/>
        <v>35.982381851503753</v>
      </c>
      <c r="K1261" s="3">
        <f t="shared" si="96"/>
        <v>10.818139119335809</v>
      </c>
    </row>
    <row r="1262" spans="1:11">
      <c r="A1262" s="1">
        <v>1975.06</v>
      </c>
      <c r="B1262" s="3">
        <v>92.4</v>
      </c>
      <c r="C1262" s="3">
        <v>3.71</v>
      </c>
      <c r="D1262" s="3">
        <v>7.96</v>
      </c>
      <c r="E1262" s="3">
        <v>53.6</v>
      </c>
      <c r="F1262" s="3">
        <f t="shared" si="97"/>
        <v>1975.4583333332384</v>
      </c>
      <c r="G1262" s="3">
        <v>7.86</v>
      </c>
      <c r="H1262" s="3">
        <f t="shared" si="98"/>
        <v>406.23246268656709</v>
      </c>
      <c r="I1262" s="3">
        <f t="shared" si="99"/>
        <v>16.310848880597014</v>
      </c>
      <c r="J1262" s="3">
        <f t="shared" si="100"/>
        <v>34.995783582089551</v>
      </c>
      <c r="K1262" s="3">
        <f t="shared" si="96"/>
        <v>11.011354609247666</v>
      </c>
    </row>
    <row r="1263" spans="1:11">
      <c r="A1263" s="1">
        <v>1975.07</v>
      </c>
      <c r="B1263" s="3">
        <v>92.49</v>
      </c>
      <c r="C1263" s="3">
        <v>3.71</v>
      </c>
      <c r="D1263" s="3">
        <v>7.8933299999999997</v>
      </c>
      <c r="E1263" s="3">
        <v>54.2</v>
      </c>
      <c r="F1263" s="3">
        <f t="shared" si="97"/>
        <v>1975.5416666665717</v>
      </c>
      <c r="G1263" s="3">
        <v>8.06</v>
      </c>
      <c r="H1263" s="3">
        <f t="shared" si="98"/>
        <v>402.12672509225087</v>
      </c>
      <c r="I1263" s="3">
        <f t="shared" si="99"/>
        <v>16.130285977859778</v>
      </c>
      <c r="J1263" s="3">
        <f t="shared" si="100"/>
        <v>34.318509492619917</v>
      </c>
      <c r="K1263" s="3">
        <f t="shared" si="96"/>
        <v>10.902767048238582</v>
      </c>
    </row>
    <row r="1264" spans="1:11">
      <c r="A1264" s="1">
        <v>1975.08</v>
      </c>
      <c r="B1264" s="3">
        <v>85.71</v>
      </c>
      <c r="C1264" s="3">
        <v>3.71</v>
      </c>
      <c r="D1264" s="3">
        <v>7.82667</v>
      </c>
      <c r="E1264" s="3">
        <v>54.3</v>
      </c>
      <c r="F1264" s="3">
        <f t="shared" si="97"/>
        <v>1975.624999999905</v>
      </c>
      <c r="G1264" s="3">
        <v>8.4</v>
      </c>
      <c r="H1264" s="3">
        <f t="shared" si="98"/>
        <v>371.96245856353585</v>
      </c>
      <c r="I1264" s="3">
        <f t="shared" si="99"/>
        <v>16.100580110497237</v>
      </c>
      <c r="J1264" s="3">
        <f t="shared" si="100"/>
        <v>33.966018149171269</v>
      </c>
      <c r="K1264" s="3">
        <f t="shared" si="96"/>
        <v>10.089769593328016</v>
      </c>
    </row>
    <row r="1265" spans="1:11">
      <c r="A1265" s="1">
        <v>1975.09</v>
      </c>
      <c r="B1265" s="3">
        <v>84.67</v>
      </c>
      <c r="C1265" s="3">
        <v>3.71</v>
      </c>
      <c r="D1265" s="3">
        <v>7.76</v>
      </c>
      <c r="E1265" s="3">
        <v>54.6</v>
      </c>
      <c r="F1265" s="3">
        <f t="shared" si="97"/>
        <v>1975.7083333332382</v>
      </c>
      <c r="G1265" s="3">
        <v>8.43</v>
      </c>
      <c r="H1265" s="3">
        <f t="shared" si="98"/>
        <v>365.43013736263731</v>
      </c>
      <c r="I1265" s="3">
        <f t="shared" si="99"/>
        <v>16.012115384615385</v>
      </c>
      <c r="J1265" s="3">
        <f t="shared" si="100"/>
        <v>33.491648351648344</v>
      </c>
      <c r="K1265" s="3">
        <f t="shared" si="96"/>
        <v>9.9189053565594207</v>
      </c>
    </row>
    <row r="1266" spans="1:11">
      <c r="A1266" s="1">
        <v>1975.1</v>
      </c>
      <c r="B1266" s="3">
        <v>88.57</v>
      </c>
      <c r="C1266" s="3">
        <v>3.7</v>
      </c>
      <c r="D1266" s="3">
        <v>7.82667</v>
      </c>
      <c r="E1266" s="3">
        <v>54.9</v>
      </c>
      <c r="F1266" s="3">
        <f t="shared" si="97"/>
        <v>1975.7916666665715</v>
      </c>
      <c r="G1266" s="3">
        <v>8.14</v>
      </c>
      <c r="H1266" s="3">
        <f t="shared" si="98"/>
        <v>380.17341530054637</v>
      </c>
      <c r="I1266" s="3">
        <f t="shared" si="99"/>
        <v>15.881693989071039</v>
      </c>
      <c r="J1266" s="3">
        <f t="shared" si="100"/>
        <v>33.59480483606557</v>
      </c>
      <c r="K1266" s="3">
        <f t="shared" si="96"/>
        <v>10.327599777501113</v>
      </c>
    </row>
    <row r="1267" spans="1:11">
      <c r="A1267" s="1">
        <v>1975.11</v>
      </c>
      <c r="B1267" s="3">
        <v>90.07</v>
      </c>
      <c r="C1267" s="3">
        <v>3.69</v>
      </c>
      <c r="D1267" s="3">
        <v>7.8933299999999997</v>
      </c>
      <c r="E1267" s="3">
        <v>55.3</v>
      </c>
      <c r="F1267" s="3">
        <f t="shared" si="97"/>
        <v>1975.8749999999047</v>
      </c>
      <c r="G1267" s="3">
        <v>8.0500000000000007</v>
      </c>
      <c r="H1267" s="3">
        <f t="shared" si="98"/>
        <v>383.81547016274862</v>
      </c>
      <c r="I1267" s="3">
        <f t="shared" si="99"/>
        <v>15.724204339963832</v>
      </c>
      <c r="J1267" s="3">
        <f t="shared" si="100"/>
        <v>33.635862830018077</v>
      </c>
      <c r="K1267" s="3">
        <f t="shared" si="96"/>
        <v>10.435859457947899</v>
      </c>
    </row>
    <row r="1268" spans="1:11">
      <c r="A1268" s="1">
        <v>1975.12</v>
      </c>
      <c r="B1268" s="3">
        <v>88.7</v>
      </c>
      <c r="C1268" s="3">
        <v>3.68</v>
      </c>
      <c r="D1268" s="3">
        <v>7.96</v>
      </c>
      <c r="E1268" s="3">
        <v>55.5</v>
      </c>
      <c r="F1268" s="3">
        <f t="shared" si="97"/>
        <v>1975.958333333238</v>
      </c>
      <c r="G1268" s="3">
        <v>8</v>
      </c>
      <c r="H1268" s="3">
        <f t="shared" si="98"/>
        <v>376.6154054054054</v>
      </c>
      <c r="I1268" s="3">
        <f t="shared" si="99"/>
        <v>15.625081081081081</v>
      </c>
      <c r="J1268" s="3">
        <f t="shared" si="100"/>
        <v>33.797729729729731</v>
      </c>
      <c r="K1268" s="3">
        <f t="shared" si="96"/>
        <v>10.250368416256842</v>
      </c>
    </row>
    <row r="1269" spans="1:11">
      <c r="A1269" s="1">
        <v>1976.01</v>
      </c>
      <c r="B1269" s="3">
        <v>96.86</v>
      </c>
      <c r="C1269" s="3">
        <v>3.6833300000000002</v>
      </c>
      <c r="D1269" s="3">
        <v>8.1933299999999996</v>
      </c>
      <c r="E1269" s="3">
        <v>55.6</v>
      </c>
      <c r="F1269" s="3">
        <f t="shared" si="97"/>
        <v>1976.0416666665712</v>
      </c>
      <c r="G1269" s="3">
        <v>7.74</v>
      </c>
      <c r="H1269" s="3">
        <f t="shared" si="98"/>
        <v>410.52264388489203</v>
      </c>
      <c r="I1269" s="3">
        <f t="shared" si="99"/>
        <v>15.61109198741007</v>
      </c>
      <c r="J1269" s="3">
        <f t="shared" si="100"/>
        <v>34.725867167266181</v>
      </c>
      <c r="K1269" s="3">
        <f t="shared" si="96"/>
        <v>11.185051362622156</v>
      </c>
    </row>
    <row r="1270" spans="1:11">
      <c r="A1270" s="1">
        <v>1976.02</v>
      </c>
      <c r="B1270" s="3">
        <v>100.6</v>
      </c>
      <c r="C1270" s="3">
        <v>3.6866699999999999</v>
      </c>
      <c r="D1270" s="3">
        <v>8.4266699999999997</v>
      </c>
      <c r="E1270" s="3">
        <v>55.8</v>
      </c>
      <c r="F1270" s="3">
        <f t="shared" si="97"/>
        <v>1976.1249999999045</v>
      </c>
      <c r="G1270" s="3">
        <v>7.79</v>
      </c>
      <c r="H1270" s="3">
        <f t="shared" si="98"/>
        <v>424.84569892473115</v>
      </c>
      <c r="I1270" s="3">
        <f t="shared" si="99"/>
        <v>15.569243467741934</v>
      </c>
      <c r="J1270" s="3">
        <f t="shared" si="100"/>
        <v>35.586824112903223</v>
      </c>
      <c r="K1270" s="3">
        <f t="shared" si="96"/>
        <v>11.586092994449693</v>
      </c>
    </row>
    <row r="1271" spans="1:11">
      <c r="A1271" s="1">
        <v>1976.03</v>
      </c>
      <c r="B1271" s="3">
        <v>101.1</v>
      </c>
      <c r="C1271" s="3">
        <v>3.69</v>
      </c>
      <c r="D1271" s="3">
        <v>8.66</v>
      </c>
      <c r="E1271" s="3">
        <v>55.9</v>
      </c>
      <c r="F1271" s="3">
        <f t="shared" si="97"/>
        <v>1976.2083333332378</v>
      </c>
      <c r="G1271" s="3">
        <v>7.73</v>
      </c>
      <c r="H1271" s="3">
        <f t="shared" si="98"/>
        <v>426.19347048300534</v>
      </c>
      <c r="I1271" s="3">
        <f t="shared" si="99"/>
        <v>15.555429338103755</v>
      </c>
      <c r="J1271" s="3">
        <f t="shared" si="100"/>
        <v>36.50677996422182</v>
      </c>
      <c r="K1271" s="3">
        <f t="shared" si="96"/>
        <v>11.631754403566514</v>
      </c>
    </row>
    <row r="1272" spans="1:11">
      <c r="A1272" s="1">
        <v>1976.04</v>
      </c>
      <c r="B1272" s="3">
        <v>101.9</v>
      </c>
      <c r="C1272" s="3">
        <v>3.71333</v>
      </c>
      <c r="D1272" s="3">
        <v>8.8566699999999994</v>
      </c>
      <c r="E1272" s="3">
        <v>56.1</v>
      </c>
      <c r="F1272" s="3">
        <f t="shared" si="97"/>
        <v>1976.291666666571</v>
      </c>
      <c r="G1272" s="3">
        <v>7.56</v>
      </c>
      <c r="H1272" s="3">
        <f t="shared" si="98"/>
        <v>428.03449197860965</v>
      </c>
      <c r="I1272" s="3">
        <f t="shared" si="99"/>
        <v>15.597971737967912</v>
      </c>
      <c r="J1272" s="3">
        <f t="shared" si="100"/>
        <v>37.202750187165769</v>
      </c>
      <c r="K1272" s="3">
        <f t="shared" si="96"/>
        <v>11.689164132206376</v>
      </c>
    </row>
    <row r="1273" spans="1:11">
      <c r="A1273" s="1">
        <v>1976.05</v>
      </c>
      <c r="B1273" s="3">
        <v>101.2</v>
      </c>
      <c r="C1273" s="3">
        <v>3.7366700000000002</v>
      </c>
      <c r="D1273" s="3">
        <v>9.0533300000000008</v>
      </c>
      <c r="E1273" s="3">
        <v>56.5</v>
      </c>
      <c r="F1273" s="3">
        <f t="shared" si="97"/>
        <v>1976.3749999999043</v>
      </c>
      <c r="G1273" s="3">
        <v>7.9</v>
      </c>
      <c r="H1273" s="3">
        <f t="shared" si="98"/>
        <v>422.0846017699115</v>
      </c>
      <c r="I1273" s="3">
        <f t="shared" si="99"/>
        <v>15.584890008849557</v>
      </c>
      <c r="J1273" s="3">
        <f t="shared" si="100"/>
        <v>37.759596716814158</v>
      </c>
      <c r="K1273" s="3">
        <f t="shared" si="96"/>
        <v>11.532053585609427</v>
      </c>
    </row>
    <row r="1274" spans="1:11">
      <c r="A1274" s="1">
        <v>1976.06</v>
      </c>
      <c r="B1274" s="3">
        <v>101.8</v>
      </c>
      <c r="C1274" s="3">
        <v>3.76</v>
      </c>
      <c r="D1274" s="3">
        <v>9.25</v>
      </c>
      <c r="E1274" s="3">
        <v>56.8</v>
      </c>
      <c r="F1274" s="3">
        <f t="shared" si="97"/>
        <v>1976.4583333332375</v>
      </c>
      <c r="G1274" s="3">
        <v>7.86</v>
      </c>
      <c r="H1274" s="3">
        <f t="shared" si="98"/>
        <v>422.34454225352113</v>
      </c>
      <c r="I1274" s="3">
        <f t="shared" si="99"/>
        <v>15.599366197183096</v>
      </c>
      <c r="J1274" s="3">
        <f t="shared" si="100"/>
        <v>38.376100352112672</v>
      </c>
      <c r="K1274" s="3">
        <f t="shared" si="96"/>
        <v>11.543841631417106</v>
      </c>
    </row>
    <row r="1275" spans="1:11">
      <c r="A1275" s="1">
        <v>1976.07</v>
      </c>
      <c r="B1275" s="3">
        <v>104.2</v>
      </c>
      <c r="C1275" s="3">
        <v>3.79</v>
      </c>
      <c r="D1275" s="3">
        <v>9.35</v>
      </c>
      <c r="E1275" s="3">
        <v>57.1</v>
      </c>
      <c r="F1275" s="3">
        <f t="shared" si="97"/>
        <v>1976.5416666665708</v>
      </c>
      <c r="G1275" s="3">
        <v>7.83</v>
      </c>
      <c r="H1275" s="3">
        <f t="shared" si="98"/>
        <v>430.03029772329245</v>
      </c>
      <c r="I1275" s="3">
        <f t="shared" si="99"/>
        <v>15.641217162872152</v>
      </c>
      <c r="J1275" s="3">
        <f t="shared" si="100"/>
        <v>38.587171628721535</v>
      </c>
      <c r="K1275" s="3">
        <f t="shared" si="96"/>
        <v>11.757490488689909</v>
      </c>
    </row>
    <row r="1276" spans="1:11">
      <c r="A1276" s="1">
        <v>1976.08</v>
      </c>
      <c r="B1276" s="3">
        <v>103.3</v>
      </c>
      <c r="C1276" s="3">
        <v>3.82</v>
      </c>
      <c r="D1276" s="3">
        <v>9.4499999999999993</v>
      </c>
      <c r="E1276" s="3">
        <v>57.4</v>
      </c>
      <c r="F1276" s="3">
        <f t="shared" si="97"/>
        <v>1976.624999999904</v>
      </c>
      <c r="G1276" s="3">
        <v>7.77</v>
      </c>
      <c r="H1276" s="3">
        <f t="shared" si="98"/>
        <v>424.08789198606269</v>
      </c>
      <c r="I1276" s="3">
        <f t="shared" si="99"/>
        <v>15.682630662020904</v>
      </c>
      <c r="J1276" s="3">
        <f t="shared" si="100"/>
        <v>38.796036585365847</v>
      </c>
      <c r="K1276" s="3">
        <f t="shared" si="96"/>
        <v>11.597986002509248</v>
      </c>
    </row>
    <row r="1277" spans="1:11">
      <c r="A1277" s="1">
        <v>1976.09</v>
      </c>
      <c r="B1277" s="3">
        <v>105.5</v>
      </c>
      <c r="C1277" s="3">
        <v>3.85</v>
      </c>
      <c r="D1277" s="3">
        <v>9.5500000000000007</v>
      </c>
      <c r="E1277" s="3">
        <v>57.6</v>
      </c>
      <c r="F1277" s="3">
        <f t="shared" si="97"/>
        <v>1976.7083333332373</v>
      </c>
      <c r="G1277" s="3">
        <v>7.59</v>
      </c>
      <c r="H1277" s="3">
        <f t="shared" si="98"/>
        <v>431.61588541666663</v>
      </c>
      <c r="I1277" s="3">
        <f t="shared" si="99"/>
        <v>15.750911458333333</v>
      </c>
      <c r="J1277" s="3">
        <f t="shared" si="100"/>
        <v>39.070442708333331</v>
      </c>
      <c r="K1277" s="3">
        <f t="shared" si="96"/>
        <v>11.805990949539785</v>
      </c>
    </row>
    <row r="1278" spans="1:11">
      <c r="A1278" s="1">
        <v>1976.1</v>
      </c>
      <c r="B1278" s="3">
        <v>101.9</v>
      </c>
      <c r="C1278" s="3">
        <v>3.9166699999999999</v>
      </c>
      <c r="D1278" s="3">
        <v>9.67</v>
      </c>
      <c r="E1278" s="3">
        <v>57.9</v>
      </c>
      <c r="F1278" s="3">
        <f t="shared" si="97"/>
        <v>1976.7916666665706</v>
      </c>
      <c r="G1278" s="3">
        <v>7.41</v>
      </c>
      <c r="H1278" s="3">
        <f t="shared" si="98"/>
        <v>414.72772020725392</v>
      </c>
      <c r="I1278" s="3">
        <f t="shared" si="99"/>
        <v>15.940643963730569</v>
      </c>
      <c r="J1278" s="3">
        <f t="shared" si="100"/>
        <v>39.35639896373057</v>
      </c>
      <c r="K1278" s="3">
        <f t="shared" si="96"/>
        <v>11.345696136316691</v>
      </c>
    </row>
    <row r="1279" spans="1:11">
      <c r="A1279" s="1">
        <v>1976.11</v>
      </c>
      <c r="B1279" s="3">
        <v>101.2</v>
      </c>
      <c r="C1279" s="3">
        <v>3.98333</v>
      </c>
      <c r="D1279" s="3">
        <v>9.7899999999999991</v>
      </c>
      <c r="E1279" s="3">
        <v>58</v>
      </c>
      <c r="F1279" s="3">
        <f t="shared" si="97"/>
        <v>1976.8749999999038</v>
      </c>
      <c r="G1279" s="3">
        <v>7.29</v>
      </c>
      <c r="H1279" s="3">
        <f t="shared" si="98"/>
        <v>411.16862068965514</v>
      </c>
      <c r="I1279" s="3">
        <f t="shared" si="99"/>
        <v>16.183995077586204</v>
      </c>
      <c r="J1279" s="3">
        <f t="shared" si="100"/>
        <v>39.776094827586199</v>
      </c>
      <c r="K1279" s="3">
        <f t="shared" si="96"/>
        <v>11.248855860507957</v>
      </c>
    </row>
    <row r="1280" spans="1:11">
      <c r="A1280" s="1">
        <v>1976.12</v>
      </c>
      <c r="B1280" s="3">
        <v>104.7</v>
      </c>
      <c r="C1280" s="3">
        <v>4.05</v>
      </c>
      <c r="D1280" s="3">
        <v>9.91</v>
      </c>
      <c r="E1280" s="3">
        <v>58.2</v>
      </c>
      <c r="F1280" s="3">
        <f t="shared" si="97"/>
        <v>1976.9583333332371</v>
      </c>
      <c r="G1280" s="3">
        <v>6.87</v>
      </c>
      <c r="H1280" s="3">
        <f t="shared" si="98"/>
        <v>423.92706185567005</v>
      </c>
      <c r="I1280" s="3">
        <f t="shared" si="99"/>
        <v>16.398324742268038</v>
      </c>
      <c r="J1280" s="3">
        <f t="shared" si="100"/>
        <v>40.125283505154634</v>
      </c>
      <c r="K1280" s="3">
        <f t="shared" si="96"/>
        <v>11.597589726582935</v>
      </c>
    </row>
    <row r="1281" spans="1:11">
      <c r="A1281" s="1">
        <v>1977.01</v>
      </c>
      <c r="B1281" s="3">
        <v>103.8</v>
      </c>
      <c r="C1281" s="3">
        <v>4.0966699999999996</v>
      </c>
      <c r="D1281" s="3">
        <v>9.9666700000000006</v>
      </c>
      <c r="E1281" s="3">
        <v>58.5</v>
      </c>
      <c r="F1281" s="3">
        <f t="shared" si="97"/>
        <v>1977.0416666665703</v>
      </c>
      <c r="G1281" s="3">
        <v>7.21</v>
      </c>
      <c r="H1281" s="3">
        <f t="shared" si="98"/>
        <v>418.12769230769226</v>
      </c>
      <c r="I1281" s="3">
        <f t="shared" si="99"/>
        <v>16.502227102564099</v>
      </c>
      <c r="J1281" s="3">
        <f t="shared" si="100"/>
        <v>40.1477912051282</v>
      </c>
      <c r="K1281" s="3">
        <f t="shared" ref="K1281:K1344" si="101">H1281/AVERAGE(J1161:J1280)</f>
        <v>11.437961346787549</v>
      </c>
    </row>
    <row r="1282" spans="1:11">
      <c r="A1282" s="1">
        <v>1977.02</v>
      </c>
      <c r="B1282" s="3">
        <v>101</v>
      </c>
      <c r="C1282" s="3">
        <v>4.1433299999999997</v>
      </c>
      <c r="D1282" s="3">
        <v>10.023300000000001</v>
      </c>
      <c r="E1282" s="3">
        <v>59.1</v>
      </c>
      <c r="F1282" s="3">
        <f t="shared" si="97"/>
        <v>1977.1249999999036</v>
      </c>
      <c r="G1282" s="3">
        <v>7.39</v>
      </c>
      <c r="H1282" s="3">
        <f t="shared" si="98"/>
        <v>402.7182741116751</v>
      </c>
      <c r="I1282" s="3">
        <f t="shared" si="99"/>
        <v>16.520739670050759</v>
      </c>
      <c r="J1282" s="3">
        <f t="shared" si="100"/>
        <v>39.96600076142132</v>
      </c>
      <c r="K1282" s="3">
        <f t="shared" si="101"/>
        <v>11.014841854222777</v>
      </c>
    </row>
    <row r="1283" spans="1:11">
      <c r="A1283" s="1">
        <v>1977.03</v>
      </c>
      <c r="B1283" s="3">
        <v>100.6</v>
      </c>
      <c r="C1283" s="3">
        <v>4.1900000000000004</v>
      </c>
      <c r="D1283" s="3">
        <v>10.08</v>
      </c>
      <c r="E1283" s="3">
        <v>59.5</v>
      </c>
      <c r="F1283" s="3">
        <f t="shared" si="97"/>
        <v>1977.2083333332369</v>
      </c>
      <c r="G1283" s="3">
        <v>7.46</v>
      </c>
      <c r="H1283" s="3">
        <f t="shared" si="98"/>
        <v>398.42672268907558</v>
      </c>
      <c r="I1283" s="3">
        <f t="shared" si="99"/>
        <v>16.594512605042016</v>
      </c>
      <c r="J1283" s="3">
        <f t="shared" si="100"/>
        <v>39.921882352941175</v>
      </c>
      <c r="K1283" s="3">
        <f t="shared" si="101"/>
        <v>10.895746511662741</v>
      </c>
    </row>
    <row r="1284" spans="1:11">
      <c r="A1284" s="1">
        <v>1977.04</v>
      </c>
      <c r="B1284" s="3">
        <v>99.05</v>
      </c>
      <c r="C1284" s="3">
        <v>4.2466699999999999</v>
      </c>
      <c r="D1284" s="3">
        <v>10.193300000000001</v>
      </c>
      <c r="E1284" s="3">
        <v>60</v>
      </c>
      <c r="F1284" s="3">
        <f t="shared" si="97"/>
        <v>1977.2916666665701</v>
      </c>
      <c r="G1284" s="3">
        <v>7.37</v>
      </c>
      <c r="H1284" s="3">
        <f t="shared" si="98"/>
        <v>389.01887499999992</v>
      </c>
      <c r="I1284" s="3">
        <f t="shared" si="99"/>
        <v>16.678796424999998</v>
      </c>
      <c r="J1284" s="3">
        <f t="shared" si="100"/>
        <v>40.034185749999999</v>
      </c>
      <c r="K1284" s="3">
        <f t="shared" si="101"/>
        <v>10.636037409141359</v>
      </c>
    </row>
    <row r="1285" spans="1:11">
      <c r="A1285" s="1">
        <v>1977.05</v>
      </c>
      <c r="B1285" s="3">
        <v>98.76</v>
      </c>
      <c r="C1285" s="3">
        <v>4.3033299999999999</v>
      </c>
      <c r="D1285" s="3">
        <v>10.306699999999999</v>
      </c>
      <c r="E1285" s="3">
        <v>60.3</v>
      </c>
      <c r="F1285" s="3">
        <f t="shared" si="97"/>
        <v>1977.3749999999034</v>
      </c>
      <c r="G1285" s="3">
        <v>7.46</v>
      </c>
      <c r="H1285" s="3">
        <f t="shared" si="98"/>
        <v>385.95014925373135</v>
      </c>
      <c r="I1285" s="3">
        <f t="shared" si="99"/>
        <v>16.817242363184079</v>
      </c>
      <c r="J1285" s="3">
        <f t="shared" si="100"/>
        <v>40.278173383084571</v>
      </c>
      <c r="K1285" s="3">
        <f t="shared" si="101"/>
        <v>10.548486693557001</v>
      </c>
    </row>
    <row r="1286" spans="1:11">
      <c r="A1286" s="1">
        <v>1977.06</v>
      </c>
      <c r="B1286" s="3">
        <v>99.29</v>
      </c>
      <c r="C1286" s="3">
        <v>4.3600000000000003</v>
      </c>
      <c r="D1286" s="3">
        <v>10.42</v>
      </c>
      <c r="E1286" s="3">
        <v>60.7</v>
      </c>
      <c r="F1286" s="3">
        <f t="shared" si="97"/>
        <v>1977.4583333332366</v>
      </c>
      <c r="G1286" s="3">
        <v>7.28</v>
      </c>
      <c r="H1286" s="3">
        <f t="shared" si="98"/>
        <v>385.46439044481053</v>
      </c>
      <c r="I1286" s="3">
        <f t="shared" si="99"/>
        <v>16.92642504118616</v>
      </c>
      <c r="J1286" s="3">
        <f t="shared" si="100"/>
        <v>40.452602965403621</v>
      </c>
      <c r="K1286" s="3">
        <f t="shared" si="101"/>
        <v>10.530023959090762</v>
      </c>
    </row>
    <row r="1287" spans="1:11">
      <c r="A1287" s="1">
        <v>1977.07</v>
      </c>
      <c r="B1287" s="3">
        <v>100.2</v>
      </c>
      <c r="C1287" s="3">
        <v>4.4066700000000001</v>
      </c>
      <c r="D1287" s="3">
        <v>10.5167</v>
      </c>
      <c r="E1287" s="3">
        <v>61</v>
      </c>
      <c r="F1287" s="3">
        <f t="shared" si="97"/>
        <v>1977.5416666665699</v>
      </c>
      <c r="G1287" s="3">
        <v>7.33</v>
      </c>
      <c r="H1287" s="3">
        <f t="shared" si="98"/>
        <v>387.08409836065567</v>
      </c>
      <c r="I1287" s="3">
        <f t="shared" si="99"/>
        <v>17.023471893442622</v>
      </c>
      <c r="J1287" s="3">
        <f t="shared" si="100"/>
        <v>40.627218934426224</v>
      </c>
      <c r="K1287" s="3">
        <f t="shared" si="101"/>
        <v>10.567692447775409</v>
      </c>
    </row>
    <row r="1288" spans="1:11">
      <c r="A1288" s="1">
        <v>1977.08</v>
      </c>
      <c r="B1288" s="3">
        <v>97.75</v>
      </c>
      <c r="C1288" s="3">
        <v>4.4533300000000002</v>
      </c>
      <c r="D1288" s="3">
        <v>10.613300000000001</v>
      </c>
      <c r="E1288" s="3">
        <v>61.2</v>
      </c>
      <c r="F1288" s="3">
        <f t="shared" si="97"/>
        <v>1977.6249999999031</v>
      </c>
      <c r="G1288" s="3">
        <v>7.4</v>
      </c>
      <c r="H1288" s="3">
        <f t="shared" si="98"/>
        <v>376.38541666666663</v>
      </c>
      <c r="I1288" s="3">
        <f t="shared" si="99"/>
        <v>17.147503504901959</v>
      </c>
      <c r="J1288" s="3">
        <f t="shared" si="100"/>
        <v>40.86640759803921</v>
      </c>
      <c r="K1288" s="3">
        <f t="shared" si="101"/>
        <v>10.268385666711</v>
      </c>
    </row>
    <row r="1289" spans="1:11">
      <c r="A1289" s="1">
        <v>1977.09</v>
      </c>
      <c r="B1289" s="3">
        <v>96.23</v>
      </c>
      <c r="C1289" s="3">
        <v>4.5</v>
      </c>
      <c r="D1289" s="3">
        <v>10.71</v>
      </c>
      <c r="E1289" s="3">
        <v>61.4</v>
      </c>
      <c r="F1289" s="3">
        <f t="shared" si="97"/>
        <v>1977.7083333332364</v>
      </c>
      <c r="G1289" s="3">
        <v>7.34</v>
      </c>
      <c r="H1289" s="3">
        <f t="shared" si="98"/>
        <v>369.32572475570032</v>
      </c>
      <c r="I1289" s="3">
        <f t="shared" si="99"/>
        <v>17.270765472312704</v>
      </c>
      <c r="J1289" s="3">
        <f t="shared" si="100"/>
        <v>41.104421824104229</v>
      </c>
      <c r="K1289" s="3">
        <f t="shared" si="101"/>
        <v>10.067742820070704</v>
      </c>
    </row>
    <row r="1290" spans="1:11">
      <c r="A1290" s="1">
        <v>1977.1</v>
      </c>
      <c r="B1290" s="3">
        <v>93.74</v>
      </c>
      <c r="C1290" s="3">
        <v>4.5566700000000004</v>
      </c>
      <c r="D1290" s="3">
        <v>10.77</v>
      </c>
      <c r="E1290" s="3">
        <v>61.6</v>
      </c>
      <c r="F1290" s="3">
        <f t="shared" si="97"/>
        <v>1977.7916666665697</v>
      </c>
      <c r="G1290" s="3">
        <v>7.52</v>
      </c>
      <c r="H1290" s="3">
        <f t="shared" si="98"/>
        <v>358.60115259740257</v>
      </c>
      <c r="I1290" s="3">
        <f t="shared" si="99"/>
        <v>17.431481907467532</v>
      </c>
      <c r="J1290" s="3">
        <f t="shared" si="100"/>
        <v>41.20049512987012</v>
      </c>
      <c r="K1290" s="3">
        <f t="shared" si="101"/>
        <v>9.7666662995565492</v>
      </c>
    </row>
    <row r="1291" spans="1:11">
      <c r="A1291" s="1">
        <v>1977.11</v>
      </c>
      <c r="B1291" s="3">
        <v>94.28</v>
      </c>
      <c r="C1291" s="3">
        <v>4.6133300000000004</v>
      </c>
      <c r="D1291" s="3">
        <v>10.83</v>
      </c>
      <c r="E1291" s="3">
        <v>61.9</v>
      </c>
      <c r="F1291" s="3">
        <f t="shared" ref="F1291:F1354" si="102">F1290+1/12</f>
        <v>1977.8749999999029</v>
      </c>
      <c r="G1291" s="3">
        <v>7.58</v>
      </c>
      <c r="H1291" s="3">
        <f t="shared" si="98"/>
        <v>358.91893376413566</v>
      </c>
      <c r="I1291" s="3">
        <f t="shared" si="99"/>
        <v>17.562701365105006</v>
      </c>
      <c r="J1291" s="3">
        <f t="shared" si="100"/>
        <v>41.22923263327948</v>
      </c>
      <c r="K1291" s="3">
        <f t="shared" si="101"/>
        <v>9.7662999836602005</v>
      </c>
    </row>
    <row r="1292" spans="1:11">
      <c r="A1292" s="1">
        <v>1977.12</v>
      </c>
      <c r="B1292" s="3">
        <v>93.82</v>
      </c>
      <c r="C1292" s="3">
        <v>4.67</v>
      </c>
      <c r="D1292" s="3">
        <v>10.89</v>
      </c>
      <c r="E1292" s="3">
        <v>62.1</v>
      </c>
      <c r="F1292" s="3">
        <f t="shared" si="102"/>
        <v>1977.9583333332362</v>
      </c>
      <c r="G1292" s="3">
        <v>7.69</v>
      </c>
      <c r="H1292" s="3">
        <f t="shared" si="98"/>
        <v>356.01743961352651</v>
      </c>
      <c r="I1292" s="3">
        <f t="shared" si="99"/>
        <v>17.721183574879223</v>
      </c>
      <c r="J1292" s="3">
        <f t="shared" si="100"/>
        <v>41.324130434782603</v>
      </c>
      <c r="K1292" s="3">
        <f t="shared" si="101"/>
        <v>9.6782665825359224</v>
      </c>
    </row>
    <row r="1293" spans="1:11">
      <c r="A1293" s="1">
        <v>1978.01</v>
      </c>
      <c r="B1293" s="3">
        <v>90.25</v>
      </c>
      <c r="C1293" s="3">
        <v>4.71333</v>
      </c>
      <c r="D1293" s="3">
        <v>10.9</v>
      </c>
      <c r="E1293" s="3">
        <v>62.5</v>
      </c>
      <c r="F1293" s="3">
        <f t="shared" si="102"/>
        <v>1978.0416666665694</v>
      </c>
      <c r="G1293" s="3">
        <v>7.96</v>
      </c>
      <c r="H1293" s="3">
        <f t="shared" si="98"/>
        <v>340.27859999999998</v>
      </c>
      <c r="I1293" s="3">
        <f t="shared" si="99"/>
        <v>17.771139431999998</v>
      </c>
      <c r="J1293" s="3">
        <f t="shared" si="100"/>
        <v>41.097360000000002</v>
      </c>
      <c r="K1293" s="3">
        <f t="shared" si="101"/>
        <v>9.2414622609346875</v>
      </c>
    </row>
    <row r="1294" spans="1:11">
      <c r="A1294" s="1">
        <v>1978.02</v>
      </c>
      <c r="B1294" s="3">
        <v>88.98</v>
      </c>
      <c r="C1294" s="3">
        <v>4.7566699999999997</v>
      </c>
      <c r="D1294" s="3">
        <v>10.91</v>
      </c>
      <c r="E1294" s="3">
        <v>62.9</v>
      </c>
      <c r="F1294" s="3">
        <f t="shared" si="102"/>
        <v>1978.1249999999027</v>
      </c>
      <c r="G1294" s="3">
        <v>8.0299999999999994</v>
      </c>
      <c r="H1294" s="3">
        <f t="shared" si="98"/>
        <v>333.35670906200318</v>
      </c>
      <c r="I1294" s="3">
        <f t="shared" si="99"/>
        <v>17.820497384737678</v>
      </c>
      <c r="J1294" s="3">
        <f t="shared" si="100"/>
        <v>40.873473767885535</v>
      </c>
      <c r="K1294" s="3">
        <f t="shared" si="101"/>
        <v>9.0452635707047389</v>
      </c>
    </row>
    <row r="1295" spans="1:11">
      <c r="A1295" s="1">
        <v>1978.03</v>
      </c>
      <c r="B1295" s="3">
        <v>88.82</v>
      </c>
      <c r="C1295" s="3">
        <v>4.8</v>
      </c>
      <c r="D1295" s="3">
        <v>10.92</v>
      </c>
      <c r="E1295" s="3">
        <v>63.4</v>
      </c>
      <c r="F1295" s="3">
        <f t="shared" si="102"/>
        <v>1978.2083333332359</v>
      </c>
      <c r="G1295" s="3">
        <v>8.0399999999999991</v>
      </c>
      <c r="H1295" s="3">
        <f t="shared" si="98"/>
        <v>330.1330126182965</v>
      </c>
      <c r="I1295" s="3">
        <f t="shared" si="99"/>
        <v>17.841009463722397</v>
      </c>
      <c r="J1295" s="3">
        <f t="shared" si="100"/>
        <v>40.588296529968453</v>
      </c>
      <c r="K1295" s="3">
        <f t="shared" si="101"/>
        <v>8.9504200776338916</v>
      </c>
    </row>
    <row r="1296" spans="1:11">
      <c r="A1296" s="1">
        <v>1978.04</v>
      </c>
      <c r="B1296" s="3">
        <v>92.71</v>
      </c>
      <c r="C1296" s="3">
        <v>4.8366699999999998</v>
      </c>
      <c r="D1296" s="3">
        <v>11.023300000000001</v>
      </c>
      <c r="E1296" s="3">
        <v>63.9</v>
      </c>
      <c r="F1296" s="3">
        <f t="shared" si="102"/>
        <v>1978.2916666665692</v>
      </c>
      <c r="G1296" s="3">
        <v>8.15</v>
      </c>
      <c r="H1296" s="3">
        <f t="shared" si="98"/>
        <v>341.89532863849757</v>
      </c>
      <c r="I1296" s="3">
        <f t="shared" si="99"/>
        <v>17.836639835680749</v>
      </c>
      <c r="J1296" s="3">
        <f t="shared" si="100"/>
        <v>40.651653286384978</v>
      </c>
      <c r="K1296" s="3">
        <f t="shared" si="101"/>
        <v>9.2625887208668392</v>
      </c>
    </row>
    <row r="1297" spans="1:11">
      <c r="A1297" s="1">
        <v>1978.05</v>
      </c>
      <c r="B1297" s="3">
        <v>97.41</v>
      </c>
      <c r="C1297" s="3">
        <v>4.8733300000000002</v>
      </c>
      <c r="D1297" s="3">
        <v>11.1267</v>
      </c>
      <c r="E1297" s="3">
        <v>64.5</v>
      </c>
      <c r="F1297" s="3">
        <f t="shared" si="102"/>
        <v>1978.3749999999025</v>
      </c>
      <c r="G1297" s="3">
        <v>8.35</v>
      </c>
      <c r="H1297" s="3">
        <f t="shared" si="98"/>
        <v>355.88630232558131</v>
      </c>
      <c r="I1297" s="3">
        <f t="shared" si="99"/>
        <v>17.804654488372091</v>
      </c>
      <c r="J1297" s="3">
        <f t="shared" si="100"/>
        <v>40.651269069767437</v>
      </c>
      <c r="K1297" s="3">
        <f t="shared" si="101"/>
        <v>9.6349107285984452</v>
      </c>
    </row>
    <row r="1298" spans="1:11">
      <c r="A1298" s="1">
        <v>1978.06</v>
      </c>
      <c r="B1298" s="3">
        <v>97.66</v>
      </c>
      <c r="C1298" s="3">
        <v>4.91</v>
      </c>
      <c r="D1298" s="3">
        <v>11.23</v>
      </c>
      <c r="E1298" s="3">
        <v>65.2</v>
      </c>
      <c r="F1298" s="3">
        <f t="shared" si="102"/>
        <v>1978.4583333332357</v>
      </c>
      <c r="G1298" s="3">
        <v>8.4600000000000009</v>
      </c>
      <c r="H1298" s="3">
        <f t="shared" si="98"/>
        <v>352.96900306748461</v>
      </c>
      <c r="I1298" s="3">
        <f t="shared" si="99"/>
        <v>17.746035276073616</v>
      </c>
      <c r="J1298" s="3">
        <f t="shared" si="100"/>
        <v>40.588182515337415</v>
      </c>
      <c r="K1298" s="3">
        <f t="shared" si="101"/>
        <v>9.5496789810417368</v>
      </c>
    </row>
    <row r="1299" spans="1:11">
      <c r="A1299" s="1">
        <v>1978.07</v>
      </c>
      <c r="B1299" s="3">
        <v>97.19</v>
      </c>
      <c r="C1299" s="3">
        <v>4.9466700000000001</v>
      </c>
      <c r="D1299" s="3">
        <v>11.343299999999999</v>
      </c>
      <c r="E1299" s="3">
        <v>65.7</v>
      </c>
      <c r="F1299" s="3">
        <f t="shared" si="102"/>
        <v>1978.541666666569</v>
      </c>
      <c r="G1299" s="3">
        <v>8.64</v>
      </c>
      <c r="H1299" s="3">
        <f t="shared" ref="H1299:H1362" si="103">B1299*$E$1727/E1299</f>
        <v>348.59700913242006</v>
      </c>
      <c r="I1299" s="3">
        <f t="shared" ref="I1299:I1362" si="104">C1299*$E$1727/E1299</f>
        <v>17.74250815068493</v>
      </c>
      <c r="J1299" s="3">
        <f t="shared" ref="J1299:J1362" si="105">D1299*$E$1727/E1299</f>
        <v>40.685671917808207</v>
      </c>
      <c r="K1299" s="3">
        <f t="shared" si="101"/>
        <v>9.4255240477873574</v>
      </c>
    </row>
    <row r="1300" spans="1:11">
      <c r="A1300" s="1">
        <v>1978.08</v>
      </c>
      <c r="B1300" s="3">
        <v>103.9</v>
      </c>
      <c r="C1300" s="3">
        <v>4.9833299999999996</v>
      </c>
      <c r="D1300" s="3">
        <v>11.4567</v>
      </c>
      <c r="E1300" s="3">
        <v>66</v>
      </c>
      <c r="F1300" s="3">
        <f t="shared" si="102"/>
        <v>1978.6249999999022</v>
      </c>
      <c r="G1300" s="3">
        <v>8.41</v>
      </c>
      <c r="H1300" s="3">
        <f t="shared" si="103"/>
        <v>370.97022727272724</v>
      </c>
      <c r="I1300" s="3">
        <f t="shared" si="104"/>
        <v>17.792753249999997</v>
      </c>
      <c r="J1300" s="3">
        <f t="shared" si="105"/>
        <v>40.905626590909087</v>
      </c>
      <c r="K1300" s="3">
        <f t="shared" si="101"/>
        <v>10.023970854003748</v>
      </c>
    </row>
    <row r="1301" spans="1:11">
      <c r="A1301" s="1">
        <v>1978.09</v>
      </c>
      <c r="B1301" s="3">
        <v>103.9</v>
      </c>
      <c r="C1301" s="3">
        <v>5.0199999999999996</v>
      </c>
      <c r="D1301" s="3">
        <v>11.57</v>
      </c>
      <c r="E1301" s="3">
        <v>66.5</v>
      </c>
      <c r="F1301" s="3">
        <f t="shared" si="102"/>
        <v>1978.7083333332355</v>
      </c>
      <c r="G1301" s="3">
        <v>8.42</v>
      </c>
      <c r="H1301" s="3">
        <f t="shared" si="103"/>
        <v>368.18097744360904</v>
      </c>
      <c r="I1301" s="3">
        <f t="shared" si="104"/>
        <v>17.78891729323308</v>
      </c>
      <c r="J1301" s="3">
        <f t="shared" si="105"/>
        <v>40.999556390977439</v>
      </c>
      <c r="K1301" s="3">
        <f t="shared" si="101"/>
        <v>9.9418874730044084</v>
      </c>
    </row>
    <row r="1302" spans="1:11">
      <c r="A1302" s="1">
        <v>1978.1</v>
      </c>
      <c r="B1302" s="3">
        <v>100.6</v>
      </c>
      <c r="C1302" s="3">
        <v>5.03667</v>
      </c>
      <c r="D1302" s="3">
        <v>11.8233</v>
      </c>
      <c r="E1302" s="3">
        <v>67.099999999999994</v>
      </c>
      <c r="F1302" s="3">
        <f t="shared" si="102"/>
        <v>1978.7916666665687</v>
      </c>
      <c r="G1302" s="3">
        <v>8.64</v>
      </c>
      <c r="H1302" s="3">
        <f t="shared" si="103"/>
        <v>353.29940387481366</v>
      </c>
      <c r="I1302" s="3">
        <f t="shared" si="104"/>
        <v>17.688394716840538</v>
      </c>
      <c r="J1302" s="3">
        <f t="shared" si="105"/>
        <v>41.522513338301039</v>
      </c>
      <c r="K1302" s="3">
        <f t="shared" si="101"/>
        <v>9.5336083582088289</v>
      </c>
    </row>
    <row r="1303" spans="1:11">
      <c r="A1303" s="1">
        <v>1978.11</v>
      </c>
      <c r="B1303" s="3">
        <v>94.71</v>
      </c>
      <c r="C1303" s="3">
        <v>5.0533299999999999</v>
      </c>
      <c r="D1303" s="3">
        <v>12.076700000000001</v>
      </c>
      <c r="E1303" s="3">
        <v>67.400000000000006</v>
      </c>
      <c r="F1303" s="3">
        <f t="shared" si="102"/>
        <v>1978.874999999902</v>
      </c>
      <c r="G1303" s="3">
        <v>8.81</v>
      </c>
      <c r="H1303" s="3">
        <f t="shared" si="103"/>
        <v>331.13370178041532</v>
      </c>
      <c r="I1303" s="3">
        <f t="shared" si="104"/>
        <v>17.667911194362013</v>
      </c>
      <c r="J1303" s="3">
        <f t="shared" si="105"/>
        <v>42.22365511869436</v>
      </c>
      <c r="K1303" s="3">
        <f t="shared" si="101"/>
        <v>8.9284189022931439</v>
      </c>
    </row>
    <row r="1304" spans="1:11">
      <c r="A1304" s="1">
        <v>1978.12</v>
      </c>
      <c r="B1304" s="3">
        <v>96.11</v>
      </c>
      <c r="C1304" s="3">
        <v>5.07</v>
      </c>
      <c r="D1304" s="3">
        <v>12.33</v>
      </c>
      <c r="E1304" s="3">
        <v>67.7</v>
      </c>
      <c r="F1304" s="3">
        <f t="shared" si="102"/>
        <v>1978.9583333332353</v>
      </c>
      <c r="G1304" s="3">
        <v>9.01</v>
      </c>
      <c r="H1304" s="3">
        <f t="shared" si="103"/>
        <v>334.53946085672078</v>
      </c>
      <c r="I1304" s="3">
        <f t="shared" si="104"/>
        <v>17.647644017725259</v>
      </c>
      <c r="J1304" s="3">
        <f t="shared" si="105"/>
        <v>42.918234859675032</v>
      </c>
      <c r="K1304" s="3">
        <f t="shared" si="101"/>
        <v>9.0119418191338259</v>
      </c>
    </row>
    <row r="1305" spans="1:11">
      <c r="A1305" s="1">
        <v>1979.01</v>
      </c>
      <c r="B1305" s="3">
        <v>99.71</v>
      </c>
      <c r="C1305" s="3">
        <v>5.1133300000000004</v>
      </c>
      <c r="D1305" s="3">
        <v>12.6533</v>
      </c>
      <c r="E1305" s="3">
        <v>68.3</v>
      </c>
      <c r="F1305" s="3">
        <f t="shared" si="102"/>
        <v>1979.0416666665685</v>
      </c>
      <c r="G1305" s="3">
        <v>9.1</v>
      </c>
      <c r="H1305" s="3">
        <f t="shared" si="103"/>
        <v>344.02139824304533</v>
      </c>
      <c r="I1305" s="3">
        <f t="shared" si="104"/>
        <v>17.642111486090776</v>
      </c>
      <c r="J1305" s="3">
        <f t="shared" si="105"/>
        <v>43.656663909224008</v>
      </c>
      <c r="K1305" s="3">
        <f t="shared" si="101"/>
        <v>9.2576369191399674</v>
      </c>
    </row>
    <row r="1306" spans="1:11">
      <c r="A1306" s="1">
        <v>1979.02</v>
      </c>
      <c r="B1306" s="3">
        <v>98.23</v>
      </c>
      <c r="C1306" s="3">
        <v>5.1566700000000001</v>
      </c>
      <c r="D1306" s="3">
        <v>12.976699999999999</v>
      </c>
      <c r="E1306" s="3">
        <v>69.099999999999994</v>
      </c>
      <c r="F1306" s="3">
        <f t="shared" si="102"/>
        <v>1979.1249999999018</v>
      </c>
      <c r="G1306" s="3">
        <v>9.1</v>
      </c>
      <c r="H1306" s="3">
        <f t="shared" si="103"/>
        <v>334.99130969609263</v>
      </c>
      <c r="I1306" s="3">
        <f t="shared" si="104"/>
        <v>17.585662597684514</v>
      </c>
      <c r="J1306" s="3">
        <f t="shared" si="105"/>
        <v>44.254115123010124</v>
      </c>
      <c r="K1306" s="3">
        <f t="shared" si="101"/>
        <v>9.0037403710456267</v>
      </c>
    </row>
    <row r="1307" spans="1:11">
      <c r="A1307" s="1">
        <v>1979.03</v>
      </c>
      <c r="B1307" s="3">
        <v>100.1</v>
      </c>
      <c r="C1307" s="3">
        <v>5.2</v>
      </c>
      <c r="D1307" s="3">
        <v>13.3</v>
      </c>
      <c r="E1307" s="3">
        <v>69.8</v>
      </c>
      <c r="F1307" s="3">
        <f t="shared" si="102"/>
        <v>1979.208333333235</v>
      </c>
      <c r="G1307" s="3">
        <v>9.1199999999999992</v>
      </c>
      <c r="H1307" s="3">
        <f t="shared" si="103"/>
        <v>337.94505730659023</v>
      </c>
      <c r="I1307" s="3">
        <f t="shared" si="104"/>
        <v>17.555587392550141</v>
      </c>
      <c r="J1307" s="3">
        <f t="shared" si="105"/>
        <v>44.901790830945558</v>
      </c>
      <c r="K1307" s="3">
        <f t="shared" si="101"/>
        <v>9.0707850296607617</v>
      </c>
    </row>
    <row r="1308" spans="1:11">
      <c r="A1308" s="1">
        <v>1979.04</v>
      </c>
      <c r="B1308" s="3">
        <v>102.1</v>
      </c>
      <c r="C1308" s="3">
        <v>5.2466699999999999</v>
      </c>
      <c r="D1308" s="3">
        <v>13.5267</v>
      </c>
      <c r="E1308" s="3">
        <v>70.599999999999994</v>
      </c>
      <c r="F1308" s="3">
        <f t="shared" si="102"/>
        <v>1979.2916666665683</v>
      </c>
      <c r="G1308" s="3">
        <v>9.18</v>
      </c>
      <c r="H1308" s="3">
        <f t="shared" si="103"/>
        <v>340.79128895184135</v>
      </c>
      <c r="I1308" s="3">
        <f t="shared" si="104"/>
        <v>17.512433222379602</v>
      </c>
      <c r="J1308" s="3">
        <f t="shared" si="105"/>
        <v>45.14967216713881</v>
      </c>
      <c r="K1308" s="3">
        <f t="shared" si="101"/>
        <v>9.1330635662174142</v>
      </c>
    </row>
    <row r="1309" spans="1:11">
      <c r="A1309" s="1">
        <v>1979.05</v>
      </c>
      <c r="B1309" s="3">
        <v>99.73</v>
      </c>
      <c r="C1309" s="3">
        <v>5.2933300000000001</v>
      </c>
      <c r="D1309" s="3">
        <v>13.753299999999999</v>
      </c>
      <c r="E1309" s="3">
        <v>71.5</v>
      </c>
      <c r="F1309" s="3">
        <f t="shared" si="102"/>
        <v>1979.3749999999015</v>
      </c>
      <c r="G1309" s="3">
        <v>9.25</v>
      </c>
      <c r="H1309" s="3">
        <f t="shared" si="103"/>
        <v>328.69055244755242</v>
      </c>
      <c r="I1309" s="3">
        <f t="shared" si="104"/>
        <v>17.445779223776224</v>
      </c>
      <c r="J1309" s="3">
        <f t="shared" si="105"/>
        <v>45.328183846153841</v>
      </c>
      <c r="K1309" s="3">
        <f t="shared" si="101"/>
        <v>8.7943832898149541</v>
      </c>
    </row>
    <row r="1310" spans="1:11">
      <c r="A1310" s="1">
        <v>1979.06</v>
      </c>
      <c r="B1310" s="3">
        <v>101.7</v>
      </c>
      <c r="C1310" s="3">
        <v>5.34</v>
      </c>
      <c r="D1310" s="3">
        <v>13.98</v>
      </c>
      <c r="E1310" s="3">
        <v>72.3</v>
      </c>
      <c r="F1310" s="3">
        <f t="shared" si="102"/>
        <v>1979.4583333332348</v>
      </c>
      <c r="G1310" s="3">
        <v>8.91</v>
      </c>
      <c r="H1310" s="3">
        <f t="shared" si="103"/>
        <v>331.47448132780085</v>
      </c>
      <c r="I1310" s="3">
        <f t="shared" si="104"/>
        <v>17.40485477178423</v>
      </c>
      <c r="J1310" s="3">
        <f t="shared" si="105"/>
        <v>45.565518672199168</v>
      </c>
      <c r="K1310" s="3">
        <f t="shared" si="101"/>
        <v>8.853937764693951</v>
      </c>
    </row>
    <row r="1311" spans="1:11">
      <c r="A1311" s="1">
        <v>1979.07</v>
      </c>
      <c r="B1311" s="3">
        <v>102.7</v>
      </c>
      <c r="C1311" s="3">
        <v>5.3966700000000003</v>
      </c>
      <c r="D1311" s="3">
        <v>14.1967</v>
      </c>
      <c r="E1311" s="3">
        <v>73.099999999999994</v>
      </c>
      <c r="F1311" s="3">
        <f t="shared" si="102"/>
        <v>1979.5416666665681</v>
      </c>
      <c r="G1311" s="3">
        <v>8.9499999999999993</v>
      </c>
      <c r="H1311" s="3">
        <f t="shared" si="103"/>
        <v>331.07051983584131</v>
      </c>
      <c r="I1311" s="3">
        <f t="shared" si="104"/>
        <v>17.397062729138167</v>
      </c>
      <c r="J1311" s="3">
        <f t="shared" si="105"/>
        <v>45.765422093023254</v>
      </c>
      <c r="K1311" s="3">
        <f t="shared" si="101"/>
        <v>8.8274980455423648</v>
      </c>
    </row>
    <row r="1312" spans="1:11">
      <c r="A1312" s="1">
        <v>1979.08</v>
      </c>
      <c r="B1312" s="3">
        <v>107.4</v>
      </c>
      <c r="C1312" s="3">
        <v>5.4533300000000002</v>
      </c>
      <c r="D1312" s="3">
        <v>14.4133</v>
      </c>
      <c r="E1312" s="3">
        <v>73.8</v>
      </c>
      <c r="F1312" s="3">
        <f t="shared" si="102"/>
        <v>1979.6249999999013</v>
      </c>
      <c r="G1312" s="3">
        <v>9.0299999999999994</v>
      </c>
      <c r="H1312" s="3">
        <f t="shared" si="103"/>
        <v>342.93780487804878</v>
      </c>
      <c r="I1312" s="3">
        <f t="shared" si="104"/>
        <v>17.412970386178859</v>
      </c>
      <c r="J1312" s="3">
        <f t="shared" si="105"/>
        <v>46.022955894308943</v>
      </c>
      <c r="K1312" s="3">
        <f t="shared" si="101"/>
        <v>9.1271657972150333</v>
      </c>
    </row>
    <row r="1313" spans="1:11">
      <c r="A1313" s="1">
        <v>1979.09</v>
      </c>
      <c r="B1313" s="3">
        <v>108.6</v>
      </c>
      <c r="C1313" s="3">
        <v>5.51</v>
      </c>
      <c r="D1313" s="3">
        <v>14.63</v>
      </c>
      <c r="E1313" s="3">
        <v>74.599999999999994</v>
      </c>
      <c r="F1313" s="3">
        <f t="shared" si="102"/>
        <v>1979.7083333332346</v>
      </c>
      <c r="G1313" s="3">
        <v>9.33</v>
      </c>
      <c r="H1313" s="3">
        <f t="shared" si="103"/>
        <v>343.0508042895442</v>
      </c>
      <c r="I1313" s="3">
        <f t="shared" si="104"/>
        <v>17.405247989276141</v>
      </c>
      <c r="J1313" s="3">
        <f t="shared" si="105"/>
        <v>46.213934316353885</v>
      </c>
      <c r="K1313" s="3">
        <f t="shared" si="101"/>
        <v>9.1127589907409572</v>
      </c>
    </row>
    <row r="1314" spans="1:11">
      <c r="A1314" s="1">
        <v>1979.1</v>
      </c>
      <c r="B1314" s="3">
        <v>104.5</v>
      </c>
      <c r="C1314" s="3">
        <v>5.5566700000000004</v>
      </c>
      <c r="D1314" s="3">
        <v>14.7067</v>
      </c>
      <c r="E1314" s="3">
        <v>75.2</v>
      </c>
      <c r="F1314" s="3">
        <f t="shared" si="102"/>
        <v>1979.7916666665678</v>
      </c>
      <c r="G1314" s="3">
        <v>10.3</v>
      </c>
      <c r="H1314" s="3">
        <f t="shared" si="103"/>
        <v>327.46575797872339</v>
      </c>
      <c r="I1314" s="3">
        <f t="shared" si="104"/>
        <v>17.412623477393616</v>
      </c>
      <c r="J1314" s="3">
        <f t="shared" si="105"/>
        <v>46.085556582446799</v>
      </c>
      <c r="K1314" s="3">
        <f t="shared" si="101"/>
        <v>8.6818433068993155</v>
      </c>
    </row>
    <row r="1315" spans="1:11">
      <c r="A1315" s="1">
        <v>1979.11</v>
      </c>
      <c r="B1315" s="3">
        <v>103.7</v>
      </c>
      <c r="C1315" s="3">
        <v>5.6033299999999997</v>
      </c>
      <c r="D1315" s="3">
        <v>14.783300000000001</v>
      </c>
      <c r="E1315" s="3">
        <v>75.900000000000006</v>
      </c>
      <c r="F1315" s="3">
        <f t="shared" si="102"/>
        <v>1979.8749999999011</v>
      </c>
      <c r="G1315" s="3">
        <v>10.65</v>
      </c>
      <c r="H1315" s="3">
        <f t="shared" si="103"/>
        <v>321.96185770750986</v>
      </c>
      <c r="I1315" s="3">
        <f t="shared" si="104"/>
        <v>17.396900059288534</v>
      </c>
      <c r="J1315" s="3">
        <f t="shared" si="105"/>
        <v>45.898348418972326</v>
      </c>
      <c r="K1315" s="3">
        <f t="shared" si="101"/>
        <v>8.5187843029835584</v>
      </c>
    </row>
    <row r="1316" spans="1:11">
      <c r="A1316" s="1">
        <v>1979.12</v>
      </c>
      <c r="B1316" s="3">
        <v>107.8</v>
      </c>
      <c r="C1316" s="3">
        <v>5.65</v>
      </c>
      <c r="D1316" s="3">
        <v>14.86</v>
      </c>
      <c r="E1316" s="3">
        <v>76.7</v>
      </c>
      <c r="F1316" s="3">
        <f t="shared" si="102"/>
        <v>1979.9583333332343</v>
      </c>
      <c r="G1316" s="3">
        <v>10.39</v>
      </c>
      <c r="H1316" s="3">
        <f t="shared" si="103"/>
        <v>331.20039113428936</v>
      </c>
      <c r="I1316" s="3">
        <f t="shared" si="104"/>
        <v>17.358833116036504</v>
      </c>
      <c r="J1316" s="3">
        <f t="shared" si="105"/>
        <v>45.655267275097778</v>
      </c>
      <c r="K1316" s="3">
        <f t="shared" si="101"/>
        <v>8.7452044046692929</v>
      </c>
    </row>
    <row r="1317" spans="1:11">
      <c r="A1317" s="1">
        <v>1980.01</v>
      </c>
      <c r="B1317" s="3">
        <v>110.9</v>
      </c>
      <c r="C1317" s="3">
        <v>5.7</v>
      </c>
      <c r="D1317" s="3">
        <v>15.003299999999999</v>
      </c>
      <c r="E1317" s="3">
        <v>77.8</v>
      </c>
      <c r="F1317" s="3">
        <f t="shared" si="102"/>
        <v>1980.0416666665676</v>
      </c>
      <c r="G1317" s="3">
        <v>10.8</v>
      </c>
      <c r="H1317" s="3">
        <f t="shared" si="103"/>
        <v>335.90726221079694</v>
      </c>
      <c r="I1317" s="3">
        <f t="shared" si="104"/>
        <v>17.264845758354756</v>
      </c>
      <c r="J1317" s="3">
        <f t="shared" si="105"/>
        <v>45.44380006426735</v>
      </c>
      <c r="K1317" s="3">
        <f t="shared" si="101"/>
        <v>8.850934180729114</v>
      </c>
    </row>
    <row r="1318" spans="1:11">
      <c r="A1318" s="1">
        <v>1980.02</v>
      </c>
      <c r="B1318" s="3">
        <v>115.3</v>
      </c>
      <c r="C1318" s="3">
        <v>5.75</v>
      </c>
      <c r="D1318" s="3">
        <v>15.146699999999999</v>
      </c>
      <c r="E1318" s="3">
        <v>78.900000000000006</v>
      </c>
      <c r="F1318" s="3">
        <f t="shared" si="102"/>
        <v>1980.1249999999009</v>
      </c>
      <c r="G1318" s="3">
        <v>12.41</v>
      </c>
      <c r="H1318" s="3">
        <f t="shared" si="103"/>
        <v>344.36558935361211</v>
      </c>
      <c r="I1318" s="3">
        <f t="shared" si="104"/>
        <v>17.173479087452471</v>
      </c>
      <c r="J1318" s="3">
        <f t="shared" si="105"/>
        <v>45.238527946768052</v>
      </c>
      <c r="K1318" s="3">
        <f t="shared" si="101"/>
        <v>9.0544760921925196</v>
      </c>
    </row>
    <row r="1319" spans="1:11">
      <c r="A1319" s="1">
        <v>1980.03</v>
      </c>
      <c r="B1319" s="3">
        <v>104.7</v>
      </c>
      <c r="C1319" s="3">
        <v>5.8</v>
      </c>
      <c r="D1319" s="3">
        <v>15.29</v>
      </c>
      <c r="E1319" s="3">
        <v>80.099999999999994</v>
      </c>
      <c r="F1319" s="3">
        <f t="shared" si="102"/>
        <v>1980.2083333332341</v>
      </c>
      <c r="G1319" s="3">
        <v>12.75</v>
      </c>
      <c r="H1319" s="3">
        <f t="shared" si="103"/>
        <v>308.02191011235954</v>
      </c>
      <c r="I1319" s="3">
        <f t="shared" si="104"/>
        <v>17.063295880149809</v>
      </c>
      <c r="J1319" s="3">
        <f t="shared" si="105"/>
        <v>44.982378277153551</v>
      </c>
      <c r="K1319" s="3">
        <f t="shared" si="101"/>
        <v>8.0811509007854987</v>
      </c>
    </row>
    <row r="1320" spans="1:11">
      <c r="A1320" s="1">
        <v>1980.04</v>
      </c>
      <c r="B1320" s="3">
        <v>103</v>
      </c>
      <c r="C1320" s="3">
        <v>5.8466699999999996</v>
      </c>
      <c r="D1320" s="3">
        <v>15.173299999999999</v>
      </c>
      <c r="E1320" s="3">
        <v>81</v>
      </c>
      <c r="F1320" s="3">
        <f t="shared" si="102"/>
        <v>1980.2916666665674</v>
      </c>
      <c r="G1320" s="3">
        <v>11.47</v>
      </c>
      <c r="H1320" s="3">
        <f t="shared" si="103"/>
        <v>299.65370370370368</v>
      </c>
      <c r="I1320" s="3">
        <f t="shared" si="104"/>
        <v>17.009478833333329</v>
      </c>
      <c r="J1320" s="3">
        <f t="shared" si="105"/>
        <v>44.143063518518517</v>
      </c>
      <c r="K1320" s="3">
        <f t="shared" si="101"/>
        <v>7.8440245047192168</v>
      </c>
    </row>
    <row r="1321" spans="1:11">
      <c r="A1321" s="1">
        <v>1980.05</v>
      </c>
      <c r="B1321" s="3">
        <v>107.7</v>
      </c>
      <c r="C1321" s="3">
        <v>5.8933299999999997</v>
      </c>
      <c r="D1321" s="3">
        <v>15.056699999999999</v>
      </c>
      <c r="E1321" s="3">
        <v>81.8</v>
      </c>
      <c r="F1321" s="3">
        <f t="shared" si="102"/>
        <v>1980.3749999999006</v>
      </c>
      <c r="G1321" s="3">
        <v>10.18</v>
      </c>
      <c r="H1321" s="3">
        <f t="shared" si="103"/>
        <v>310.26289731051344</v>
      </c>
      <c r="I1321" s="3">
        <f t="shared" si="104"/>
        <v>16.977545409535452</v>
      </c>
      <c r="J1321" s="3">
        <f t="shared" si="105"/>
        <v>43.37544443765281</v>
      </c>
      <c r="K1321" s="3">
        <f t="shared" si="101"/>
        <v>8.1042258071764941</v>
      </c>
    </row>
    <row r="1322" spans="1:11">
      <c r="A1322" s="1">
        <v>1980.06</v>
      </c>
      <c r="B1322" s="3">
        <v>114.6</v>
      </c>
      <c r="C1322" s="3">
        <v>5.94</v>
      </c>
      <c r="D1322" s="3">
        <v>14.94</v>
      </c>
      <c r="E1322" s="3">
        <v>82.7</v>
      </c>
      <c r="F1322" s="3">
        <f t="shared" si="102"/>
        <v>1980.4583333332339</v>
      </c>
      <c r="G1322" s="3">
        <v>9.7799999999999994</v>
      </c>
      <c r="H1322" s="3">
        <f t="shared" si="103"/>
        <v>326.54764207980645</v>
      </c>
      <c r="I1322" s="3">
        <f t="shared" si="104"/>
        <v>16.925767835550179</v>
      </c>
      <c r="J1322" s="3">
        <f t="shared" si="105"/>
        <v>42.570870616686811</v>
      </c>
      <c r="K1322" s="3">
        <f t="shared" si="101"/>
        <v>8.5120779623067371</v>
      </c>
    </row>
    <row r="1323" spans="1:11">
      <c r="A1323" s="1">
        <v>1980.07</v>
      </c>
      <c r="B1323" s="3">
        <v>119.8</v>
      </c>
      <c r="C1323" s="3">
        <v>5.9833299999999996</v>
      </c>
      <c r="D1323" s="3">
        <v>14.84</v>
      </c>
      <c r="E1323" s="3">
        <v>82.7</v>
      </c>
      <c r="F1323" s="3">
        <f t="shared" si="102"/>
        <v>1980.5416666665672</v>
      </c>
      <c r="G1323" s="3">
        <v>10.25</v>
      </c>
      <c r="H1323" s="3">
        <f t="shared" si="103"/>
        <v>341.36481257557432</v>
      </c>
      <c r="I1323" s="3">
        <f t="shared" si="104"/>
        <v>17.049234758162029</v>
      </c>
      <c r="J1323" s="3">
        <f t="shared" si="105"/>
        <v>42.285925030229741</v>
      </c>
      <c r="K1323" s="3">
        <f t="shared" si="101"/>
        <v>8.8808655272958426</v>
      </c>
    </row>
    <row r="1324" spans="1:11">
      <c r="A1324" s="1">
        <v>1980.08</v>
      </c>
      <c r="B1324" s="3">
        <v>123.5</v>
      </c>
      <c r="C1324" s="3">
        <v>6.0266700000000002</v>
      </c>
      <c r="D1324" s="3">
        <v>14.74</v>
      </c>
      <c r="E1324" s="3">
        <v>83.3</v>
      </c>
      <c r="F1324" s="3">
        <f t="shared" si="102"/>
        <v>1980.6249999999004</v>
      </c>
      <c r="G1324" s="3">
        <v>11.1</v>
      </c>
      <c r="H1324" s="3">
        <f t="shared" si="103"/>
        <v>349.37304921968786</v>
      </c>
      <c r="I1324" s="3">
        <f t="shared" si="104"/>
        <v>17.049037040816327</v>
      </c>
      <c r="J1324" s="3">
        <f t="shared" si="105"/>
        <v>41.698451380552221</v>
      </c>
      <c r="K1324" s="3">
        <f t="shared" si="101"/>
        <v>9.0710059816183808</v>
      </c>
    </row>
    <row r="1325" spans="1:11">
      <c r="A1325" s="1">
        <v>1980.09</v>
      </c>
      <c r="B1325" s="3">
        <v>126.5</v>
      </c>
      <c r="C1325" s="3">
        <v>6.07</v>
      </c>
      <c r="D1325" s="3">
        <v>14.64</v>
      </c>
      <c r="E1325" s="3">
        <v>84</v>
      </c>
      <c r="F1325" s="3">
        <f t="shared" si="102"/>
        <v>1980.7083333332337</v>
      </c>
      <c r="G1325" s="3">
        <v>11.51</v>
      </c>
      <c r="H1325" s="3">
        <f t="shared" si="103"/>
        <v>354.87767857142853</v>
      </c>
      <c r="I1325" s="3">
        <f t="shared" si="104"/>
        <v>17.028517857142855</v>
      </c>
      <c r="J1325" s="3">
        <f t="shared" si="105"/>
        <v>41.070428571428565</v>
      </c>
      <c r="K1325" s="3">
        <f t="shared" si="101"/>
        <v>9.1960401317432385</v>
      </c>
    </row>
    <row r="1326" spans="1:11">
      <c r="A1326" s="1">
        <v>1980.1</v>
      </c>
      <c r="B1326" s="3">
        <v>130.19999999999999</v>
      </c>
      <c r="C1326" s="3">
        <v>6.1</v>
      </c>
      <c r="D1326" s="3">
        <v>14.7</v>
      </c>
      <c r="E1326" s="3">
        <v>84.8</v>
      </c>
      <c r="F1326" s="3">
        <f t="shared" si="102"/>
        <v>1980.7916666665669</v>
      </c>
      <c r="G1326" s="3">
        <v>11.75</v>
      </c>
      <c r="H1326" s="3">
        <f t="shared" si="103"/>
        <v>361.81167452830181</v>
      </c>
      <c r="I1326" s="3">
        <f t="shared" si="104"/>
        <v>16.951238207547167</v>
      </c>
      <c r="J1326" s="3">
        <f t="shared" si="105"/>
        <v>40.849705188679238</v>
      </c>
      <c r="K1326" s="3">
        <f t="shared" si="101"/>
        <v>9.3578410467571107</v>
      </c>
    </row>
    <row r="1327" spans="1:11">
      <c r="A1327" s="1">
        <v>1980.11</v>
      </c>
      <c r="B1327" s="3">
        <v>135.69999999999999</v>
      </c>
      <c r="C1327" s="3">
        <v>6.13</v>
      </c>
      <c r="D1327" s="3">
        <v>14.76</v>
      </c>
      <c r="E1327" s="3">
        <v>85.5</v>
      </c>
      <c r="F1327" s="3">
        <f t="shared" si="102"/>
        <v>1980.8749999999002</v>
      </c>
      <c r="G1327" s="3">
        <v>12.68</v>
      </c>
      <c r="H1327" s="3">
        <f t="shared" si="103"/>
        <v>374.00824561403505</v>
      </c>
      <c r="I1327" s="3">
        <f t="shared" si="104"/>
        <v>16.895140350877192</v>
      </c>
      <c r="J1327" s="3">
        <f t="shared" si="105"/>
        <v>40.680631578947363</v>
      </c>
      <c r="K1327" s="3">
        <f t="shared" si="101"/>
        <v>9.6540436632333897</v>
      </c>
    </row>
    <row r="1328" spans="1:11">
      <c r="A1328" s="1">
        <v>1980.12</v>
      </c>
      <c r="B1328" s="3">
        <v>133.5</v>
      </c>
      <c r="C1328" s="3">
        <v>6.16</v>
      </c>
      <c r="D1328" s="3">
        <v>14.82</v>
      </c>
      <c r="E1328" s="3">
        <v>86.3</v>
      </c>
      <c r="F1328" s="3">
        <f t="shared" si="102"/>
        <v>1980.9583333332334</v>
      </c>
      <c r="G1328" s="3">
        <v>12.84</v>
      </c>
      <c r="H1328" s="3">
        <f t="shared" si="103"/>
        <v>364.53389339513325</v>
      </c>
      <c r="I1328" s="3">
        <f t="shared" si="104"/>
        <v>16.820440324449592</v>
      </c>
      <c r="J1328" s="3">
        <f t="shared" si="105"/>
        <v>40.467358053302434</v>
      </c>
      <c r="K1328" s="3">
        <f t="shared" si="101"/>
        <v>9.3899020849217401</v>
      </c>
    </row>
    <row r="1329" spans="1:11">
      <c r="A1329" s="1">
        <v>1981.01</v>
      </c>
      <c r="B1329" s="3">
        <v>133</v>
      </c>
      <c r="C1329" s="3">
        <v>6.2</v>
      </c>
      <c r="D1329" s="3">
        <v>14.74</v>
      </c>
      <c r="E1329" s="3">
        <v>87</v>
      </c>
      <c r="F1329" s="3">
        <f t="shared" si="102"/>
        <v>1981.0416666665667</v>
      </c>
      <c r="G1329" s="3">
        <v>12.57</v>
      </c>
      <c r="H1329" s="3">
        <f t="shared" si="103"/>
        <v>360.24655172413787</v>
      </c>
      <c r="I1329" s="3">
        <f t="shared" si="104"/>
        <v>16.793448275862069</v>
      </c>
      <c r="J1329" s="3">
        <f t="shared" si="105"/>
        <v>39.925068965517241</v>
      </c>
      <c r="K1329" s="3">
        <f t="shared" si="101"/>
        <v>9.2594045308779496</v>
      </c>
    </row>
    <row r="1330" spans="1:11">
      <c r="A1330" s="1">
        <v>1981.02</v>
      </c>
      <c r="B1330" s="3">
        <v>128.4</v>
      </c>
      <c r="C1330" s="3">
        <v>6.24</v>
      </c>
      <c r="D1330" s="3">
        <v>14.66</v>
      </c>
      <c r="E1330" s="3">
        <v>87.9</v>
      </c>
      <c r="F1330" s="3">
        <f t="shared" si="102"/>
        <v>1981.1249999999</v>
      </c>
      <c r="G1330" s="3">
        <v>13.19</v>
      </c>
      <c r="H1330" s="3">
        <f t="shared" si="103"/>
        <v>344.22593856655288</v>
      </c>
      <c r="I1330" s="3">
        <f t="shared" si="104"/>
        <v>16.728737201365185</v>
      </c>
      <c r="J1330" s="3">
        <f t="shared" si="105"/>
        <v>39.301808873720134</v>
      </c>
      <c r="K1330" s="3">
        <f t="shared" si="101"/>
        <v>8.8298993538313066</v>
      </c>
    </row>
    <row r="1331" spans="1:11">
      <c r="A1331" s="1">
        <v>1981.03</v>
      </c>
      <c r="B1331" s="3">
        <v>133.19999999999999</v>
      </c>
      <c r="C1331" s="3">
        <v>6.28</v>
      </c>
      <c r="D1331" s="3">
        <v>14.58</v>
      </c>
      <c r="E1331" s="3">
        <v>88.5</v>
      </c>
      <c r="F1331" s="3">
        <f t="shared" si="102"/>
        <v>1981.2083333332332</v>
      </c>
      <c r="G1331" s="3">
        <v>13.12</v>
      </c>
      <c r="H1331" s="3">
        <f t="shared" si="103"/>
        <v>354.67322033898301</v>
      </c>
      <c r="I1331" s="3">
        <f t="shared" si="104"/>
        <v>16.721830508474575</v>
      </c>
      <c r="J1331" s="3">
        <f t="shared" si="105"/>
        <v>38.822338983050841</v>
      </c>
      <c r="K1331" s="3">
        <f t="shared" si="101"/>
        <v>9.0810968838546255</v>
      </c>
    </row>
    <row r="1332" spans="1:11">
      <c r="A1332" s="1">
        <v>1981.04</v>
      </c>
      <c r="B1332" s="3">
        <v>134.4</v>
      </c>
      <c r="C1332" s="3">
        <v>6.3166700000000002</v>
      </c>
      <c r="D1332" s="3">
        <v>14.7233</v>
      </c>
      <c r="E1332" s="3">
        <v>89.1</v>
      </c>
      <c r="F1332" s="3">
        <f t="shared" si="102"/>
        <v>1981.2916666665665</v>
      </c>
      <c r="G1332" s="3">
        <v>13.68</v>
      </c>
      <c r="H1332" s="3">
        <f t="shared" si="103"/>
        <v>355.45858585858582</v>
      </c>
      <c r="I1332" s="3">
        <f t="shared" si="104"/>
        <v>16.706209713804714</v>
      </c>
      <c r="J1332" s="3">
        <f t="shared" si="105"/>
        <v>38.939906228956225</v>
      </c>
      <c r="K1332" s="3">
        <f t="shared" si="101"/>
        <v>9.0855612307887412</v>
      </c>
    </row>
    <row r="1333" spans="1:11">
      <c r="A1333" s="1">
        <v>1981.05</v>
      </c>
      <c r="B1333" s="3">
        <v>131.69999999999999</v>
      </c>
      <c r="C1333" s="3">
        <v>6.3533299999999997</v>
      </c>
      <c r="D1333" s="3">
        <v>14.8667</v>
      </c>
      <c r="E1333" s="3">
        <v>89.8</v>
      </c>
      <c r="F1333" s="3">
        <f t="shared" si="102"/>
        <v>1981.3749999998997</v>
      </c>
      <c r="G1333" s="3">
        <v>14.1</v>
      </c>
      <c r="H1333" s="3">
        <f t="shared" si="103"/>
        <v>345.60250556792869</v>
      </c>
      <c r="I1333" s="3">
        <f t="shared" si="104"/>
        <v>16.672185016703786</v>
      </c>
      <c r="J1333" s="3">
        <f t="shared" si="105"/>
        <v>39.012670991091312</v>
      </c>
      <c r="K1333" s="3">
        <f t="shared" si="101"/>
        <v>8.8184834665480683</v>
      </c>
    </row>
    <row r="1334" spans="1:11">
      <c r="A1334" s="1">
        <v>1981.06</v>
      </c>
      <c r="B1334" s="3">
        <v>132.30000000000001</v>
      </c>
      <c r="C1334" s="3">
        <v>6.39</v>
      </c>
      <c r="D1334" s="3">
        <v>15.01</v>
      </c>
      <c r="E1334" s="3">
        <v>90.6</v>
      </c>
      <c r="F1334" s="3">
        <f t="shared" si="102"/>
        <v>1981.458333333233</v>
      </c>
      <c r="G1334" s="3">
        <v>13.47</v>
      </c>
      <c r="H1334" s="3">
        <f t="shared" si="103"/>
        <v>344.1114238410596</v>
      </c>
      <c r="I1334" s="3">
        <f t="shared" si="104"/>
        <v>16.620347682119203</v>
      </c>
      <c r="J1334" s="3">
        <f t="shared" si="105"/>
        <v>39.040910596026485</v>
      </c>
      <c r="K1334" s="3">
        <f t="shared" si="101"/>
        <v>8.7653407443049307</v>
      </c>
    </row>
    <row r="1335" spans="1:11">
      <c r="A1335" s="1">
        <v>1981.07</v>
      </c>
      <c r="B1335" s="3">
        <v>129.1</v>
      </c>
      <c r="C1335" s="3">
        <v>6.4333299999999998</v>
      </c>
      <c r="D1335" s="3">
        <v>15.0967</v>
      </c>
      <c r="E1335" s="3">
        <v>91.6</v>
      </c>
      <c r="F1335" s="3">
        <f t="shared" si="102"/>
        <v>1981.5416666665662</v>
      </c>
      <c r="G1335" s="3">
        <v>14.28</v>
      </c>
      <c r="H1335" s="3">
        <f t="shared" si="103"/>
        <v>332.12243449781658</v>
      </c>
      <c r="I1335" s="3">
        <f t="shared" si="104"/>
        <v>16.550373520742358</v>
      </c>
      <c r="J1335" s="3">
        <f t="shared" si="105"/>
        <v>38.83774405021834</v>
      </c>
      <c r="K1335" s="3">
        <f t="shared" si="101"/>
        <v>8.4453194678755139</v>
      </c>
    </row>
    <row r="1336" spans="1:11">
      <c r="A1336" s="1">
        <v>1981.08</v>
      </c>
      <c r="B1336" s="3">
        <v>129.6</v>
      </c>
      <c r="C1336" s="3">
        <v>6.4766700000000004</v>
      </c>
      <c r="D1336" s="3">
        <v>15.183299999999999</v>
      </c>
      <c r="E1336" s="3">
        <v>92.3</v>
      </c>
      <c r="F1336" s="3">
        <f t="shared" si="102"/>
        <v>1981.6249999998995</v>
      </c>
      <c r="G1336" s="3">
        <v>14.94</v>
      </c>
      <c r="H1336" s="3">
        <f t="shared" si="103"/>
        <v>330.88017334777891</v>
      </c>
      <c r="I1336" s="3">
        <f t="shared" si="104"/>
        <v>16.535506885157094</v>
      </c>
      <c r="J1336" s="3">
        <f t="shared" si="105"/>
        <v>38.764297345612128</v>
      </c>
      <c r="K1336" s="3">
        <f t="shared" si="101"/>
        <v>8.3998063165664423</v>
      </c>
    </row>
    <row r="1337" spans="1:11">
      <c r="A1337" s="1">
        <v>1981.09</v>
      </c>
      <c r="B1337" s="3">
        <v>118.3</v>
      </c>
      <c r="C1337" s="3">
        <v>6.52</v>
      </c>
      <c r="D1337" s="3">
        <v>15.27</v>
      </c>
      <c r="E1337" s="3">
        <v>93.2</v>
      </c>
      <c r="F1337" s="3">
        <f t="shared" si="102"/>
        <v>1981.7083333332328</v>
      </c>
      <c r="G1337" s="3">
        <v>15.32</v>
      </c>
      <c r="H1337" s="3">
        <f t="shared" si="103"/>
        <v>299.11368025751068</v>
      </c>
      <c r="I1337" s="3">
        <f t="shared" si="104"/>
        <v>16.485386266094416</v>
      </c>
      <c r="J1337" s="3">
        <f t="shared" si="105"/>
        <v>38.609179184549355</v>
      </c>
      <c r="K1337" s="3">
        <f t="shared" si="101"/>
        <v>7.5811630519231592</v>
      </c>
    </row>
    <row r="1338" spans="1:11">
      <c r="A1338" s="1">
        <v>1981.1</v>
      </c>
      <c r="B1338" s="3">
        <v>119.8</v>
      </c>
      <c r="C1338" s="3">
        <v>6.5566700000000004</v>
      </c>
      <c r="D1338" s="3">
        <v>15.3</v>
      </c>
      <c r="E1338" s="3">
        <v>93.4</v>
      </c>
      <c r="F1338" s="3">
        <f t="shared" si="102"/>
        <v>1981.791666666566</v>
      </c>
      <c r="G1338" s="3">
        <v>15.15</v>
      </c>
      <c r="H1338" s="3">
        <f t="shared" si="103"/>
        <v>302.25770877944319</v>
      </c>
      <c r="I1338" s="3">
        <f t="shared" si="104"/>
        <v>16.54260476980728</v>
      </c>
      <c r="J1338" s="3">
        <f t="shared" si="105"/>
        <v>38.602194860813697</v>
      </c>
      <c r="K1338" s="3">
        <f t="shared" si="101"/>
        <v>7.6491417133192154</v>
      </c>
    </row>
    <row r="1339" spans="1:11">
      <c r="A1339" s="1">
        <v>1981.11</v>
      </c>
      <c r="B1339" s="3">
        <v>122.9</v>
      </c>
      <c r="C1339" s="3">
        <v>6.5933299999999999</v>
      </c>
      <c r="D1339" s="3">
        <v>15.33</v>
      </c>
      <c r="E1339" s="3">
        <v>93.7</v>
      </c>
      <c r="F1339" s="3">
        <f t="shared" si="102"/>
        <v>1981.8749999998993</v>
      </c>
      <c r="G1339" s="3">
        <v>13.39</v>
      </c>
      <c r="H1339" s="3">
        <f t="shared" si="103"/>
        <v>309.08628601921021</v>
      </c>
      <c r="I1339" s="3">
        <f t="shared" si="104"/>
        <v>16.581837934898612</v>
      </c>
      <c r="J1339" s="3">
        <f t="shared" si="105"/>
        <v>38.554050160085374</v>
      </c>
      <c r="K1339" s="3">
        <f t="shared" si="101"/>
        <v>7.8107525657161112</v>
      </c>
    </row>
    <row r="1340" spans="1:11">
      <c r="A1340" s="1">
        <v>1981.12</v>
      </c>
      <c r="B1340" s="3">
        <v>123.8</v>
      </c>
      <c r="C1340" s="3">
        <v>6.63</v>
      </c>
      <c r="D1340" s="3">
        <v>15.36</v>
      </c>
      <c r="E1340" s="3">
        <v>94</v>
      </c>
      <c r="F1340" s="3">
        <f t="shared" si="102"/>
        <v>1981.9583333332325</v>
      </c>
      <c r="G1340" s="3">
        <v>13.72</v>
      </c>
      <c r="H1340" s="3">
        <f t="shared" si="103"/>
        <v>310.35606382978722</v>
      </c>
      <c r="I1340" s="3">
        <f t="shared" si="104"/>
        <v>16.62084574468085</v>
      </c>
      <c r="J1340" s="3">
        <f t="shared" si="105"/>
        <v>38.506212765957443</v>
      </c>
      <c r="K1340" s="3">
        <f t="shared" si="101"/>
        <v>7.832562137141899</v>
      </c>
    </row>
    <row r="1341" spans="1:11">
      <c r="A1341" s="1">
        <v>1982.01</v>
      </c>
      <c r="B1341" s="3">
        <v>117.3</v>
      </c>
      <c r="C1341" s="3">
        <v>6.66</v>
      </c>
      <c r="D1341" s="3">
        <v>15.1767</v>
      </c>
      <c r="E1341" s="3">
        <v>94.3</v>
      </c>
      <c r="F1341" s="3">
        <f t="shared" si="102"/>
        <v>1982.0416666665658</v>
      </c>
      <c r="G1341" s="3">
        <v>14.59</v>
      </c>
      <c r="H1341" s="3">
        <f t="shared" si="103"/>
        <v>293.1256097560975</v>
      </c>
      <c r="I1341" s="3">
        <f t="shared" si="104"/>
        <v>16.642937433722164</v>
      </c>
      <c r="J1341" s="3">
        <f t="shared" si="105"/>
        <v>37.925655938494167</v>
      </c>
      <c r="K1341" s="3">
        <f t="shared" si="101"/>
        <v>7.3886599733759972</v>
      </c>
    </row>
    <row r="1342" spans="1:11">
      <c r="A1342" s="1">
        <v>1982.02</v>
      </c>
      <c r="B1342" s="3">
        <v>114.5</v>
      </c>
      <c r="C1342" s="3">
        <v>6.69</v>
      </c>
      <c r="D1342" s="3">
        <v>14.9933</v>
      </c>
      <c r="E1342" s="3">
        <v>94.6</v>
      </c>
      <c r="F1342" s="3">
        <f t="shared" si="102"/>
        <v>1982.124999999899</v>
      </c>
      <c r="G1342" s="3">
        <v>14.43</v>
      </c>
      <c r="H1342" s="3">
        <f t="shared" si="103"/>
        <v>285.2211945031712</v>
      </c>
      <c r="I1342" s="3">
        <f t="shared" si="104"/>
        <v>16.664889006342495</v>
      </c>
      <c r="J1342" s="3">
        <f t="shared" si="105"/>
        <v>37.348532188160675</v>
      </c>
      <c r="K1342" s="3">
        <f t="shared" si="101"/>
        <v>7.1818234505467338</v>
      </c>
    </row>
    <row r="1343" spans="1:11">
      <c r="A1343" s="1">
        <v>1982.03</v>
      </c>
      <c r="B1343" s="3">
        <v>110.8</v>
      </c>
      <c r="C1343" s="3">
        <v>6.72</v>
      </c>
      <c r="D1343" s="3">
        <v>14.81</v>
      </c>
      <c r="E1343" s="3">
        <v>94.5</v>
      </c>
      <c r="F1343" s="3">
        <f t="shared" si="102"/>
        <v>1982.2083333332323</v>
      </c>
      <c r="G1343" s="3">
        <v>13.86</v>
      </c>
      <c r="H1343" s="3">
        <f t="shared" si="103"/>
        <v>276.29650793650791</v>
      </c>
      <c r="I1343" s="3">
        <f t="shared" si="104"/>
        <v>16.757333333333332</v>
      </c>
      <c r="J1343" s="3">
        <f t="shared" si="105"/>
        <v>36.930968253968253</v>
      </c>
      <c r="K1343" s="3">
        <f t="shared" si="101"/>
        <v>6.9506737935360334</v>
      </c>
    </row>
    <row r="1344" spans="1:11">
      <c r="A1344" s="1">
        <v>1982.04</v>
      </c>
      <c r="B1344" s="3">
        <v>116.3</v>
      </c>
      <c r="C1344" s="3">
        <v>6.75</v>
      </c>
      <c r="D1344" s="3">
        <v>14.5967</v>
      </c>
      <c r="E1344" s="3">
        <v>94.9</v>
      </c>
      <c r="F1344" s="3">
        <f t="shared" si="102"/>
        <v>1982.2916666665656</v>
      </c>
      <c r="G1344" s="3">
        <v>13.87</v>
      </c>
      <c r="H1344" s="3">
        <f t="shared" si="103"/>
        <v>288.78919915700732</v>
      </c>
      <c r="I1344" s="3">
        <f t="shared" si="104"/>
        <v>16.761195995785034</v>
      </c>
      <c r="J1344" s="3">
        <f t="shared" si="105"/>
        <v>36.245651791359322</v>
      </c>
      <c r="K1344" s="3">
        <f t="shared" si="101"/>
        <v>7.2590726254261488</v>
      </c>
    </row>
    <row r="1345" spans="1:11">
      <c r="A1345" s="1">
        <v>1982.05</v>
      </c>
      <c r="B1345" s="3">
        <v>116.4</v>
      </c>
      <c r="C1345" s="3">
        <v>6.78</v>
      </c>
      <c r="D1345" s="3">
        <v>14.3833</v>
      </c>
      <c r="E1345" s="3">
        <v>95.8</v>
      </c>
      <c r="F1345" s="3">
        <f t="shared" si="102"/>
        <v>1982.3749999998988</v>
      </c>
      <c r="G1345" s="3">
        <v>13.62</v>
      </c>
      <c r="H1345" s="3">
        <f t="shared" si="103"/>
        <v>286.32212943632567</v>
      </c>
      <c r="I1345" s="3">
        <f t="shared" si="104"/>
        <v>16.677526096033404</v>
      </c>
      <c r="J1345" s="3">
        <f t="shared" si="105"/>
        <v>35.380215501043836</v>
      </c>
      <c r="K1345" s="3">
        <f t="shared" ref="K1345:K1408" si="106">H1345/AVERAGE(J1225:J1344)</f>
        <v>7.1926124844646244</v>
      </c>
    </row>
    <row r="1346" spans="1:11">
      <c r="A1346" s="1">
        <v>1982.06</v>
      </c>
      <c r="B1346" s="3">
        <v>109.7</v>
      </c>
      <c r="C1346" s="3">
        <v>6.81</v>
      </c>
      <c r="D1346" s="3">
        <v>14.17</v>
      </c>
      <c r="E1346" s="3">
        <v>97</v>
      </c>
      <c r="F1346" s="3">
        <f t="shared" si="102"/>
        <v>1982.4583333332321</v>
      </c>
      <c r="G1346" s="3">
        <v>14.3</v>
      </c>
      <c r="H1346" s="3">
        <f t="shared" si="103"/>
        <v>266.50314432989688</v>
      </c>
      <c r="I1346" s="3">
        <f t="shared" si="104"/>
        <v>16.544087628865977</v>
      </c>
      <c r="J1346" s="3">
        <f t="shared" si="105"/>
        <v>34.424335051546386</v>
      </c>
      <c r="K1346" s="3">
        <f t="shared" si="106"/>
        <v>6.6921339881975905</v>
      </c>
    </row>
    <row r="1347" spans="1:11">
      <c r="A1347" s="1">
        <v>1982.07</v>
      </c>
      <c r="B1347" s="3">
        <v>109.4</v>
      </c>
      <c r="C1347" s="3">
        <v>6.8233300000000003</v>
      </c>
      <c r="D1347" s="3">
        <v>13.966699999999999</v>
      </c>
      <c r="E1347" s="3">
        <v>97.5</v>
      </c>
      <c r="F1347" s="3">
        <f t="shared" si="102"/>
        <v>1982.5416666665653</v>
      </c>
      <c r="G1347" s="3">
        <v>13.95</v>
      </c>
      <c r="H1347" s="3">
        <f t="shared" si="103"/>
        <v>264.41138461538463</v>
      </c>
      <c r="I1347" s="3">
        <f t="shared" si="104"/>
        <v>16.491463738461537</v>
      </c>
      <c r="J1347" s="3">
        <f t="shared" si="105"/>
        <v>33.756439538461535</v>
      </c>
      <c r="K1347" s="3">
        <f t="shared" si="106"/>
        <v>6.6386531002087628</v>
      </c>
    </row>
    <row r="1348" spans="1:11">
      <c r="A1348" s="1">
        <v>1982.08</v>
      </c>
      <c r="B1348" s="3">
        <v>109.7</v>
      </c>
      <c r="C1348" s="3">
        <v>6.8366699999999998</v>
      </c>
      <c r="D1348" s="3">
        <v>13.763299999999999</v>
      </c>
      <c r="E1348" s="3">
        <v>97.7</v>
      </c>
      <c r="F1348" s="3">
        <f t="shared" si="102"/>
        <v>1982.6249999998986</v>
      </c>
      <c r="G1348" s="3">
        <v>13.06</v>
      </c>
      <c r="H1348" s="3">
        <f t="shared" si="103"/>
        <v>264.59370522006139</v>
      </c>
      <c r="I1348" s="3">
        <f t="shared" si="104"/>
        <v>16.489880097236433</v>
      </c>
      <c r="J1348" s="3">
        <f t="shared" si="105"/>
        <v>33.196741504605932</v>
      </c>
      <c r="K1348" s="3">
        <f t="shared" si="106"/>
        <v>6.6434227521660922</v>
      </c>
    </row>
    <row r="1349" spans="1:11">
      <c r="A1349" s="1">
        <v>1982.09</v>
      </c>
      <c r="B1349" s="3">
        <v>122.4</v>
      </c>
      <c r="C1349" s="3">
        <v>6.85</v>
      </c>
      <c r="D1349" s="3">
        <v>13.56</v>
      </c>
      <c r="E1349" s="3">
        <v>97.9</v>
      </c>
      <c r="F1349" s="3">
        <f t="shared" si="102"/>
        <v>1982.7083333332318</v>
      </c>
      <c r="G1349" s="3">
        <v>12.34</v>
      </c>
      <c r="H1349" s="3">
        <f t="shared" si="103"/>
        <v>294.62267620020424</v>
      </c>
      <c r="I1349" s="3">
        <f t="shared" si="104"/>
        <v>16.488278855975484</v>
      </c>
      <c r="J1349" s="3">
        <f t="shared" si="105"/>
        <v>32.639570990806945</v>
      </c>
      <c r="K1349" s="3">
        <f t="shared" si="106"/>
        <v>7.3988382003233077</v>
      </c>
    </row>
    <row r="1350" spans="1:11">
      <c r="A1350" s="1">
        <v>1982.1</v>
      </c>
      <c r="B1350" s="3">
        <v>132.69999999999999</v>
      </c>
      <c r="C1350" s="3">
        <v>6.8566700000000003</v>
      </c>
      <c r="D1350" s="3">
        <v>13.253299999999999</v>
      </c>
      <c r="E1350" s="3">
        <v>98.2</v>
      </c>
      <c r="F1350" s="3">
        <f t="shared" si="102"/>
        <v>1982.7916666665651</v>
      </c>
      <c r="G1350" s="3">
        <v>10.91</v>
      </c>
      <c r="H1350" s="3">
        <f t="shared" si="103"/>
        <v>318.43946028513233</v>
      </c>
      <c r="I1350" s="3">
        <f t="shared" si="104"/>
        <v>16.453913294297351</v>
      </c>
      <c r="J1350" s="3">
        <f t="shared" si="105"/>
        <v>31.803871130346224</v>
      </c>
      <c r="K1350" s="3">
        <f t="shared" si="106"/>
        <v>7.9998409945345905</v>
      </c>
    </row>
    <row r="1351" spans="1:11">
      <c r="A1351" s="1">
        <v>1982.11</v>
      </c>
      <c r="B1351" s="3">
        <v>138.1</v>
      </c>
      <c r="C1351" s="3">
        <v>6.8633300000000004</v>
      </c>
      <c r="D1351" s="3">
        <v>12.9467</v>
      </c>
      <c r="E1351" s="3">
        <v>98</v>
      </c>
      <c r="F1351" s="3">
        <f t="shared" si="102"/>
        <v>1982.8749999998984</v>
      </c>
      <c r="G1351" s="3">
        <v>10.55</v>
      </c>
      <c r="H1351" s="3">
        <f t="shared" si="103"/>
        <v>332.07413265306116</v>
      </c>
      <c r="I1351" s="3">
        <f t="shared" si="104"/>
        <v>16.503507290816327</v>
      </c>
      <c r="J1351" s="3">
        <f t="shared" si="105"/>
        <v>31.131529132653061</v>
      </c>
      <c r="K1351" s="3">
        <f t="shared" si="106"/>
        <v>8.3474769381554292</v>
      </c>
    </row>
    <row r="1352" spans="1:11">
      <c r="A1352" s="1">
        <v>1982.12</v>
      </c>
      <c r="B1352" s="3">
        <v>139.4</v>
      </c>
      <c r="C1352" s="3">
        <v>6.87</v>
      </c>
      <c r="D1352" s="3">
        <v>12.64</v>
      </c>
      <c r="E1352" s="3">
        <v>97.6</v>
      </c>
      <c r="F1352" s="3">
        <f t="shared" si="102"/>
        <v>1982.9583333332316</v>
      </c>
      <c r="G1352" s="3">
        <v>10.54</v>
      </c>
      <c r="H1352" s="3">
        <f t="shared" si="103"/>
        <v>336.57387295081969</v>
      </c>
      <c r="I1352" s="3">
        <f t="shared" si="104"/>
        <v>16.587248975409835</v>
      </c>
      <c r="J1352" s="3">
        <f t="shared" si="105"/>
        <v>30.518606557377051</v>
      </c>
      <c r="K1352" s="3">
        <f t="shared" si="106"/>
        <v>8.4677384014004797</v>
      </c>
    </row>
    <row r="1353" spans="1:11">
      <c r="A1353" s="1">
        <v>1983.01</v>
      </c>
      <c r="B1353" s="3">
        <v>144.30000000000001</v>
      </c>
      <c r="C1353" s="3">
        <v>6.8833299999999999</v>
      </c>
      <c r="D1353" s="3">
        <v>12.566700000000001</v>
      </c>
      <c r="E1353" s="3">
        <v>97.8</v>
      </c>
      <c r="F1353" s="3">
        <f t="shared" si="102"/>
        <v>1983.0416666665649</v>
      </c>
      <c r="G1353" s="3">
        <v>10.46</v>
      </c>
      <c r="H1353" s="3">
        <f t="shared" si="103"/>
        <v>347.6921779141104</v>
      </c>
      <c r="I1353" s="3">
        <f t="shared" si="104"/>
        <v>16.585446978527607</v>
      </c>
      <c r="J1353" s="3">
        <f t="shared" si="105"/>
        <v>30.279579294478527</v>
      </c>
      <c r="K1353" s="3">
        <f t="shared" si="106"/>
        <v>8.756783224134745</v>
      </c>
    </row>
    <row r="1354" spans="1:11">
      <c r="A1354" s="1">
        <v>1983.02</v>
      </c>
      <c r="B1354" s="3">
        <v>146.80000000000001</v>
      </c>
      <c r="C1354" s="3">
        <v>6.8966700000000003</v>
      </c>
      <c r="D1354" s="3">
        <v>12.4933</v>
      </c>
      <c r="E1354" s="3">
        <v>97.9</v>
      </c>
      <c r="F1354" s="3">
        <f t="shared" si="102"/>
        <v>1983.1249999998981</v>
      </c>
      <c r="G1354" s="3">
        <v>10.72</v>
      </c>
      <c r="H1354" s="3">
        <f t="shared" si="103"/>
        <v>353.35464759959137</v>
      </c>
      <c r="I1354" s="3">
        <f t="shared" si="104"/>
        <v>16.600615786516851</v>
      </c>
      <c r="J1354" s="3">
        <f t="shared" si="105"/>
        <v>30.071972880490293</v>
      </c>
      <c r="K1354" s="3">
        <f t="shared" si="106"/>
        <v>8.9104934366241189</v>
      </c>
    </row>
    <row r="1355" spans="1:11">
      <c r="A1355" s="1">
        <v>1983.03</v>
      </c>
      <c r="B1355" s="3">
        <v>151.9</v>
      </c>
      <c r="C1355" s="3">
        <v>6.91</v>
      </c>
      <c r="D1355" s="3">
        <v>12.42</v>
      </c>
      <c r="E1355" s="3">
        <v>97.9</v>
      </c>
      <c r="F1355" s="3">
        <f t="shared" ref="F1355:F1418" si="107">F1354+1/12</f>
        <v>1983.2083333332314</v>
      </c>
      <c r="G1355" s="3">
        <v>10.51</v>
      </c>
      <c r="H1355" s="3">
        <f t="shared" si="103"/>
        <v>365.63059244126657</v>
      </c>
      <c r="I1355" s="3">
        <f t="shared" si="104"/>
        <v>16.632701736465776</v>
      </c>
      <c r="J1355" s="3">
        <f t="shared" si="105"/>
        <v>29.895536261491312</v>
      </c>
      <c r="K1355" s="3">
        <f t="shared" si="106"/>
        <v>9.2328297051905253</v>
      </c>
    </row>
    <row r="1356" spans="1:11">
      <c r="A1356" s="1">
        <v>1983.04</v>
      </c>
      <c r="B1356" s="3">
        <v>157.69999999999999</v>
      </c>
      <c r="C1356" s="3">
        <v>6.92</v>
      </c>
      <c r="D1356" s="3">
        <v>12.476699999999999</v>
      </c>
      <c r="E1356" s="3">
        <v>98.6</v>
      </c>
      <c r="F1356" s="3">
        <f t="shared" si="107"/>
        <v>1983.2916666665647</v>
      </c>
      <c r="G1356" s="3">
        <v>10.4</v>
      </c>
      <c r="H1356" s="3">
        <f t="shared" si="103"/>
        <v>376.89660243407701</v>
      </c>
      <c r="I1356" s="3">
        <f t="shared" si="104"/>
        <v>16.538519269776877</v>
      </c>
      <c r="J1356" s="3">
        <f t="shared" si="105"/>
        <v>29.818806845841785</v>
      </c>
      <c r="K1356" s="3">
        <f t="shared" si="106"/>
        <v>9.53158128416041</v>
      </c>
    </row>
    <row r="1357" spans="1:11">
      <c r="A1357" s="1">
        <v>1983.05</v>
      </c>
      <c r="B1357" s="3">
        <v>164.1</v>
      </c>
      <c r="C1357" s="3">
        <v>6.93</v>
      </c>
      <c r="D1357" s="3">
        <v>12.533300000000001</v>
      </c>
      <c r="E1357" s="3">
        <v>99.2</v>
      </c>
      <c r="F1357" s="3">
        <f t="shared" si="107"/>
        <v>1983.3749999998979</v>
      </c>
      <c r="G1357" s="3">
        <v>10.38</v>
      </c>
      <c r="H1357" s="3">
        <f t="shared" si="103"/>
        <v>389.82021169354829</v>
      </c>
      <c r="I1357" s="3">
        <f t="shared" si="104"/>
        <v>16.462242943548382</v>
      </c>
      <c r="J1357" s="3">
        <f t="shared" si="105"/>
        <v>29.772904687499995</v>
      </c>
      <c r="K1357" s="3">
        <f t="shared" si="106"/>
        <v>9.8744565046683963</v>
      </c>
    </row>
    <row r="1358" spans="1:11">
      <c r="A1358" s="1">
        <v>1983.06</v>
      </c>
      <c r="B1358" s="3">
        <v>166.4</v>
      </c>
      <c r="C1358" s="3">
        <v>6.94</v>
      </c>
      <c r="D1358" s="3">
        <v>12.59</v>
      </c>
      <c r="E1358" s="3">
        <v>99.5</v>
      </c>
      <c r="F1358" s="3">
        <f t="shared" si="107"/>
        <v>1983.4583333332312</v>
      </c>
      <c r="G1358" s="3">
        <v>10.85</v>
      </c>
      <c r="H1358" s="3">
        <f t="shared" si="103"/>
        <v>394.0920603015075</v>
      </c>
      <c r="I1358" s="3">
        <f t="shared" si="104"/>
        <v>16.43629145728643</v>
      </c>
      <c r="J1358" s="3">
        <f t="shared" si="105"/>
        <v>29.817422110552762</v>
      </c>
      <c r="K1358" s="3">
        <f t="shared" si="106"/>
        <v>10.00011790313002</v>
      </c>
    </row>
    <row r="1359" spans="1:11">
      <c r="A1359" s="1">
        <v>1983.07</v>
      </c>
      <c r="B1359" s="3">
        <v>167</v>
      </c>
      <c r="C1359" s="3">
        <v>6.96</v>
      </c>
      <c r="D1359" s="3">
        <v>12.826700000000001</v>
      </c>
      <c r="E1359" s="3">
        <v>99.9</v>
      </c>
      <c r="F1359" s="3">
        <f t="shared" si="107"/>
        <v>1983.5416666665644</v>
      </c>
      <c r="G1359" s="3">
        <v>11.38</v>
      </c>
      <c r="H1359" s="3">
        <f t="shared" si="103"/>
        <v>393.92942942942938</v>
      </c>
      <c r="I1359" s="3">
        <f t="shared" si="104"/>
        <v>16.417657657657653</v>
      </c>
      <c r="J1359" s="3">
        <f t="shared" si="105"/>
        <v>30.25637492492492</v>
      </c>
      <c r="K1359" s="3">
        <f t="shared" si="106"/>
        <v>10.014475995571024</v>
      </c>
    </row>
    <row r="1360" spans="1:11">
      <c r="A1360" s="1">
        <v>1983.08</v>
      </c>
      <c r="B1360" s="3">
        <v>162.4</v>
      </c>
      <c r="C1360" s="3">
        <v>6.98</v>
      </c>
      <c r="D1360" s="3">
        <v>13.0633</v>
      </c>
      <c r="E1360" s="3">
        <v>100.2</v>
      </c>
      <c r="F1360" s="3">
        <f t="shared" si="107"/>
        <v>1983.6249999998977</v>
      </c>
      <c r="G1360" s="3">
        <v>11.85</v>
      </c>
      <c r="H1360" s="3">
        <f t="shared" si="103"/>
        <v>381.93173652694605</v>
      </c>
      <c r="I1360" s="3">
        <f t="shared" si="104"/>
        <v>16.415538922155687</v>
      </c>
      <c r="J1360" s="3">
        <f t="shared" si="105"/>
        <v>30.722222005988019</v>
      </c>
      <c r="K1360" s="3">
        <f t="shared" si="106"/>
        <v>9.7280569356652062</v>
      </c>
    </row>
    <row r="1361" spans="1:11">
      <c r="A1361" s="1">
        <v>1983.09</v>
      </c>
      <c r="B1361" s="3">
        <v>167.2</v>
      </c>
      <c r="C1361" s="3">
        <v>7</v>
      </c>
      <c r="D1361" s="3">
        <v>13.3</v>
      </c>
      <c r="E1361" s="3">
        <v>100.7</v>
      </c>
      <c r="F1361" s="3">
        <f t="shared" si="107"/>
        <v>1983.7083333332309</v>
      </c>
      <c r="G1361" s="3">
        <v>11.65</v>
      </c>
      <c r="H1361" s="3">
        <f t="shared" si="103"/>
        <v>391.26792452830182</v>
      </c>
      <c r="I1361" s="3">
        <f t="shared" si="104"/>
        <v>16.380834160873878</v>
      </c>
      <c r="J1361" s="3">
        <f t="shared" si="105"/>
        <v>31.123584905660376</v>
      </c>
      <c r="K1361" s="3">
        <f t="shared" si="106"/>
        <v>9.9842024580287774</v>
      </c>
    </row>
    <row r="1362" spans="1:11">
      <c r="A1362" s="1">
        <v>1983.1</v>
      </c>
      <c r="B1362" s="3">
        <v>167.7</v>
      </c>
      <c r="C1362" s="3">
        <v>7.03</v>
      </c>
      <c r="D1362" s="3">
        <v>13.5433</v>
      </c>
      <c r="E1362" s="3">
        <v>101</v>
      </c>
      <c r="F1362" s="3">
        <f t="shared" si="107"/>
        <v>1983.7916666665642</v>
      </c>
      <c r="G1362" s="3">
        <v>11.54</v>
      </c>
      <c r="H1362" s="3">
        <f t="shared" si="103"/>
        <v>391.27232673267315</v>
      </c>
      <c r="I1362" s="3">
        <f t="shared" si="104"/>
        <v>16.402173267326731</v>
      </c>
      <c r="J1362" s="3">
        <f t="shared" si="105"/>
        <v>31.598798465346533</v>
      </c>
      <c r="K1362" s="3">
        <f t="shared" si="106"/>
        <v>10.003391799449624</v>
      </c>
    </row>
    <row r="1363" spans="1:11">
      <c r="A1363" s="1">
        <v>1983.11</v>
      </c>
      <c r="B1363" s="3">
        <v>165.2</v>
      </c>
      <c r="C1363" s="3">
        <v>7.06</v>
      </c>
      <c r="D1363" s="3">
        <v>13.7867</v>
      </c>
      <c r="E1363" s="3">
        <v>101.2</v>
      </c>
      <c r="F1363" s="3">
        <f t="shared" si="107"/>
        <v>1983.8749999998975</v>
      </c>
      <c r="G1363" s="3">
        <v>11.69</v>
      </c>
      <c r="H1363" s="3">
        <f t="shared" ref="H1363:H1426" si="108">B1363*$E$1727/E1363</f>
        <v>384.67766798418961</v>
      </c>
      <c r="I1363" s="3">
        <f t="shared" ref="I1363:I1426" si="109">C1363*$E$1727/E1363</f>
        <v>16.439614624505928</v>
      </c>
      <c r="J1363" s="3">
        <f t="shared" ref="J1363:J1426" si="110">D1363*$E$1727/E1363</f>
        <v>32.103121096837938</v>
      </c>
      <c r="K1363" s="3">
        <f t="shared" si="106"/>
        <v>9.8535816493642781</v>
      </c>
    </row>
    <row r="1364" spans="1:11">
      <c r="A1364" s="1">
        <v>1983.12</v>
      </c>
      <c r="B1364" s="3">
        <v>164.4</v>
      </c>
      <c r="C1364" s="3">
        <v>7.09</v>
      </c>
      <c r="D1364" s="3">
        <v>14.03</v>
      </c>
      <c r="E1364" s="3">
        <v>101.3</v>
      </c>
      <c r="F1364" s="3">
        <f t="shared" si="107"/>
        <v>1983.9583333332307</v>
      </c>
      <c r="G1364" s="3">
        <v>11.83</v>
      </c>
      <c r="H1364" s="3">
        <f t="shared" si="108"/>
        <v>382.43692003948667</v>
      </c>
      <c r="I1364" s="3">
        <f t="shared" si="109"/>
        <v>16.493173741362291</v>
      </c>
      <c r="J1364" s="3">
        <f t="shared" si="110"/>
        <v>32.63740868706811</v>
      </c>
      <c r="K1364" s="3">
        <f t="shared" si="106"/>
        <v>9.8150109036086697</v>
      </c>
    </row>
    <row r="1365" spans="1:11">
      <c r="A1365" s="1">
        <v>1984.01</v>
      </c>
      <c r="B1365" s="3">
        <v>166.4</v>
      </c>
      <c r="C1365" s="3">
        <v>7.12</v>
      </c>
      <c r="D1365" s="3">
        <v>14.44</v>
      </c>
      <c r="E1365" s="3">
        <v>101.9</v>
      </c>
      <c r="F1365" s="3">
        <f t="shared" si="107"/>
        <v>1984.041666666564</v>
      </c>
      <c r="G1365" s="3">
        <v>11.67</v>
      </c>
      <c r="H1365" s="3">
        <f t="shared" si="108"/>
        <v>384.81020608439638</v>
      </c>
      <c r="I1365" s="3">
        <f t="shared" si="109"/>
        <v>16.465436702649654</v>
      </c>
      <c r="J1365" s="3">
        <f t="shared" si="110"/>
        <v>33.393385672227666</v>
      </c>
      <c r="K1365" s="3">
        <f t="shared" si="106"/>
        <v>9.894931809202534</v>
      </c>
    </row>
    <row r="1366" spans="1:11">
      <c r="A1366" s="1">
        <v>1984.02</v>
      </c>
      <c r="B1366" s="3">
        <v>157.30000000000001</v>
      </c>
      <c r="C1366" s="3">
        <v>7.15</v>
      </c>
      <c r="D1366" s="3">
        <v>14.85</v>
      </c>
      <c r="E1366" s="3">
        <v>102.4</v>
      </c>
      <c r="F1366" s="3">
        <f t="shared" si="107"/>
        <v>1984.1249999998972</v>
      </c>
      <c r="G1366" s="3">
        <v>11.84</v>
      </c>
      <c r="H1366" s="3">
        <f t="shared" si="108"/>
        <v>361.98969726562501</v>
      </c>
      <c r="I1366" s="3">
        <f t="shared" si="109"/>
        <v>16.454077148437499</v>
      </c>
      <c r="J1366" s="3">
        <f t="shared" si="110"/>
        <v>34.173852539062494</v>
      </c>
      <c r="K1366" s="3">
        <f t="shared" si="106"/>
        <v>9.3245296457279832</v>
      </c>
    </row>
    <row r="1367" spans="1:11">
      <c r="A1367" s="1">
        <v>1984.03</v>
      </c>
      <c r="B1367" s="3">
        <v>157.4</v>
      </c>
      <c r="C1367" s="3">
        <v>7.18</v>
      </c>
      <c r="D1367" s="3">
        <v>15.26</v>
      </c>
      <c r="E1367" s="3">
        <v>102.6</v>
      </c>
      <c r="F1367" s="3">
        <f t="shared" si="107"/>
        <v>1984.2083333332305</v>
      </c>
      <c r="G1367" s="3">
        <v>12.32</v>
      </c>
      <c r="H1367" s="3">
        <f t="shared" si="108"/>
        <v>361.51374269005845</v>
      </c>
      <c r="I1367" s="3">
        <f t="shared" si="109"/>
        <v>16.490906432748538</v>
      </c>
      <c r="J1367" s="3">
        <f t="shared" si="110"/>
        <v>35.048918128654968</v>
      </c>
      <c r="K1367" s="3">
        <f t="shared" si="106"/>
        <v>9.3267470665082399</v>
      </c>
    </row>
    <row r="1368" spans="1:11">
      <c r="A1368" s="1">
        <v>1984.04</v>
      </c>
      <c r="B1368" s="3">
        <v>157.6</v>
      </c>
      <c r="C1368" s="3">
        <v>7.2233299999999998</v>
      </c>
      <c r="D1368" s="3">
        <v>15.5733</v>
      </c>
      <c r="E1368" s="3">
        <v>103.1</v>
      </c>
      <c r="F1368" s="3">
        <f t="shared" si="107"/>
        <v>1984.2916666665637</v>
      </c>
      <c r="G1368" s="3">
        <v>12.63</v>
      </c>
      <c r="H1368" s="3">
        <f t="shared" si="108"/>
        <v>360.21765276430648</v>
      </c>
      <c r="I1368" s="3">
        <f t="shared" si="109"/>
        <v>16.509968132880697</v>
      </c>
      <c r="J1368" s="3">
        <f t="shared" si="110"/>
        <v>35.595035354025214</v>
      </c>
      <c r="K1368" s="3">
        <f t="shared" si="106"/>
        <v>9.3056434045948198</v>
      </c>
    </row>
    <row r="1369" spans="1:11">
      <c r="A1369" s="1">
        <v>1984.05</v>
      </c>
      <c r="B1369" s="3">
        <v>156.6</v>
      </c>
      <c r="C1369" s="3">
        <v>7.2666700000000004</v>
      </c>
      <c r="D1369" s="3">
        <v>15.886699999999999</v>
      </c>
      <c r="E1369" s="3">
        <v>103.4</v>
      </c>
      <c r="F1369" s="3">
        <f t="shared" si="107"/>
        <v>1984.374999999897</v>
      </c>
      <c r="G1369" s="3">
        <v>13.41</v>
      </c>
      <c r="H1369" s="3">
        <f t="shared" si="108"/>
        <v>356.89352030947765</v>
      </c>
      <c r="I1369" s="3">
        <f t="shared" si="109"/>
        <v>16.560839318181817</v>
      </c>
      <c r="J1369" s="3">
        <f t="shared" si="110"/>
        <v>36.206004400386838</v>
      </c>
      <c r="K1369" s="3">
        <f t="shared" si="106"/>
        <v>9.2318318168960403</v>
      </c>
    </row>
    <row r="1370" spans="1:11">
      <c r="A1370" s="1">
        <v>1984.06</v>
      </c>
      <c r="B1370" s="3">
        <v>153.1</v>
      </c>
      <c r="C1370" s="3">
        <v>7.31</v>
      </c>
      <c r="D1370" s="3">
        <v>16.2</v>
      </c>
      <c r="E1370" s="3">
        <v>103.7</v>
      </c>
      <c r="F1370" s="3">
        <f t="shared" si="107"/>
        <v>1984.4583333332303</v>
      </c>
      <c r="G1370" s="3">
        <v>13.56</v>
      </c>
      <c r="H1370" s="3">
        <f t="shared" si="108"/>
        <v>347.90756991321109</v>
      </c>
      <c r="I1370" s="3">
        <f t="shared" si="109"/>
        <v>16.611393442622948</v>
      </c>
      <c r="J1370" s="3">
        <f t="shared" si="110"/>
        <v>36.813211186113783</v>
      </c>
      <c r="K1370" s="3">
        <f t="shared" si="106"/>
        <v>9.0101855122910024</v>
      </c>
    </row>
    <row r="1371" spans="1:11">
      <c r="A1371" s="1">
        <v>1984.07</v>
      </c>
      <c r="B1371" s="3">
        <v>151.1</v>
      </c>
      <c r="C1371" s="3">
        <v>7.3333300000000001</v>
      </c>
      <c r="D1371" s="3">
        <v>16.32</v>
      </c>
      <c r="E1371" s="3">
        <v>104.1</v>
      </c>
      <c r="F1371" s="3">
        <f t="shared" si="107"/>
        <v>1984.5416666665635</v>
      </c>
      <c r="G1371" s="3">
        <v>13.36</v>
      </c>
      <c r="H1371" s="3">
        <f t="shared" si="108"/>
        <v>342.04337175792506</v>
      </c>
      <c r="I1371" s="3">
        <f t="shared" si="109"/>
        <v>16.600376700288184</v>
      </c>
      <c r="J1371" s="3">
        <f t="shared" si="110"/>
        <v>36.943400576368873</v>
      </c>
      <c r="K1371" s="3">
        <f t="shared" si="106"/>
        <v>8.8683022140432968</v>
      </c>
    </row>
    <row r="1372" spans="1:11">
      <c r="A1372" s="1">
        <v>1984.08</v>
      </c>
      <c r="B1372" s="3">
        <v>164.4</v>
      </c>
      <c r="C1372" s="3">
        <v>7.3566700000000003</v>
      </c>
      <c r="D1372" s="3">
        <v>16.440000000000001</v>
      </c>
      <c r="E1372" s="3">
        <v>104.5</v>
      </c>
      <c r="F1372" s="3">
        <f t="shared" si="107"/>
        <v>1984.6249999998968</v>
      </c>
      <c r="G1372" s="3">
        <v>12.72</v>
      </c>
      <c r="H1372" s="3">
        <f t="shared" si="108"/>
        <v>370.7259330143541</v>
      </c>
      <c r="I1372" s="3">
        <f t="shared" si="109"/>
        <v>16.589466846889952</v>
      </c>
      <c r="J1372" s="3">
        <f t="shared" si="110"/>
        <v>37.072593301435404</v>
      </c>
      <c r="K1372" s="3">
        <f t="shared" si="106"/>
        <v>9.6230632573731665</v>
      </c>
    </row>
    <row r="1373" spans="1:11">
      <c r="A1373" s="1">
        <v>1984.09</v>
      </c>
      <c r="B1373" s="3">
        <v>166.1</v>
      </c>
      <c r="C1373" s="3">
        <v>7.38</v>
      </c>
      <c r="D1373" s="3">
        <v>16.559999999999999</v>
      </c>
      <c r="E1373" s="3">
        <v>105</v>
      </c>
      <c r="F1373" s="3">
        <f t="shared" si="107"/>
        <v>1984.70833333323</v>
      </c>
      <c r="G1373" s="3">
        <v>12.52</v>
      </c>
      <c r="H1373" s="3">
        <f t="shared" si="108"/>
        <v>372.77585714285709</v>
      </c>
      <c r="I1373" s="3">
        <f t="shared" si="109"/>
        <v>16.562828571428568</v>
      </c>
      <c r="J1373" s="3">
        <f t="shared" si="110"/>
        <v>37.165371428571419</v>
      </c>
      <c r="K1373" s="3">
        <f t="shared" si="106"/>
        <v>9.6873413136280817</v>
      </c>
    </row>
    <row r="1374" spans="1:11">
      <c r="A1374" s="1">
        <v>1984.1</v>
      </c>
      <c r="B1374" s="3">
        <v>164.8</v>
      </c>
      <c r="C1374" s="3">
        <v>7.43</v>
      </c>
      <c r="D1374" s="3">
        <v>16.5867</v>
      </c>
      <c r="E1374" s="3">
        <v>105.3</v>
      </c>
      <c r="F1374" s="3">
        <f t="shared" si="107"/>
        <v>1984.7916666665633</v>
      </c>
      <c r="G1374" s="3">
        <v>12.16</v>
      </c>
      <c r="H1374" s="3">
        <f t="shared" si="108"/>
        <v>368.80455840455835</v>
      </c>
      <c r="I1374" s="3">
        <f t="shared" si="109"/>
        <v>16.62753561253561</v>
      </c>
      <c r="J1374" s="3">
        <f t="shared" si="110"/>
        <v>37.119238888888887</v>
      </c>
      <c r="K1374" s="3">
        <f t="shared" si="106"/>
        <v>9.5950707030485027</v>
      </c>
    </row>
    <row r="1375" spans="1:11">
      <c r="A1375" s="1">
        <v>1984.11</v>
      </c>
      <c r="B1375" s="3">
        <v>166.3</v>
      </c>
      <c r="C1375" s="3">
        <v>7.48</v>
      </c>
      <c r="D1375" s="3">
        <v>16.613299999999999</v>
      </c>
      <c r="E1375" s="3">
        <v>105.3</v>
      </c>
      <c r="F1375" s="3">
        <f t="shared" si="107"/>
        <v>1984.8749999998965</v>
      </c>
      <c r="G1375" s="3">
        <v>11.57</v>
      </c>
      <c r="H1375" s="3">
        <f t="shared" si="108"/>
        <v>372.16139601139605</v>
      </c>
      <c r="I1375" s="3">
        <f t="shared" si="109"/>
        <v>16.739430199430199</v>
      </c>
      <c r="J1375" s="3">
        <f t="shared" si="110"/>
        <v>37.178766809116809</v>
      </c>
      <c r="K1375" s="3">
        <f t="shared" si="106"/>
        <v>9.6919732217830887</v>
      </c>
    </row>
    <row r="1376" spans="1:11">
      <c r="A1376" s="1">
        <v>1984.12</v>
      </c>
      <c r="B1376" s="3">
        <v>164.5</v>
      </c>
      <c r="C1376" s="3">
        <v>7.53</v>
      </c>
      <c r="D1376" s="3">
        <v>16.64</v>
      </c>
      <c r="E1376" s="3">
        <v>105.3</v>
      </c>
      <c r="F1376" s="3">
        <f t="shared" si="107"/>
        <v>1984.9583333332298</v>
      </c>
      <c r="G1376" s="3">
        <v>11.5</v>
      </c>
      <c r="H1376" s="3">
        <f t="shared" si="108"/>
        <v>368.13319088319088</v>
      </c>
      <c r="I1376" s="3">
        <f t="shared" si="109"/>
        <v>16.851324786324785</v>
      </c>
      <c r="J1376" s="3">
        <f t="shared" si="110"/>
        <v>37.238518518518518</v>
      </c>
      <c r="K1376" s="3">
        <f t="shared" si="106"/>
        <v>9.5950548011334593</v>
      </c>
    </row>
    <row r="1377" spans="1:11">
      <c r="A1377" s="1">
        <v>1985.01</v>
      </c>
      <c r="B1377" s="3">
        <v>171.6</v>
      </c>
      <c r="C1377" s="3">
        <v>7.5733300000000003</v>
      </c>
      <c r="D1377" s="3">
        <v>16.556699999999999</v>
      </c>
      <c r="E1377" s="3">
        <v>105.5</v>
      </c>
      <c r="F1377" s="3">
        <f t="shared" si="107"/>
        <v>1985.0416666665631</v>
      </c>
      <c r="G1377" s="3">
        <v>11.38</v>
      </c>
      <c r="H1377" s="3">
        <f t="shared" si="108"/>
        <v>383.29421800947858</v>
      </c>
      <c r="I1377" s="3">
        <f t="shared" si="109"/>
        <v>16.916163170616112</v>
      </c>
      <c r="J1377" s="3">
        <f t="shared" si="110"/>
        <v>36.981861184834116</v>
      </c>
      <c r="K1377" s="3">
        <f t="shared" si="106"/>
        <v>9.9970011777304517</v>
      </c>
    </row>
    <row r="1378" spans="1:11">
      <c r="A1378" s="1">
        <v>1985.02</v>
      </c>
      <c r="B1378" s="3">
        <v>180.9</v>
      </c>
      <c r="C1378" s="3">
        <v>7.6166700000000001</v>
      </c>
      <c r="D1378" s="3">
        <v>16.473299999999998</v>
      </c>
      <c r="E1378" s="3">
        <v>106</v>
      </c>
      <c r="F1378" s="3">
        <f t="shared" si="107"/>
        <v>1985.1249999998963</v>
      </c>
      <c r="G1378" s="3">
        <v>11.51</v>
      </c>
      <c r="H1378" s="3">
        <f t="shared" si="108"/>
        <v>402.16117924528299</v>
      </c>
      <c r="I1378" s="3">
        <f t="shared" si="109"/>
        <v>16.9327196745283</v>
      </c>
      <c r="J1378" s="3">
        <f t="shared" si="110"/>
        <v>36.62201080188678</v>
      </c>
      <c r="K1378" s="3">
        <f t="shared" si="106"/>
        <v>10.494935172607077</v>
      </c>
    </row>
    <row r="1379" spans="1:11">
      <c r="A1379" s="1">
        <v>1985.03</v>
      </c>
      <c r="B1379" s="3">
        <v>179.4</v>
      </c>
      <c r="C1379" s="3">
        <v>7.66</v>
      </c>
      <c r="D1379" s="3">
        <v>16.39</v>
      </c>
      <c r="E1379" s="3">
        <v>106.4</v>
      </c>
      <c r="F1379" s="3">
        <f t="shared" si="107"/>
        <v>1985.2083333332296</v>
      </c>
      <c r="G1379" s="3">
        <v>11.86</v>
      </c>
      <c r="H1379" s="3">
        <f t="shared" si="108"/>
        <v>397.3271616541353</v>
      </c>
      <c r="I1379" s="3">
        <f t="shared" si="109"/>
        <v>16.965028195488721</v>
      </c>
      <c r="J1379" s="3">
        <f t="shared" si="110"/>
        <v>36.299844924812028</v>
      </c>
      <c r="K1379" s="3">
        <f t="shared" si="106"/>
        <v>10.373217214924733</v>
      </c>
    </row>
    <row r="1380" spans="1:11">
      <c r="A1380" s="1">
        <v>1985.04</v>
      </c>
      <c r="B1380" s="3">
        <v>180.6</v>
      </c>
      <c r="C1380" s="3">
        <v>7.6866700000000003</v>
      </c>
      <c r="D1380" s="3">
        <v>16.13</v>
      </c>
      <c r="E1380" s="3">
        <v>106.9</v>
      </c>
      <c r="F1380" s="3">
        <f t="shared" si="107"/>
        <v>1985.2916666665628</v>
      </c>
      <c r="G1380" s="3">
        <v>11.43</v>
      </c>
      <c r="H1380" s="3">
        <f t="shared" si="108"/>
        <v>398.11403180542555</v>
      </c>
      <c r="I1380" s="3">
        <f t="shared" si="109"/>
        <v>16.944469462114125</v>
      </c>
      <c r="J1380" s="3">
        <f t="shared" si="110"/>
        <v>35.556917680074825</v>
      </c>
      <c r="K1380" s="3">
        <f t="shared" si="106"/>
        <v>10.397118719816818</v>
      </c>
    </row>
    <row r="1381" spans="1:11">
      <c r="A1381" s="1">
        <v>1985.05</v>
      </c>
      <c r="B1381" s="3">
        <v>184.9</v>
      </c>
      <c r="C1381" s="3">
        <v>7.71333</v>
      </c>
      <c r="D1381" s="3">
        <v>15.87</v>
      </c>
      <c r="E1381" s="3">
        <v>107.3</v>
      </c>
      <c r="F1381" s="3">
        <f t="shared" si="107"/>
        <v>1985.3749999998961</v>
      </c>
      <c r="G1381" s="3">
        <v>10.85</v>
      </c>
      <c r="H1381" s="3">
        <f t="shared" si="108"/>
        <v>406.07348555452</v>
      </c>
      <c r="I1381" s="3">
        <f t="shared" si="109"/>
        <v>16.93985288443616</v>
      </c>
      <c r="J1381" s="3">
        <f t="shared" si="110"/>
        <v>34.853359739049388</v>
      </c>
      <c r="K1381" s="3">
        <f t="shared" si="106"/>
        <v>10.608120467860095</v>
      </c>
    </row>
    <row r="1382" spans="1:11">
      <c r="A1382" s="1">
        <v>1985.06</v>
      </c>
      <c r="B1382" s="3">
        <v>188.9</v>
      </c>
      <c r="C1382" s="3">
        <v>7.74</v>
      </c>
      <c r="D1382" s="3">
        <v>15.61</v>
      </c>
      <c r="E1382" s="3">
        <v>107.6</v>
      </c>
      <c r="F1382" s="3">
        <f t="shared" si="107"/>
        <v>1985.4583333332293</v>
      </c>
      <c r="G1382" s="3">
        <v>10.16</v>
      </c>
      <c r="H1382" s="3">
        <f t="shared" si="108"/>
        <v>413.70153345724907</v>
      </c>
      <c r="I1382" s="3">
        <f t="shared" si="109"/>
        <v>16.951031598513012</v>
      </c>
      <c r="J1382" s="3">
        <f t="shared" si="110"/>
        <v>34.186770446096652</v>
      </c>
      <c r="K1382" s="3">
        <f t="shared" si="106"/>
        <v>10.810049845861215</v>
      </c>
    </row>
    <row r="1383" spans="1:11">
      <c r="A1383" s="1">
        <v>1985.07</v>
      </c>
      <c r="B1383" s="3">
        <v>192.5</v>
      </c>
      <c r="C1383" s="3">
        <v>7.7733299999999996</v>
      </c>
      <c r="D1383" s="3">
        <v>15.4833</v>
      </c>
      <c r="E1383" s="3">
        <v>107.8</v>
      </c>
      <c r="F1383" s="3">
        <f t="shared" si="107"/>
        <v>1985.5416666665626</v>
      </c>
      <c r="G1383" s="3">
        <v>10.31</v>
      </c>
      <c r="H1383" s="3">
        <f t="shared" si="108"/>
        <v>420.80357142857139</v>
      </c>
      <c r="I1383" s="3">
        <f t="shared" si="109"/>
        <v>16.992441692949907</v>
      </c>
      <c r="J1383" s="3">
        <f t="shared" si="110"/>
        <v>33.846378896103893</v>
      </c>
      <c r="K1383" s="3">
        <f t="shared" si="106"/>
        <v>10.997563956793382</v>
      </c>
    </row>
    <row r="1384" spans="1:11">
      <c r="A1384" s="1">
        <v>1985.08</v>
      </c>
      <c r="B1384" s="3">
        <v>188.3</v>
      </c>
      <c r="C1384" s="3">
        <v>7.8066700000000004</v>
      </c>
      <c r="D1384" s="3">
        <v>15.3567</v>
      </c>
      <c r="E1384" s="3">
        <v>108</v>
      </c>
      <c r="F1384" s="3">
        <f t="shared" si="107"/>
        <v>1985.6249999998959</v>
      </c>
      <c r="G1384" s="3">
        <v>10.33</v>
      </c>
      <c r="H1384" s="3">
        <f t="shared" si="108"/>
        <v>410.86013888888886</v>
      </c>
      <c r="I1384" s="3">
        <f t="shared" si="109"/>
        <v>17.033720236111112</v>
      </c>
      <c r="J1384" s="3">
        <f t="shared" si="110"/>
        <v>33.50746625</v>
      </c>
      <c r="K1384" s="3">
        <f t="shared" si="106"/>
        <v>10.738799808877282</v>
      </c>
    </row>
    <row r="1385" spans="1:11">
      <c r="A1385" s="1">
        <v>1985.09</v>
      </c>
      <c r="B1385" s="3">
        <v>184.1</v>
      </c>
      <c r="C1385" s="3">
        <v>7.84</v>
      </c>
      <c r="D1385" s="3">
        <v>15.23</v>
      </c>
      <c r="E1385" s="3">
        <v>108.3</v>
      </c>
      <c r="F1385" s="3">
        <f t="shared" si="107"/>
        <v>1985.7083333332291</v>
      </c>
      <c r="G1385" s="3">
        <v>10.37</v>
      </c>
      <c r="H1385" s="3">
        <f t="shared" si="108"/>
        <v>400.58324099722989</v>
      </c>
      <c r="I1385" s="3">
        <f t="shared" si="109"/>
        <v>17.05905817174515</v>
      </c>
      <c r="J1385" s="3">
        <f t="shared" si="110"/>
        <v>33.138961218836563</v>
      </c>
      <c r="K1385" s="3">
        <f t="shared" si="106"/>
        <v>10.471234661697549</v>
      </c>
    </row>
    <row r="1386" spans="1:11">
      <c r="A1386" s="1">
        <v>1985.1</v>
      </c>
      <c r="B1386" s="3">
        <v>186.2</v>
      </c>
      <c r="C1386" s="3">
        <v>7.86</v>
      </c>
      <c r="D1386" s="3">
        <v>15.023300000000001</v>
      </c>
      <c r="E1386" s="3">
        <v>108.7</v>
      </c>
      <c r="F1386" s="3">
        <f t="shared" si="107"/>
        <v>1985.7916666665624</v>
      </c>
      <c r="G1386" s="3">
        <v>10.24</v>
      </c>
      <c r="H1386" s="3">
        <f t="shared" si="108"/>
        <v>403.66172953081866</v>
      </c>
      <c r="I1386" s="3">
        <f t="shared" si="109"/>
        <v>17.039641214351423</v>
      </c>
      <c r="J1386" s="3">
        <f t="shared" si="110"/>
        <v>32.568911177552899</v>
      </c>
      <c r="K1386" s="3">
        <f t="shared" si="106"/>
        <v>10.55251698294375</v>
      </c>
    </row>
    <row r="1387" spans="1:11">
      <c r="A1387" s="1">
        <v>1985.11</v>
      </c>
      <c r="B1387" s="3">
        <v>197.5</v>
      </c>
      <c r="C1387" s="3">
        <v>7.88</v>
      </c>
      <c r="D1387" s="3">
        <v>14.816700000000001</v>
      </c>
      <c r="E1387" s="3">
        <v>109</v>
      </c>
      <c r="F1387" s="3">
        <f t="shared" si="107"/>
        <v>1985.8749999998956</v>
      </c>
      <c r="G1387" s="3">
        <v>9.7799999999999994</v>
      </c>
      <c r="H1387" s="3">
        <f t="shared" si="108"/>
        <v>426.98050458715591</v>
      </c>
      <c r="I1387" s="3">
        <f t="shared" si="109"/>
        <v>17.035981651376144</v>
      </c>
      <c r="J1387" s="3">
        <f t="shared" si="110"/>
        <v>32.032617935779818</v>
      </c>
      <c r="K1387" s="3">
        <f t="shared" si="106"/>
        <v>11.164611128667469</v>
      </c>
    </row>
    <row r="1388" spans="1:11">
      <c r="A1388" s="1">
        <v>1985.12</v>
      </c>
      <c r="B1388" s="3">
        <v>207.3</v>
      </c>
      <c r="C1388" s="3">
        <v>7.9</v>
      </c>
      <c r="D1388" s="3">
        <v>14.61</v>
      </c>
      <c r="E1388" s="3">
        <v>109.3</v>
      </c>
      <c r="F1388" s="3">
        <f t="shared" si="107"/>
        <v>1985.9583333332289</v>
      </c>
      <c r="G1388" s="3">
        <v>9.26</v>
      </c>
      <c r="H1388" s="3">
        <f t="shared" si="108"/>
        <v>446.93728270814267</v>
      </c>
      <c r="I1388" s="3">
        <f t="shared" si="109"/>
        <v>17.032342177493138</v>
      </c>
      <c r="J1388" s="3">
        <f t="shared" si="110"/>
        <v>31.499053064958826</v>
      </c>
      <c r="K1388" s="3">
        <f t="shared" si="106"/>
        <v>11.690521474467596</v>
      </c>
    </row>
    <row r="1389" spans="1:11">
      <c r="A1389" s="1">
        <v>1986.01</v>
      </c>
      <c r="B1389" s="3">
        <v>208.2</v>
      </c>
      <c r="C1389" s="3">
        <v>7.94</v>
      </c>
      <c r="D1389" s="3">
        <v>14.58</v>
      </c>
      <c r="E1389" s="3">
        <v>109.6</v>
      </c>
      <c r="F1389" s="3">
        <f t="shared" si="107"/>
        <v>1986.0416666665622</v>
      </c>
      <c r="G1389" s="3">
        <v>9.19</v>
      </c>
      <c r="H1389" s="3">
        <f t="shared" si="108"/>
        <v>447.64899635036494</v>
      </c>
      <c r="I1389" s="3">
        <f t="shared" si="109"/>
        <v>17.071724452554744</v>
      </c>
      <c r="J1389" s="3">
        <f t="shared" si="110"/>
        <v>31.3483302919708</v>
      </c>
      <c r="K1389" s="3">
        <f t="shared" si="106"/>
        <v>11.715007584487985</v>
      </c>
    </row>
    <row r="1390" spans="1:11">
      <c r="A1390" s="1">
        <v>1986.02</v>
      </c>
      <c r="B1390" s="3">
        <v>219.4</v>
      </c>
      <c r="C1390" s="3">
        <v>7.98</v>
      </c>
      <c r="D1390" s="3">
        <v>14.55</v>
      </c>
      <c r="E1390" s="3">
        <v>109.3</v>
      </c>
      <c r="F1390" s="3">
        <f t="shared" si="107"/>
        <v>1986.1249999998954</v>
      </c>
      <c r="G1390" s="3">
        <v>8.6999999999999993</v>
      </c>
      <c r="H1390" s="3">
        <f t="shared" si="108"/>
        <v>473.02479414455621</v>
      </c>
      <c r="I1390" s="3">
        <f t="shared" si="109"/>
        <v>17.204821591948765</v>
      </c>
      <c r="J1390" s="3">
        <f t="shared" si="110"/>
        <v>31.369693504117109</v>
      </c>
      <c r="K1390" s="3">
        <f t="shared" si="106"/>
        <v>12.388219099418121</v>
      </c>
    </row>
    <row r="1391" spans="1:11">
      <c r="A1391" s="1">
        <v>1986.03</v>
      </c>
      <c r="B1391" s="3">
        <v>232.3</v>
      </c>
      <c r="C1391" s="3">
        <v>8.02</v>
      </c>
      <c r="D1391" s="3">
        <v>14.52</v>
      </c>
      <c r="E1391" s="3">
        <v>108.8</v>
      </c>
      <c r="F1391" s="3">
        <f t="shared" si="107"/>
        <v>1986.2083333332287</v>
      </c>
      <c r="G1391" s="3">
        <v>7.78</v>
      </c>
      <c r="H1391" s="3">
        <f t="shared" si="108"/>
        <v>503.13874080882351</v>
      </c>
      <c r="I1391" s="3">
        <f t="shared" si="109"/>
        <v>17.37052389705882</v>
      </c>
      <c r="J1391" s="3">
        <f t="shared" si="110"/>
        <v>31.448878676470585</v>
      </c>
      <c r="K1391" s="3">
        <f t="shared" si="106"/>
        <v>13.189022981532712</v>
      </c>
    </row>
    <row r="1392" spans="1:11">
      <c r="A1392" s="1">
        <v>1986.04</v>
      </c>
      <c r="B1392" s="3">
        <v>238</v>
      </c>
      <c r="C1392" s="3">
        <v>8.0466700000000007</v>
      </c>
      <c r="D1392" s="3">
        <v>14.583299999999999</v>
      </c>
      <c r="E1392" s="3">
        <v>108.6</v>
      </c>
      <c r="F1392" s="3">
        <f t="shared" si="107"/>
        <v>1986.2916666665619</v>
      </c>
      <c r="G1392" s="3">
        <v>7.3</v>
      </c>
      <c r="H1392" s="3">
        <f t="shared" si="108"/>
        <v>516.43370165745853</v>
      </c>
      <c r="I1392" s="3">
        <f t="shared" si="109"/>
        <v>17.460384765193371</v>
      </c>
      <c r="J1392" s="3">
        <f t="shared" si="110"/>
        <v>31.644149585635358</v>
      </c>
      <c r="K1392" s="3">
        <f t="shared" si="106"/>
        <v>13.552504172869476</v>
      </c>
    </row>
    <row r="1393" spans="1:11">
      <c r="A1393" s="1">
        <v>1986.05</v>
      </c>
      <c r="B1393" s="3">
        <v>238.5</v>
      </c>
      <c r="C1393" s="3">
        <v>8.0733300000000003</v>
      </c>
      <c r="D1393" s="3">
        <v>14.646699999999999</v>
      </c>
      <c r="E1393" s="3">
        <v>108.9</v>
      </c>
      <c r="F1393" s="3">
        <f t="shared" si="107"/>
        <v>1986.3749999998952</v>
      </c>
      <c r="G1393" s="3">
        <v>7.71</v>
      </c>
      <c r="H1393" s="3">
        <f t="shared" si="108"/>
        <v>516.09297520661153</v>
      </c>
      <c r="I1393" s="3">
        <f t="shared" si="109"/>
        <v>17.469974421487603</v>
      </c>
      <c r="J1393" s="3">
        <f t="shared" si="110"/>
        <v>31.694167630853986</v>
      </c>
      <c r="K1393" s="3">
        <f t="shared" si="106"/>
        <v>13.560046199232334</v>
      </c>
    </row>
    <row r="1394" spans="1:11">
      <c r="A1394" s="1">
        <v>1986.06</v>
      </c>
      <c r="B1394" s="3">
        <v>245.3</v>
      </c>
      <c r="C1394" s="3">
        <v>8.1</v>
      </c>
      <c r="D1394" s="3">
        <v>14.71</v>
      </c>
      <c r="E1394" s="3">
        <v>109.5</v>
      </c>
      <c r="F1394" s="3">
        <f t="shared" si="107"/>
        <v>1986.4583333332284</v>
      </c>
      <c r="G1394" s="3">
        <v>7.8</v>
      </c>
      <c r="H1394" s="3">
        <f t="shared" si="108"/>
        <v>527.89904109589042</v>
      </c>
      <c r="I1394" s="3">
        <f t="shared" si="109"/>
        <v>17.431643835616434</v>
      </c>
      <c r="J1394" s="3">
        <f t="shared" si="110"/>
        <v>31.656726027397259</v>
      </c>
      <c r="K1394" s="3">
        <f t="shared" si="106"/>
        <v>13.888688626457114</v>
      </c>
    </row>
    <row r="1395" spans="1:11">
      <c r="A1395" s="1">
        <v>1986.07</v>
      </c>
      <c r="B1395" s="3">
        <v>240.2</v>
      </c>
      <c r="C1395" s="3">
        <v>8.1433300000000006</v>
      </c>
      <c r="D1395" s="3">
        <v>14.7567</v>
      </c>
      <c r="E1395" s="3">
        <v>109.5</v>
      </c>
      <c r="F1395" s="3">
        <f t="shared" si="107"/>
        <v>1986.5416666665617</v>
      </c>
      <c r="G1395" s="3">
        <v>7.3</v>
      </c>
      <c r="H1395" s="3">
        <f t="shared" si="108"/>
        <v>516.92356164383557</v>
      </c>
      <c r="I1395" s="3">
        <f t="shared" si="109"/>
        <v>17.524892369863011</v>
      </c>
      <c r="J1395" s="3">
        <f t="shared" si="110"/>
        <v>31.757226986301369</v>
      </c>
      <c r="K1395" s="3">
        <f t="shared" si="106"/>
        <v>13.619995534083806</v>
      </c>
    </row>
    <row r="1396" spans="1:11">
      <c r="A1396" s="1">
        <v>1986.08</v>
      </c>
      <c r="B1396" s="3">
        <v>245</v>
      </c>
      <c r="C1396" s="3">
        <v>8.1866699999999994</v>
      </c>
      <c r="D1396" s="3">
        <v>14.8033</v>
      </c>
      <c r="E1396" s="3">
        <v>109.7</v>
      </c>
      <c r="F1396" s="3">
        <f t="shared" si="107"/>
        <v>1986.624999999895</v>
      </c>
      <c r="G1396" s="3">
        <v>7.17</v>
      </c>
      <c r="H1396" s="3">
        <f t="shared" si="108"/>
        <v>526.29216043755684</v>
      </c>
      <c r="I1396" s="3">
        <f t="shared" si="109"/>
        <v>17.586041800364629</v>
      </c>
      <c r="J1396" s="3">
        <f t="shared" si="110"/>
        <v>31.799431586144024</v>
      </c>
      <c r="K1396" s="3">
        <f t="shared" si="106"/>
        <v>13.887667550866054</v>
      </c>
    </row>
    <row r="1397" spans="1:11">
      <c r="A1397" s="1">
        <v>1986.09</v>
      </c>
      <c r="B1397" s="3">
        <v>238.3</v>
      </c>
      <c r="C1397" s="3">
        <v>8.23</v>
      </c>
      <c r="D1397" s="3">
        <v>14.85</v>
      </c>
      <c r="E1397" s="3">
        <v>110.2</v>
      </c>
      <c r="F1397" s="3">
        <f t="shared" si="107"/>
        <v>1986.7083333332282</v>
      </c>
      <c r="G1397" s="3">
        <v>7.45</v>
      </c>
      <c r="H1397" s="3">
        <f t="shared" si="108"/>
        <v>509.57708711433753</v>
      </c>
      <c r="I1397" s="3">
        <f t="shared" si="109"/>
        <v>17.598906533575317</v>
      </c>
      <c r="J1397" s="3">
        <f t="shared" si="110"/>
        <v>31.75501361161524</v>
      </c>
      <c r="K1397" s="3">
        <f t="shared" si="106"/>
        <v>13.467314312977132</v>
      </c>
    </row>
    <row r="1398" spans="1:11">
      <c r="A1398" s="1">
        <v>1986.1</v>
      </c>
      <c r="B1398" s="3">
        <v>237.4</v>
      </c>
      <c r="C1398" s="3">
        <v>8.2466699999999999</v>
      </c>
      <c r="D1398" s="3">
        <v>14.726699999999999</v>
      </c>
      <c r="E1398" s="3">
        <v>110.3</v>
      </c>
      <c r="F1398" s="3">
        <f t="shared" si="107"/>
        <v>1986.7916666665615</v>
      </c>
      <c r="G1398" s="3">
        <v>7.43</v>
      </c>
      <c r="H1398" s="3">
        <f t="shared" si="108"/>
        <v>507.19229374433365</v>
      </c>
      <c r="I1398" s="3">
        <f t="shared" si="109"/>
        <v>17.618565598368086</v>
      </c>
      <c r="J1398" s="3">
        <f t="shared" si="110"/>
        <v>31.46280013599274</v>
      </c>
      <c r="K1398" s="3">
        <f t="shared" si="106"/>
        <v>13.425918860857362</v>
      </c>
    </row>
    <row r="1399" spans="1:11">
      <c r="A1399" s="1">
        <v>1986.11</v>
      </c>
      <c r="B1399" s="3">
        <v>245.1</v>
      </c>
      <c r="C1399" s="3">
        <v>8.2633299999999998</v>
      </c>
      <c r="D1399" s="3">
        <v>14.603300000000001</v>
      </c>
      <c r="E1399" s="3">
        <v>110.4</v>
      </c>
      <c r="F1399" s="3">
        <f t="shared" si="107"/>
        <v>1986.8749999998947</v>
      </c>
      <c r="G1399" s="3">
        <v>7.25</v>
      </c>
      <c r="H1399" s="3">
        <f t="shared" si="108"/>
        <v>523.16861413043466</v>
      </c>
      <c r="I1399" s="3">
        <f t="shared" si="109"/>
        <v>17.638167703804346</v>
      </c>
      <c r="J1399" s="3">
        <f t="shared" si="110"/>
        <v>31.170902581521737</v>
      </c>
      <c r="K1399" s="3">
        <f t="shared" si="106"/>
        <v>13.872985596138601</v>
      </c>
    </row>
    <row r="1400" spans="1:11">
      <c r="A1400" s="1">
        <v>1986.12</v>
      </c>
      <c r="B1400" s="3">
        <v>248.6</v>
      </c>
      <c r="C1400" s="3">
        <v>8.2799999999999994</v>
      </c>
      <c r="D1400" s="3">
        <v>14.48</v>
      </c>
      <c r="E1400" s="3">
        <v>110.5</v>
      </c>
      <c r="F1400" s="3">
        <f t="shared" si="107"/>
        <v>1986.958333333228</v>
      </c>
      <c r="G1400" s="3">
        <v>7.11</v>
      </c>
      <c r="H1400" s="3">
        <f t="shared" si="108"/>
        <v>530.15918552036192</v>
      </c>
      <c r="I1400" s="3">
        <f t="shared" si="109"/>
        <v>17.657755656108595</v>
      </c>
      <c r="J1400" s="3">
        <f t="shared" si="110"/>
        <v>30.879746606334841</v>
      </c>
      <c r="K1400" s="3">
        <f t="shared" si="106"/>
        <v>14.085139814743311</v>
      </c>
    </row>
    <row r="1401" spans="1:11">
      <c r="A1401" s="1">
        <v>1987.01</v>
      </c>
      <c r="B1401" s="3">
        <v>264.5</v>
      </c>
      <c r="C1401" s="3">
        <v>8.3000000000000007</v>
      </c>
      <c r="D1401" s="3">
        <v>14.6867</v>
      </c>
      <c r="E1401" s="3">
        <v>111.2</v>
      </c>
      <c r="F1401" s="3">
        <f t="shared" si="107"/>
        <v>1987.0416666665612</v>
      </c>
      <c r="G1401" s="3">
        <v>7.08</v>
      </c>
      <c r="H1401" s="3">
        <f t="shared" si="108"/>
        <v>560.51641187050359</v>
      </c>
      <c r="I1401" s="3">
        <f t="shared" si="109"/>
        <v>17.588983812949639</v>
      </c>
      <c r="J1401" s="3">
        <f t="shared" si="110"/>
        <v>31.123388983812948</v>
      </c>
      <c r="K1401" s="3">
        <f t="shared" si="106"/>
        <v>14.922208103718949</v>
      </c>
    </row>
    <row r="1402" spans="1:11">
      <c r="A1402" s="1">
        <v>1987.02</v>
      </c>
      <c r="B1402" s="3">
        <v>280.89999999999998</v>
      </c>
      <c r="C1402" s="3">
        <v>8.32</v>
      </c>
      <c r="D1402" s="3">
        <v>14.8933</v>
      </c>
      <c r="E1402" s="3">
        <v>111.6</v>
      </c>
      <c r="F1402" s="3">
        <f t="shared" si="107"/>
        <v>1987.1249999998945</v>
      </c>
      <c r="G1402" s="3">
        <v>7.25</v>
      </c>
      <c r="H1402" s="3">
        <f t="shared" si="108"/>
        <v>593.13696236559133</v>
      </c>
      <c r="I1402" s="3">
        <f t="shared" si="109"/>
        <v>17.568172043010755</v>
      </c>
      <c r="J1402" s="3">
        <f t="shared" si="110"/>
        <v>31.448083736559138</v>
      </c>
      <c r="K1402" s="3">
        <f t="shared" si="106"/>
        <v>15.822318142836451</v>
      </c>
    </row>
    <row r="1403" spans="1:11">
      <c r="A1403" s="1">
        <v>1987.03</v>
      </c>
      <c r="B1403" s="3">
        <v>292.5</v>
      </c>
      <c r="C1403" s="3">
        <v>8.34</v>
      </c>
      <c r="D1403" s="3">
        <v>15.1</v>
      </c>
      <c r="E1403" s="3">
        <v>112.1</v>
      </c>
      <c r="F1403" s="3">
        <f t="shared" si="107"/>
        <v>1987.2083333332278</v>
      </c>
      <c r="G1403" s="3">
        <v>7.25</v>
      </c>
      <c r="H1403" s="3">
        <f t="shared" si="108"/>
        <v>614.87622658340774</v>
      </c>
      <c r="I1403" s="3">
        <f t="shared" si="109"/>
        <v>17.531855486173058</v>
      </c>
      <c r="J1403" s="3">
        <f t="shared" si="110"/>
        <v>31.742328278322923</v>
      </c>
      <c r="K1403" s="3">
        <f t="shared" si="106"/>
        <v>16.433343976069924</v>
      </c>
    </row>
    <row r="1404" spans="1:11">
      <c r="A1404" s="1">
        <v>1987.04</v>
      </c>
      <c r="B1404" s="3">
        <v>289.3</v>
      </c>
      <c r="C1404" s="3">
        <v>8.4</v>
      </c>
      <c r="D1404" s="3">
        <v>14.8733</v>
      </c>
      <c r="E1404" s="3">
        <v>112.7</v>
      </c>
      <c r="F1404" s="3">
        <f t="shared" si="107"/>
        <v>1987.291666666561</v>
      </c>
      <c r="G1404" s="3">
        <v>8.02</v>
      </c>
      <c r="H1404" s="3">
        <f t="shared" si="108"/>
        <v>604.911668145519</v>
      </c>
      <c r="I1404" s="3">
        <f t="shared" si="109"/>
        <v>17.5639751552795</v>
      </c>
      <c r="J1404" s="3">
        <f t="shared" si="110"/>
        <v>31.099318056787929</v>
      </c>
      <c r="K1404" s="3">
        <f t="shared" si="106"/>
        <v>16.196534453220881</v>
      </c>
    </row>
    <row r="1405" spans="1:11">
      <c r="A1405" s="1">
        <v>1987.05</v>
      </c>
      <c r="B1405" s="3">
        <v>289.10000000000002</v>
      </c>
      <c r="C1405" s="3">
        <v>8.4600000000000009</v>
      </c>
      <c r="D1405" s="3">
        <v>14.646699999999999</v>
      </c>
      <c r="E1405" s="3">
        <v>113.1</v>
      </c>
      <c r="F1405" s="3">
        <f t="shared" si="107"/>
        <v>1987.3749999998943</v>
      </c>
      <c r="G1405" s="3">
        <v>8.61</v>
      </c>
      <c r="H1405" s="3">
        <f t="shared" si="108"/>
        <v>602.35557029177721</v>
      </c>
      <c r="I1405" s="3">
        <f t="shared" si="109"/>
        <v>17.6268700265252</v>
      </c>
      <c r="J1405" s="3">
        <f t="shared" si="110"/>
        <v>30.517195888594163</v>
      </c>
      <c r="K1405" s="3">
        <f t="shared" si="106"/>
        <v>16.160311952655743</v>
      </c>
    </row>
    <row r="1406" spans="1:11">
      <c r="A1406" s="1">
        <v>1987.06</v>
      </c>
      <c r="B1406" s="3">
        <v>301.39999999999998</v>
      </c>
      <c r="C1406" s="3">
        <v>8.52</v>
      </c>
      <c r="D1406" s="3">
        <v>14.42</v>
      </c>
      <c r="E1406" s="3">
        <v>113.5</v>
      </c>
      <c r="F1406" s="3">
        <f t="shared" si="107"/>
        <v>1987.4583333332275</v>
      </c>
      <c r="G1406" s="3">
        <v>8.4</v>
      </c>
      <c r="H1406" s="3">
        <f t="shared" si="108"/>
        <v>625.77013215859017</v>
      </c>
      <c r="I1406" s="3">
        <f t="shared" si="109"/>
        <v>17.68932158590308</v>
      </c>
      <c r="J1406" s="3">
        <f t="shared" si="110"/>
        <v>29.938969162995594</v>
      </c>
      <c r="K1406" s="3">
        <f t="shared" si="106"/>
        <v>16.825207307878721</v>
      </c>
    </row>
    <row r="1407" spans="1:11">
      <c r="A1407" s="1">
        <v>1987.07</v>
      </c>
      <c r="B1407" s="3">
        <v>310.10000000000002</v>
      </c>
      <c r="C1407" s="3">
        <v>8.5666700000000002</v>
      </c>
      <c r="D1407" s="3">
        <v>14.9</v>
      </c>
      <c r="E1407" s="3">
        <v>113.8</v>
      </c>
      <c r="F1407" s="3">
        <f t="shared" si="107"/>
        <v>1987.5416666665608</v>
      </c>
      <c r="G1407" s="3">
        <v>8.4499999999999993</v>
      </c>
      <c r="H1407" s="3">
        <f t="shared" si="108"/>
        <v>642.1358963093146</v>
      </c>
      <c r="I1407" s="3">
        <f t="shared" si="109"/>
        <v>17.739330276801404</v>
      </c>
      <c r="J1407" s="3">
        <f t="shared" si="110"/>
        <v>30.853998242530757</v>
      </c>
      <c r="K1407" s="3">
        <f t="shared" si="106"/>
        <v>17.306004390512228</v>
      </c>
    </row>
    <row r="1408" spans="1:11">
      <c r="A1408" s="1">
        <v>1987.08</v>
      </c>
      <c r="B1408" s="3">
        <v>329.4</v>
      </c>
      <c r="C1408" s="3">
        <v>8.6133299999999995</v>
      </c>
      <c r="D1408" s="3">
        <v>15.38</v>
      </c>
      <c r="E1408" s="3">
        <v>114.4</v>
      </c>
      <c r="F1408" s="3">
        <f t="shared" si="107"/>
        <v>1987.624999999894</v>
      </c>
      <c r="G1408" s="3">
        <v>8.76</v>
      </c>
      <c r="H1408" s="3">
        <f t="shared" si="108"/>
        <v>678.52368881118866</v>
      </c>
      <c r="I1408" s="3">
        <f t="shared" si="109"/>
        <v>17.74240572115384</v>
      </c>
      <c r="J1408" s="3">
        <f t="shared" si="110"/>
        <v>31.680917832167832</v>
      </c>
      <c r="K1408" s="3">
        <f t="shared" si="106"/>
        <v>18.326907245856344</v>
      </c>
    </row>
    <row r="1409" spans="1:11">
      <c r="A1409" s="1">
        <v>1987.09</v>
      </c>
      <c r="B1409" s="3">
        <v>318.7</v>
      </c>
      <c r="C1409" s="3">
        <v>8.66</v>
      </c>
      <c r="D1409" s="3">
        <v>15.86</v>
      </c>
      <c r="E1409" s="3">
        <v>115</v>
      </c>
      <c r="F1409" s="3">
        <f t="shared" si="107"/>
        <v>1987.7083333332273</v>
      </c>
      <c r="G1409" s="3">
        <v>9.42</v>
      </c>
      <c r="H1409" s="3">
        <f t="shared" si="108"/>
        <v>653.05786956521729</v>
      </c>
      <c r="I1409" s="3">
        <f t="shared" si="109"/>
        <v>17.745469565217391</v>
      </c>
      <c r="J1409" s="3">
        <f t="shared" si="110"/>
        <v>32.499208695652172</v>
      </c>
      <c r="K1409" s="3">
        <f t="shared" ref="K1409:K1472" si="111">H1409/AVERAGE(J1289:J1408)</f>
        <v>17.675620449938222</v>
      </c>
    </row>
    <row r="1410" spans="1:11">
      <c r="A1410" s="1">
        <v>1987.1</v>
      </c>
      <c r="B1410" s="3">
        <v>280.2</v>
      </c>
      <c r="C1410" s="3">
        <v>8.7100000000000009</v>
      </c>
      <c r="D1410" s="3">
        <v>16.406700000000001</v>
      </c>
      <c r="E1410" s="3">
        <v>115.3</v>
      </c>
      <c r="F1410" s="3">
        <f t="shared" si="107"/>
        <v>1987.7916666665606</v>
      </c>
      <c r="G1410" s="3">
        <v>9.52</v>
      </c>
      <c r="H1410" s="3">
        <f t="shared" si="108"/>
        <v>572.67241977450124</v>
      </c>
      <c r="I1410" s="3">
        <f t="shared" si="109"/>
        <v>17.801487424111016</v>
      </c>
      <c r="J1410" s="3">
        <f t="shared" si="110"/>
        <v>33.531993538594968</v>
      </c>
      <c r="K1410" s="3">
        <f t="shared" si="111"/>
        <v>15.530055563627311</v>
      </c>
    </row>
    <row r="1411" spans="1:11">
      <c r="A1411" s="1">
        <v>1987.11</v>
      </c>
      <c r="B1411" s="3">
        <v>245</v>
      </c>
      <c r="C1411" s="3">
        <v>8.76</v>
      </c>
      <c r="D1411" s="3">
        <v>16.953299999999999</v>
      </c>
      <c r="E1411" s="3">
        <v>115.4</v>
      </c>
      <c r="F1411" s="3">
        <f t="shared" si="107"/>
        <v>1987.8749999998938</v>
      </c>
      <c r="G1411" s="3">
        <v>8.86</v>
      </c>
      <c r="H1411" s="3">
        <f t="shared" si="108"/>
        <v>500.2967937608318</v>
      </c>
      <c r="I1411" s="3">
        <f t="shared" si="109"/>
        <v>17.888162911611783</v>
      </c>
      <c r="J1411" s="3">
        <f t="shared" si="110"/>
        <v>34.619108708838816</v>
      </c>
      <c r="K1411" s="3">
        <f t="shared" si="111"/>
        <v>13.590885143189086</v>
      </c>
    </row>
    <row r="1412" spans="1:11">
      <c r="A1412" s="1">
        <v>1987.12</v>
      </c>
      <c r="B1412" s="3">
        <v>241</v>
      </c>
      <c r="C1412" s="3">
        <v>8.81</v>
      </c>
      <c r="D1412" s="3">
        <v>17.5</v>
      </c>
      <c r="E1412" s="3">
        <v>115.4</v>
      </c>
      <c r="F1412" s="3">
        <f t="shared" si="107"/>
        <v>1987.9583333332271</v>
      </c>
      <c r="G1412" s="3">
        <v>8.99</v>
      </c>
      <c r="H1412" s="3">
        <f t="shared" si="108"/>
        <v>492.12868284228762</v>
      </c>
      <c r="I1412" s="3">
        <f t="shared" si="109"/>
        <v>17.990264298093589</v>
      </c>
      <c r="J1412" s="3">
        <f t="shared" si="110"/>
        <v>35.735485268630846</v>
      </c>
      <c r="K1412" s="3">
        <f t="shared" si="111"/>
        <v>13.389028514426967</v>
      </c>
    </row>
    <row r="1413" spans="1:11">
      <c r="A1413" s="1">
        <v>1988.01</v>
      </c>
      <c r="B1413" s="3">
        <v>250.5</v>
      </c>
      <c r="C1413" s="3">
        <v>8.8566699999999994</v>
      </c>
      <c r="D1413" s="3">
        <v>17.863299999999999</v>
      </c>
      <c r="E1413" s="3">
        <v>115.7</v>
      </c>
      <c r="F1413" s="3">
        <f t="shared" si="107"/>
        <v>1988.0416666665603</v>
      </c>
      <c r="G1413" s="3">
        <v>8.67</v>
      </c>
      <c r="H1413" s="3">
        <f t="shared" si="108"/>
        <v>510.20159896283491</v>
      </c>
      <c r="I1413" s="3">
        <f t="shared" si="109"/>
        <v>18.038671439066551</v>
      </c>
      <c r="J1413" s="3">
        <f t="shared" si="110"/>
        <v>36.382771348314598</v>
      </c>
      <c r="K1413" s="3">
        <f t="shared" si="111"/>
        <v>13.89833668356914</v>
      </c>
    </row>
    <row r="1414" spans="1:11">
      <c r="A1414" s="1">
        <v>1988.02</v>
      </c>
      <c r="B1414" s="3">
        <v>258.10000000000002</v>
      </c>
      <c r="C1414" s="3">
        <v>8.9033300000000004</v>
      </c>
      <c r="D1414" s="3">
        <v>18.226700000000001</v>
      </c>
      <c r="E1414" s="3">
        <v>116</v>
      </c>
      <c r="F1414" s="3">
        <f t="shared" si="107"/>
        <v>1988.1249999998936</v>
      </c>
      <c r="G1414" s="3">
        <v>8.2100000000000009</v>
      </c>
      <c r="H1414" s="3">
        <f t="shared" si="108"/>
        <v>524.32124999999996</v>
      </c>
      <c r="I1414" s="3">
        <f t="shared" si="109"/>
        <v>18.08680788362069</v>
      </c>
      <c r="J1414" s="3">
        <f t="shared" si="110"/>
        <v>37.026912543103442</v>
      </c>
      <c r="K1414" s="3">
        <f t="shared" si="111"/>
        <v>14.298270962469521</v>
      </c>
    </row>
    <row r="1415" spans="1:11">
      <c r="A1415" s="1">
        <v>1988.03</v>
      </c>
      <c r="B1415" s="3">
        <v>265.7</v>
      </c>
      <c r="C1415" s="3">
        <v>8.9499999999999993</v>
      </c>
      <c r="D1415" s="3">
        <v>18.59</v>
      </c>
      <c r="E1415" s="3">
        <v>116.5</v>
      </c>
      <c r="F1415" s="3">
        <f t="shared" si="107"/>
        <v>1988.2083333332268</v>
      </c>
      <c r="G1415" s="3">
        <v>8.3699999999999992</v>
      </c>
      <c r="H1415" s="3">
        <f t="shared" si="108"/>
        <v>537.44381974248927</v>
      </c>
      <c r="I1415" s="3">
        <f t="shared" si="109"/>
        <v>18.103583690987122</v>
      </c>
      <c r="J1415" s="3">
        <f t="shared" si="110"/>
        <v>37.602862660944197</v>
      </c>
      <c r="K1415" s="3">
        <f t="shared" si="111"/>
        <v>14.668946811103469</v>
      </c>
    </row>
    <row r="1416" spans="1:11">
      <c r="A1416" s="1">
        <v>1988.04</v>
      </c>
      <c r="B1416" s="3">
        <v>262.60000000000002</v>
      </c>
      <c r="C1416" s="3">
        <v>9.0433299999999992</v>
      </c>
      <c r="D1416" s="3">
        <v>19.616700000000002</v>
      </c>
      <c r="E1416" s="3">
        <v>117.1</v>
      </c>
      <c r="F1416" s="3">
        <f t="shared" si="107"/>
        <v>1988.2916666665601</v>
      </c>
      <c r="G1416" s="3">
        <v>8.7200000000000006</v>
      </c>
      <c r="H1416" s="3">
        <f t="shared" si="108"/>
        <v>528.45166524338174</v>
      </c>
      <c r="I1416" s="3">
        <f t="shared" si="109"/>
        <v>18.198639748078563</v>
      </c>
      <c r="J1416" s="3">
        <f t="shared" si="110"/>
        <v>39.476305337318536</v>
      </c>
      <c r="K1416" s="3">
        <f t="shared" si="111"/>
        <v>14.433316420838947</v>
      </c>
    </row>
    <row r="1417" spans="1:11">
      <c r="A1417" s="1">
        <v>1988.05</v>
      </c>
      <c r="B1417" s="3">
        <v>256.10000000000002</v>
      </c>
      <c r="C1417" s="3">
        <v>9.1366700000000005</v>
      </c>
      <c r="D1417" s="3">
        <v>20.6433</v>
      </c>
      <c r="E1417" s="3">
        <v>117.5</v>
      </c>
      <c r="F1417" s="3">
        <f t="shared" si="107"/>
        <v>1988.3749999998934</v>
      </c>
      <c r="G1417" s="3">
        <v>9.09</v>
      </c>
      <c r="H1417" s="3">
        <f t="shared" si="108"/>
        <v>513.61672340425525</v>
      </c>
      <c r="I1417" s="3">
        <f t="shared" si="109"/>
        <v>18.323883280851064</v>
      </c>
      <c r="J1417" s="3">
        <f t="shared" si="110"/>
        <v>41.400796978723406</v>
      </c>
      <c r="K1417" s="3">
        <f t="shared" si="111"/>
        <v>14.031891348027774</v>
      </c>
    </row>
    <row r="1418" spans="1:11">
      <c r="A1418" s="1">
        <v>1988.06</v>
      </c>
      <c r="B1418" s="3">
        <v>270.7</v>
      </c>
      <c r="C1418" s="3">
        <v>9.23</v>
      </c>
      <c r="D1418" s="3">
        <v>21.67</v>
      </c>
      <c r="E1418" s="3">
        <v>118</v>
      </c>
      <c r="F1418" s="3">
        <f t="shared" si="107"/>
        <v>1988.4583333332266</v>
      </c>
      <c r="G1418" s="3">
        <v>8.92</v>
      </c>
      <c r="H1418" s="3">
        <f t="shared" si="108"/>
        <v>540.59707627118644</v>
      </c>
      <c r="I1418" s="3">
        <f t="shared" si="109"/>
        <v>18.432622881355933</v>
      </c>
      <c r="J1418" s="3">
        <f t="shared" si="110"/>
        <v>43.275724576271188</v>
      </c>
      <c r="K1418" s="3">
        <f t="shared" si="111"/>
        <v>14.766468647879622</v>
      </c>
    </row>
    <row r="1419" spans="1:11">
      <c r="A1419" s="1">
        <v>1988.07</v>
      </c>
      <c r="B1419" s="3">
        <v>269.10000000000002</v>
      </c>
      <c r="C1419" s="3">
        <v>9.3066700000000004</v>
      </c>
      <c r="D1419" s="3">
        <v>22.023299999999999</v>
      </c>
      <c r="E1419" s="3">
        <v>118.5</v>
      </c>
      <c r="F1419" s="3">
        <f t="shared" ref="F1419:F1482" si="112">F1418+1/12</f>
        <v>1988.5416666665599</v>
      </c>
      <c r="G1419" s="3">
        <v>9.06</v>
      </c>
      <c r="H1419" s="3">
        <f t="shared" si="108"/>
        <v>535.13430379746831</v>
      </c>
      <c r="I1419" s="3">
        <f t="shared" si="109"/>
        <v>18.507314645569618</v>
      </c>
      <c r="J1419" s="3">
        <f t="shared" si="110"/>
        <v>43.795701645569615</v>
      </c>
      <c r="K1419" s="3">
        <f t="shared" si="111"/>
        <v>14.608315717522098</v>
      </c>
    </row>
    <row r="1420" spans="1:11">
      <c r="A1420" s="1">
        <v>1988.08</v>
      </c>
      <c r="B1420" s="3">
        <v>263.7</v>
      </c>
      <c r="C1420" s="3">
        <v>9.3833300000000008</v>
      </c>
      <c r="D1420" s="3">
        <v>22.3767</v>
      </c>
      <c r="E1420" s="3">
        <v>119</v>
      </c>
      <c r="F1420" s="3">
        <f t="shared" si="112"/>
        <v>1988.6249999998931</v>
      </c>
      <c r="G1420" s="3">
        <v>9.26</v>
      </c>
      <c r="H1420" s="3">
        <f t="shared" si="108"/>
        <v>522.19247899159654</v>
      </c>
      <c r="I1420" s="3">
        <f t="shared" si="109"/>
        <v>18.581358945378152</v>
      </c>
      <c r="J1420" s="3">
        <f t="shared" si="110"/>
        <v>44.311507184873946</v>
      </c>
      <c r="K1420" s="3">
        <f t="shared" si="111"/>
        <v>14.244946310675653</v>
      </c>
    </row>
    <row r="1421" spans="1:11">
      <c r="A1421" s="1">
        <v>1988.09</v>
      </c>
      <c r="B1421" s="3">
        <v>268</v>
      </c>
      <c r="C1421" s="3">
        <v>9.4600000000000009</v>
      </c>
      <c r="D1421" s="3">
        <v>22.73</v>
      </c>
      <c r="E1421" s="3">
        <v>119.8</v>
      </c>
      <c r="F1421" s="3">
        <f t="shared" si="112"/>
        <v>1988.7083333332264</v>
      </c>
      <c r="G1421" s="3">
        <v>8.98</v>
      </c>
      <c r="H1421" s="3">
        <f t="shared" si="108"/>
        <v>527.16360601001668</v>
      </c>
      <c r="I1421" s="3">
        <f t="shared" si="109"/>
        <v>18.608088480801335</v>
      </c>
      <c r="J1421" s="3">
        <f t="shared" si="110"/>
        <v>44.7105550918197</v>
      </c>
      <c r="K1421" s="3">
        <f t="shared" si="111"/>
        <v>14.369428776140163</v>
      </c>
    </row>
    <row r="1422" spans="1:11">
      <c r="A1422" s="1">
        <v>1988.1</v>
      </c>
      <c r="B1422" s="3">
        <v>277.39999999999998</v>
      </c>
      <c r="C1422" s="3">
        <v>9.5500000000000007</v>
      </c>
      <c r="D1422" s="3">
        <v>23.0733</v>
      </c>
      <c r="E1422" s="3">
        <v>120.2</v>
      </c>
      <c r="F1422" s="3">
        <f t="shared" si="112"/>
        <v>1988.7916666665596</v>
      </c>
      <c r="G1422" s="3">
        <v>8.8000000000000007</v>
      </c>
      <c r="H1422" s="3">
        <f t="shared" si="108"/>
        <v>543.83785357737099</v>
      </c>
      <c r="I1422" s="3">
        <f t="shared" si="109"/>
        <v>18.722608153078202</v>
      </c>
      <c r="J1422" s="3">
        <f t="shared" si="110"/>
        <v>45.23480153910149</v>
      </c>
      <c r="K1422" s="3">
        <f t="shared" si="111"/>
        <v>14.811450153277731</v>
      </c>
    </row>
    <row r="1423" spans="1:11">
      <c r="A1423" s="1">
        <v>1988.11</v>
      </c>
      <c r="B1423" s="3">
        <v>271</v>
      </c>
      <c r="C1423" s="3">
        <v>9.64</v>
      </c>
      <c r="D1423" s="3">
        <v>23.416699999999999</v>
      </c>
      <c r="E1423" s="3">
        <v>120.3</v>
      </c>
      <c r="F1423" s="3">
        <f t="shared" si="112"/>
        <v>1988.8749999998929</v>
      </c>
      <c r="G1423" s="3">
        <v>8.9600000000000009</v>
      </c>
      <c r="H1423" s="3">
        <f t="shared" si="108"/>
        <v>530.84912718204487</v>
      </c>
      <c r="I1423" s="3">
        <f t="shared" si="109"/>
        <v>18.883341645885285</v>
      </c>
      <c r="J1423" s="3">
        <f t="shared" si="110"/>
        <v>45.869869950124681</v>
      </c>
      <c r="K1423" s="3">
        <f t="shared" si="111"/>
        <v>14.445530680872885</v>
      </c>
    </row>
    <row r="1424" spans="1:11">
      <c r="A1424" s="1">
        <v>1988.12</v>
      </c>
      <c r="B1424" s="3">
        <v>276.5</v>
      </c>
      <c r="C1424" s="3">
        <v>9.73</v>
      </c>
      <c r="D1424" s="3">
        <v>23.76</v>
      </c>
      <c r="E1424" s="3">
        <v>120.5</v>
      </c>
      <c r="F1424" s="3">
        <f t="shared" si="112"/>
        <v>1988.9583333332262</v>
      </c>
      <c r="G1424" s="3">
        <v>9.11</v>
      </c>
      <c r="H1424" s="3">
        <f t="shared" si="108"/>
        <v>540.72385892116176</v>
      </c>
      <c r="I1424" s="3">
        <f t="shared" si="109"/>
        <v>19.028004149377594</v>
      </c>
      <c r="J1424" s="3">
        <f t="shared" si="110"/>
        <v>46.465095435684646</v>
      </c>
      <c r="K1424" s="3">
        <f t="shared" si="111"/>
        <v>14.702086748571997</v>
      </c>
    </row>
    <row r="1425" spans="1:11">
      <c r="A1425" s="1">
        <v>1989.01</v>
      </c>
      <c r="B1425" s="3">
        <v>285.39999999999998</v>
      </c>
      <c r="C1425" s="3">
        <v>9.8133300000000006</v>
      </c>
      <c r="D1425" s="3">
        <v>24.16</v>
      </c>
      <c r="E1425" s="3">
        <v>121.1</v>
      </c>
      <c r="F1425" s="3">
        <f t="shared" si="112"/>
        <v>1989.0416666665594</v>
      </c>
      <c r="G1425" s="3">
        <v>9.09</v>
      </c>
      <c r="H1425" s="3">
        <f t="shared" si="108"/>
        <v>555.36341866226257</v>
      </c>
      <c r="I1425" s="3">
        <f t="shared" si="109"/>
        <v>19.095881209744011</v>
      </c>
      <c r="J1425" s="3">
        <f t="shared" si="110"/>
        <v>47.013245251857967</v>
      </c>
      <c r="K1425" s="3">
        <f t="shared" si="111"/>
        <v>15.088005641018666</v>
      </c>
    </row>
    <row r="1426" spans="1:11">
      <c r="A1426" s="1">
        <v>1989.02</v>
      </c>
      <c r="B1426" s="3">
        <v>294</v>
      </c>
      <c r="C1426" s="3">
        <v>9.8966700000000003</v>
      </c>
      <c r="D1426" s="3">
        <v>24.56</v>
      </c>
      <c r="E1426" s="3">
        <v>121.6</v>
      </c>
      <c r="F1426" s="3">
        <f t="shared" si="112"/>
        <v>1989.1249999998927</v>
      </c>
      <c r="G1426" s="3">
        <v>9.17</v>
      </c>
      <c r="H1426" s="3">
        <f t="shared" si="108"/>
        <v>569.74588815789468</v>
      </c>
      <c r="I1426" s="3">
        <f t="shared" si="109"/>
        <v>19.17886747944079</v>
      </c>
      <c r="J1426" s="3">
        <f t="shared" si="110"/>
        <v>47.595098684210527</v>
      </c>
      <c r="K1426" s="3">
        <f t="shared" si="111"/>
        <v>15.466992035089262</v>
      </c>
    </row>
    <row r="1427" spans="1:11">
      <c r="A1427" s="1">
        <v>1989.03</v>
      </c>
      <c r="B1427" s="3">
        <v>292.7</v>
      </c>
      <c r="C1427" s="3">
        <v>9.98</v>
      </c>
      <c r="D1427" s="3">
        <v>24.96</v>
      </c>
      <c r="E1427" s="3">
        <v>122.3</v>
      </c>
      <c r="F1427" s="3">
        <f t="shared" si="112"/>
        <v>1989.2083333332259</v>
      </c>
      <c r="G1427" s="3">
        <v>9.36</v>
      </c>
      <c r="H1427" s="3">
        <f t="shared" ref="H1427:H1490" si="113">B1427*$E$1727/E1427</f>
        <v>563.98000817661477</v>
      </c>
      <c r="I1427" s="3">
        <f t="shared" ref="I1427:I1490" si="114">C1427*$E$1727/E1427</f>
        <v>19.229656582174979</v>
      </c>
      <c r="J1427" s="3">
        <f t="shared" ref="J1427:J1490" si="115">D1427*$E$1727/E1427</f>
        <v>48.093409648405562</v>
      </c>
      <c r="K1427" s="3">
        <f t="shared" si="111"/>
        <v>15.298901476006112</v>
      </c>
    </row>
    <row r="1428" spans="1:11">
      <c r="A1428" s="1">
        <v>1989.04</v>
      </c>
      <c r="B1428" s="3">
        <v>302.3</v>
      </c>
      <c r="C1428" s="3">
        <v>10.0867</v>
      </c>
      <c r="D1428" s="3">
        <v>25.046700000000001</v>
      </c>
      <c r="E1428" s="3">
        <v>123.1</v>
      </c>
      <c r="F1428" s="3">
        <f t="shared" si="112"/>
        <v>1989.2916666665592</v>
      </c>
      <c r="G1428" s="3">
        <v>9.18</v>
      </c>
      <c r="H1428" s="3">
        <f t="shared" si="113"/>
        <v>578.69207961007305</v>
      </c>
      <c r="I1428" s="3">
        <f t="shared" si="114"/>
        <v>19.308942770105606</v>
      </c>
      <c r="J1428" s="3">
        <f t="shared" si="115"/>
        <v>47.946830666125102</v>
      </c>
      <c r="K1428" s="3">
        <f t="shared" si="111"/>
        <v>15.686673359016202</v>
      </c>
    </row>
    <row r="1429" spans="1:11">
      <c r="A1429" s="1">
        <v>1989.05</v>
      </c>
      <c r="B1429" s="3">
        <v>313.89999999999998</v>
      </c>
      <c r="C1429" s="3">
        <v>10.193300000000001</v>
      </c>
      <c r="D1429" s="3">
        <v>25.133299999999998</v>
      </c>
      <c r="E1429" s="3">
        <v>123.8</v>
      </c>
      <c r="F1429" s="3">
        <f t="shared" si="112"/>
        <v>1989.3749999998925</v>
      </c>
      <c r="G1429" s="3">
        <v>8.86</v>
      </c>
      <c r="H1429" s="3">
        <f t="shared" si="113"/>
        <v>597.50028271405483</v>
      </c>
      <c r="I1429" s="3">
        <f t="shared" si="114"/>
        <v>19.402674838449112</v>
      </c>
      <c r="J1429" s="3">
        <f t="shared" si="115"/>
        <v>47.840566599353792</v>
      </c>
      <c r="K1429" s="3">
        <f t="shared" si="111"/>
        <v>16.186282079507009</v>
      </c>
    </row>
    <row r="1430" spans="1:11">
      <c r="A1430" s="1">
        <v>1989.06</v>
      </c>
      <c r="B1430" s="3">
        <v>323.7</v>
      </c>
      <c r="C1430" s="3">
        <v>10.3</v>
      </c>
      <c r="D1430" s="3">
        <v>25.22</v>
      </c>
      <c r="E1430" s="3">
        <v>124.1</v>
      </c>
      <c r="F1430" s="3">
        <f t="shared" si="112"/>
        <v>1989.4583333332257</v>
      </c>
      <c r="G1430" s="3">
        <v>8.2799999999999994</v>
      </c>
      <c r="H1430" s="3">
        <f t="shared" si="113"/>
        <v>614.66482675261875</v>
      </c>
      <c r="I1430" s="3">
        <f t="shared" si="114"/>
        <v>19.558380338436741</v>
      </c>
      <c r="J1430" s="3">
        <f t="shared" si="115"/>
        <v>47.889548751007247</v>
      </c>
      <c r="K1430" s="3">
        <f t="shared" si="111"/>
        <v>16.641830807265716</v>
      </c>
    </row>
    <row r="1431" spans="1:11">
      <c r="A1431" s="1">
        <v>1989.07</v>
      </c>
      <c r="B1431" s="3">
        <v>331.9</v>
      </c>
      <c r="C1431" s="3">
        <v>10.423299999999999</v>
      </c>
      <c r="D1431" s="3">
        <v>24.71</v>
      </c>
      <c r="E1431" s="3">
        <v>124.4</v>
      </c>
      <c r="F1431" s="3">
        <f t="shared" si="112"/>
        <v>1989.541666666559</v>
      </c>
      <c r="G1431" s="3">
        <v>8.02</v>
      </c>
      <c r="H1431" s="3">
        <f t="shared" si="113"/>
        <v>628.71571543408345</v>
      </c>
      <c r="I1431" s="3">
        <f t="shared" si="114"/>
        <v>19.744780104501604</v>
      </c>
      <c r="J1431" s="3">
        <f t="shared" si="115"/>
        <v>46.807970257234722</v>
      </c>
      <c r="K1431" s="3">
        <f t="shared" si="111"/>
        <v>17.013332622124906</v>
      </c>
    </row>
    <row r="1432" spans="1:11">
      <c r="A1432" s="1">
        <v>1989.08</v>
      </c>
      <c r="B1432" s="3">
        <v>346.6</v>
      </c>
      <c r="C1432" s="3">
        <v>10.5467</v>
      </c>
      <c r="D1432" s="3">
        <v>24.2</v>
      </c>
      <c r="E1432" s="3">
        <v>124.6</v>
      </c>
      <c r="F1432" s="3">
        <f t="shared" si="112"/>
        <v>1989.6249999998922</v>
      </c>
      <c r="G1432" s="3">
        <v>8.11</v>
      </c>
      <c r="H1432" s="3">
        <f t="shared" si="113"/>
        <v>655.50794542536119</v>
      </c>
      <c r="I1432" s="3">
        <f t="shared" si="114"/>
        <v>19.946467536115566</v>
      </c>
      <c r="J1432" s="3">
        <f t="shared" si="115"/>
        <v>45.768298555377207</v>
      </c>
      <c r="K1432" s="3">
        <f t="shared" si="111"/>
        <v>17.734173247696027</v>
      </c>
    </row>
    <row r="1433" spans="1:11">
      <c r="A1433" s="1">
        <v>1989.09</v>
      </c>
      <c r="B1433" s="3">
        <v>347.3</v>
      </c>
      <c r="C1433" s="3">
        <v>10.67</v>
      </c>
      <c r="D1433" s="3">
        <v>23.69</v>
      </c>
      <c r="E1433" s="3">
        <v>125</v>
      </c>
      <c r="F1433" s="3">
        <f t="shared" si="112"/>
        <v>1989.7083333332255</v>
      </c>
      <c r="G1433" s="3">
        <v>8.19</v>
      </c>
      <c r="H1433" s="3">
        <f t="shared" si="113"/>
        <v>654.72996000000001</v>
      </c>
      <c r="I1433" s="3">
        <f t="shared" si="114"/>
        <v>20.115084</v>
      </c>
      <c r="J1433" s="3">
        <f t="shared" si="115"/>
        <v>44.660387999999998</v>
      </c>
      <c r="K1433" s="3">
        <f t="shared" si="111"/>
        <v>17.714142573927553</v>
      </c>
    </row>
    <row r="1434" spans="1:11">
      <c r="A1434" s="1">
        <v>1989.1</v>
      </c>
      <c r="B1434" s="3">
        <v>347.4</v>
      </c>
      <c r="C1434" s="3">
        <v>10.7967</v>
      </c>
      <c r="D1434" s="3">
        <v>23.4267</v>
      </c>
      <c r="E1434" s="3">
        <v>125.6</v>
      </c>
      <c r="F1434" s="3">
        <f t="shared" si="112"/>
        <v>1989.7916666665587</v>
      </c>
      <c r="G1434" s="3">
        <v>8.01</v>
      </c>
      <c r="H1434" s="3">
        <f t="shared" si="113"/>
        <v>651.78988853503176</v>
      </c>
      <c r="I1434" s="3">
        <f t="shared" si="114"/>
        <v>20.256706648089171</v>
      </c>
      <c r="J1434" s="3">
        <f t="shared" si="115"/>
        <v>43.953040246815284</v>
      </c>
      <c r="K1434" s="3">
        <f t="shared" si="111"/>
        <v>17.640776043979429</v>
      </c>
    </row>
    <row r="1435" spans="1:11">
      <c r="A1435" s="1">
        <v>1989.11</v>
      </c>
      <c r="B1435" s="3">
        <v>340.2</v>
      </c>
      <c r="C1435" s="3">
        <v>10.923299999999999</v>
      </c>
      <c r="D1435" s="3">
        <v>23.1633</v>
      </c>
      <c r="E1435" s="3">
        <v>125.9</v>
      </c>
      <c r="F1435" s="3">
        <f t="shared" si="112"/>
        <v>1989.874999999892</v>
      </c>
      <c r="G1435" s="3">
        <v>7.87</v>
      </c>
      <c r="H1435" s="3">
        <f t="shared" si="113"/>
        <v>636.76036536934066</v>
      </c>
      <c r="I1435" s="3">
        <f t="shared" si="114"/>
        <v>20.445398292295469</v>
      </c>
      <c r="J1435" s="3">
        <f t="shared" si="115"/>
        <v>43.35529503574265</v>
      </c>
      <c r="K1435" s="3">
        <f t="shared" si="111"/>
        <v>17.242293179135526</v>
      </c>
    </row>
    <row r="1436" spans="1:11">
      <c r="A1436" s="1">
        <v>1989.12</v>
      </c>
      <c r="B1436" s="3">
        <v>348.6</v>
      </c>
      <c r="C1436" s="3">
        <v>11.05</v>
      </c>
      <c r="D1436" s="3">
        <v>22.9</v>
      </c>
      <c r="E1436" s="3">
        <v>126.1</v>
      </c>
      <c r="F1436" s="3">
        <f t="shared" si="112"/>
        <v>1989.9583333332253</v>
      </c>
      <c r="G1436" s="3">
        <v>7.84</v>
      </c>
      <c r="H1436" s="3">
        <f t="shared" si="113"/>
        <v>651.44797779540045</v>
      </c>
      <c r="I1436" s="3">
        <f t="shared" si="114"/>
        <v>20.649742268041237</v>
      </c>
      <c r="J1436" s="3">
        <f t="shared" si="115"/>
        <v>42.794488501189527</v>
      </c>
      <c r="K1436" s="3">
        <f t="shared" si="111"/>
        <v>17.65013497266591</v>
      </c>
    </row>
    <row r="1437" spans="1:11">
      <c r="A1437" s="1">
        <v>1990.01</v>
      </c>
      <c r="B1437" s="3">
        <v>339.97</v>
      </c>
      <c r="C1437" s="3">
        <v>11.14</v>
      </c>
      <c r="D1437" s="3">
        <v>22.49</v>
      </c>
      <c r="E1437" s="3">
        <v>127.4</v>
      </c>
      <c r="F1437" s="3">
        <f t="shared" si="112"/>
        <v>1990.0416666665585</v>
      </c>
      <c r="G1437" s="3">
        <v>8.2100000000000009</v>
      </c>
      <c r="H1437" s="3">
        <f t="shared" si="113"/>
        <v>628.83775902668754</v>
      </c>
      <c r="I1437" s="3">
        <f t="shared" si="114"/>
        <v>20.605502354788069</v>
      </c>
      <c r="J1437" s="3">
        <f t="shared" si="115"/>
        <v>41.599438775510194</v>
      </c>
      <c r="K1437" s="3">
        <f t="shared" si="111"/>
        <v>17.048552339675986</v>
      </c>
    </row>
    <row r="1438" spans="1:11">
      <c r="A1438" s="1">
        <v>1990.02</v>
      </c>
      <c r="B1438" s="3">
        <v>330.45</v>
      </c>
      <c r="C1438" s="3">
        <v>11.23</v>
      </c>
      <c r="D1438" s="3">
        <v>22.08</v>
      </c>
      <c r="E1438" s="3">
        <v>128</v>
      </c>
      <c r="F1438" s="3">
        <f t="shared" si="112"/>
        <v>1990.1249999998918</v>
      </c>
      <c r="G1438" s="3">
        <v>8.4700000000000006</v>
      </c>
      <c r="H1438" s="3">
        <f t="shared" si="113"/>
        <v>608.36361328124997</v>
      </c>
      <c r="I1438" s="3">
        <f t="shared" si="114"/>
        <v>20.674605468749998</v>
      </c>
      <c r="J1438" s="3">
        <f t="shared" si="115"/>
        <v>40.649624999999993</v>
      </c>
      <c r="K1438" s="3">
        <f t="shared" si="111"/>
        <v>16.507811242446024</v>
      </c>
    </row>
    <row r="1439" spans="1:11">
      <c r="A1439" s="1">
        <v>1990.03</v>
      </c>
      <c r="B1439" s="3">
        <v>338.46</v>
      </c>
      <c r="C1439" s="3">
        <v>11.32</v>
      </c>
      <c r="D1439" s="3">
        <v>21.67</v>
      </c>
      <c r="E1439" s="3">
        <v>128.69999999999999</v>
      </c>
      <c r="F1439" s="3">
        <f t="shared" si="112"/>
        <v>1990.208333333225</v>
      </c>
      <c r="G1439" s="3">
        <v>8.59</v>
      </c>
      <c r="H1439" s="3">
        <f t="shared" si="113"/>
        <v>619.72104895104894</v>
      </c>
      <c r="I1439" s="3">
        <f t="shared" si="114"/>
        <v>20.726946386946388</v>
      </c>
      <c r="J1439" s="3">
        <f t="shared" si="115"/>
        <v>39.677820512820517</v>
      </c>
      <c r="K1439" s="3">
        <f t="shared" si="111"/>
        <v>16.833460092032166</v>
      </c>
    </row>
    <row r="1440" spans="1:11">
      <c r="A1440" s="1">
        <v>1990.04</v>
      </c>
      <c r="B1440" s="3">
        <v>338.18</v>
      </c>
      <c r="C1440" s="3">
        <v>11.4367</v>
      </c>
      <c r="D1440" s="3">
        <v>21.533300000000001</v>
      </c>
      <c r="E1440" s="3">
        <v>128.9</v>
      </c>
      <c r="F1440" s="3">
        <f t="shared" si="112"/>
        <v>1990.2916666665583</v>
      </c>
      <c r="G1440" s="3">
        <v>8.7899999999999991</v>
      </c>
      <c r="H1440" s="3">
        <f t="shared" si="113"/>
        <v>618.24761055081456</v>
      </c>
      <c r="I1440" s="3">
        <f t="shared" si="114"/>
        <v>20.908133087664854</v>
      </c>
      <c r="J1440" s="3">
        <f t="shared" si="115"/>
        <v>39.366347129557795</v>
      </c>
      <c r="K1440" s="3">
        <f t="shared" si="111"/>
        <v>16.813625750801499</v>
      </c>
    </row>
    <row r="1441" spans="1:11">
      <c r="A1441" s="1">
        <v>1990.05</v>
      </c>
      <c r="B1441" s="3">
        <v>350.25</v>
      </c>
      <c r="C1441" s="3">
        <v>11.5533</v>
      </c>
      <c r="D1441" s="3">
        <v>21.396699999999999</v>
      </c>
      <c r="E1441" s="3">
        <v>129.19999999999999</v>
      </c>
      <c r="F1441" s="3">
        <f t="shared" si="112"/>
        <v>1990.3749999998915</v>
      </c>
      <c r="G1441" s="3">
        <v>8.76</v>
      </c>
      <c r="H1441" s="3">
        <f t="shared" si="113"/>
        <v>638.82672213622288</v>
      </c>
      <c r="I1441" s="3">
        <f t="shared" si="114"/>
        <v>21.072253444272448</v>
      </c>
      <c r="J1441" s="3">
        <f t="shared" si="115"/>
        <v>39.025792221362231</v>
      </c>
      <c r="K1441" s="3">
        <f t="shared" si="111"/>
        <v>17.392115203673995</v>
      </c>
    </row>
    <row r="1442" spans="1:11">
      <c r="A1442" s="1">
        <v>1990.06</v>
      </c>
      <c r="B1442" s="3">
        <v>360.39</v>
      </c>
      <c r="C1442" s="3">
        <v>11.67</v>
      </c>
      <c r="D1442" s="3">
        <v>21.26</v>
      </c>
      <c r="E1442" s="3">
        <v>129.9</v>
      </c>
      <c r="F1442" s="3">
        <f t="shared" si="112"/>
        <v>1990.4583333332248</v>
      </c>
      <c r="G1442" s="3">
        <v>8.48</v>
      </c>
      <c r="H1442" s="3">
        <f t="shared" si="113"/>
        <v>653.77908775981507</v>
      </c>
      <c r="I1442" s="3">
        <f t="shared" si="114"/>
        <v>21.170404157043876</v>
      </c>
      <c r="J1442" s="3">
        <f t="shared" si="115"/>
        <v>38.567505773672053</v>
      </c>
      <c r="K1442" s="3">
        <f t="shared" si="111"/>
        <v>17.816776849095888</v>
      </c>
    </row>
    <row r="1443" spans="1:11">
      <c r="A1443" s="1">
        <v>1990.07</v>
      </c>
      <c r="B1443" s="3">
        <v>360.03</v>
      </c>
      <c r="C1443" s="3">
        <v>11.726699999999999</v>
      </c>
      <c r="D1443" s="3">
        <v>21.42</v>
      </c>
      <c r="E1443" s="3">
        <v>130.4</v>
      </c>
      <c r="F1443" s="3">
        <f t="shared" si="112"/>
        <v>1990.5416666665581</v>
      </c>
      <c r="G1443" s="3">
        <v>8.4700000000000006</v>
      </c>
      <c r="H1443" s="3">
        <f t="shared" si="113"/>
        <v>650.62169861963173</v>
      </c>
      <c r="I1443" s="3">
        <f t="shared" si="114"/>
        <v>21.19169367331288</v>
      </c>
      <c r="J1443" s="3">
        <f t="shared" si="115"/>
        <v>38.708765337423308</v>
      </c>
      <c r="K1443" s="3">
        <f t="shared" si="111"/>
        <v>17.746866537758212</v>
      </c>
    </row>
    <row r="1444" spans="1:11">
      <c r="A1444" s="1">
        <v>1990.08</v>
      </c>
      <c r="B1444" s="3">
        <v>330.75</v>
      </c>
      <c r="C1444" s="3">
        <v>11.783300000000001</v>
      </c>
      <c r="D1444" s="3">
        <v>21.58</v>
      </c>
      <c r="E1444" s="3">
        <v>131.6</v>
      </c>
      <c r="F1444" s="3">
        <f t="shared" si="112"/>
        <v>1990.6249999998913</v>
      </c>
      <c r="G1444" s="3">
        <v>8.75</v>
      </c>
      <c r="H1444" s="3">
        <f t="shared" si="113"/>
        <v>592.25864361702122</v>
      </c>
      <c r="I1444" s="3">
        <f t="shared" si="114"/>
        <v>21.099807332826749</v>
      </c>
      <c r="J1444" s="3">
        <f t="shared" si="115"/>
        <v>38.642302431610936</v>
      </c>
      <c r="K1444" s="3">
        <f t="shared" si="111"/>
        <v>16.168056619059644</v>
      </c>
    </row>
    <row r="1445" spans="1:11">
      <c r="A1445" s="1">
        <v>1990.09</v>
      </c>
      <c r="B1445" s="3">
        <v>315.41000000000003</v>
      </c>
      <c r="C1445" s="3">
        <v>11.84</v>
      </c>
      <c r="D1445" s="3">
        <v>21.74</v>
      </c>
      <c r="E1445" s="3">
        <v>132.69999999999999</v>
      </c>
      <c r="F1445" s="3">
        <f t="shared" si="112"/>
        <v>1990.7083333332246</v>
      </c>
      <c r="G1445" s="3">
        <v>8.89</v>
      </c>
      <c r="H1445" s="3">
        <f t="shared" si="113"/>
        <v>560.10826299924645</v>
      </c>
      <c r="I1445" s="3">
        <f t="shared" si="114"/>
        <v>21.025591559909568</v>
      </c>
      <c r="J1445" s="3">
        <f t="shared" si="115"/>
        <v>38.606111529766387</v>
      </c>
      <c r="K1445" s="3">
        <f t="shared" si="111"/>
        <v>15.301022038446868</v>
      </c>
    </row>
    <row r="1446" spans="1:11">
      <c r="A1446" s="1">
        <v>1990.1</v>
      </c>
      <c r="B1446" s="3">
        <v>307.12</v>
      </c>
      <c r="C1446" s="3">
        <v>11.9267</v>
      </c>
      <c r="D1446" s="3">
        <v>21.6067</v>
      </c>
      <c r="E1446" s="3">
        <v>133.5</v>
      </c>
      <c r="F1446" s="3">
        <f t="shared" si="112"/>
        <v>1990.7916666665578</v>
      </c>
      <c r="G1446" s="3">
        <v>8.7200000000000006</v>
      </c>
      <c r="H1446" s="3">
        <f t="shared" si="113"/>
        <v>542.11856179775282</v>
      </c>
      <c r="I1446" s="3">
        <f t="shared" si="114"/>
        <v>21.052635617977526</v>
      </c>
      <c r="J1446" s="3">
        <f t="shared" si="115"/>
        <v>38.139467078651684</v>
      </c>
      <c r="K1446" s="3">
        <f t="shared" si="111"/>
        <v>14.81789273424477</v>
      </c>
    </row>
    <row r="1447" spans="1:11">
      <c r="A1447" s="1">
        <v>1990.11</v>
      </c>
      <c r="B1447" s="3">
        <v>315.29000000000002</v>
      </c>
      <c r="C1447" s="3">
        <v>12.013299999999999</v>
      </c>
      <c r="D1447" s="3">
        <v>21.473299999999998</v>
      </c>
      <c r="E1447" s="3">
        <v>133.80000000000001</v>
      </c>
      <c r="F1447" s="3">
        <f t="shared" si="112"/>
        <v>1990.8749999998911</v>
      </c>
      <c r="G1447" s="3">
        <v>8.39</v>
      </c>
      <c r="H1447" s="3">
        <f t="shared" si="113"/>
        <v>555.29214125560532</v>
      </c>
      <c r="I1447" s="3">
        <f t="shared" si="114"/>
        <v>21.157953251121072</v>
      </c>
      <c r="J1447" s="3">
        <f t="shared" si="115"/>
        <v>37.819007062780258</v>
      </c>
      <c r="K1447" s="3">
        <f t="shared" si="111"/>
        <v>15.187345842997255</v>
      </c>
    </row>
    <row r="1448" spans="1:11">
      <c r="A1448" s="1">
        <v>1990.12</v>
      </c>
      <c r="B1448" s="3">
        <v>328.75</v>
      </c>
      <c r="C1448" s="3">
        <v>12.1</v>
      </c>
      <c r="D1448" s="3">
        <v>21.34</v>
      </c>
      <c r="E1448" s="3">
        <v>133.80000000000001</v>
      </c>
      <c r="F1448" s="3">
        <f t="shared" si="112"/>
        <v>1990.9583333332243</v>
      </c>
      <c r="G1448" s="3">
        <v>8.08</v>
      </c>
      <c r="H1448" s="3">
        <f t="shared" si="113"/>
        <v>578.99803811659172</v>
      </c>
      <c r="I1448" s="3">
        <f t="shared" si="114"/>
        <v>21.310650224215244</v>
      </c>
      <c r="J1448" s="3">
        <f t="shared" si="115"/>
        <v>37.584237668161428</v>
      </c>
      <c r="K1448" s="3">
        <f t="shared" si="111"/>
        <v>15.846041687241499</v>
      </c>
    </row>
    <row r="1449" spans="1:11">
      <c r="A1449" s="1">
        <v>1991.01</v>
      </c>
      <c r="B1449" s="3">
        <v>325.49</v>
      </c>
      <c r="C1449" s="3">
        <v>12.1067</v>
      </c>
      <c r="D1449" s="3">
        <v>21.183299999999999</v>
      </c>
      <c r="E1449" s="3">
        <v>134.6</v>
      </c>
      <c r="F1449" s="3">
        <f t="shared" si="112"/>
        <v>1991.0416666665576</v>
      </c>
      <c r="G1449" s="3">
        <v>8.09</v>
      </c>
      <c r="H1449" s="3">
        <f t="shared" si="113"/>
        <v>569.84932020802376</v>
      </c>
      <c r="I1449" s="3">
        <f t="shared" si="114"/>
        <v>21.195719576523029</v>
      </c>
      <c r="J1449" s="3">
        <f t="shared" si="115"/>
        <v>37.08651296433878</v>
      </c>
      <c r="K1449" s="3">
        <f t="shared" si="111"/>
        <v>15.605920795445627</v>
      </c>
    </row>
    <row r="1450" spans="1:11">
      <c r="A1450" s="1">
        <v>1991.02</v>
      </c>
      <c r="B1450" s="3">
        <v>362.26</v>
      </c>
      <c r="C1450" s="3">
        <v>12.113300000000001</v>
      </c>
      <c r="D1450" s="3">
        <v>21.026700000000002</v>
      </c>
      <c r="E1450" s="3">
        <v>134.80000000000001</v>
      </c>
      <c r="F1450" s="3">
        <f t="shared" si="112"/>
        <v>1991.1249999998909</v>
      </c>
      <c r="G1450" s="3">
        <v>7.85</v>
      </c>
      <c r="H1450" s="3">
        <f t="shared" si="113"/>
        <v>633.28315281899097</v>
      </c>
      <c r="I1450" s="3">
        <f t="shared" si="114"/>
        <v>21.1758096810089</v>
      </c>
      <c r="J1450" s="3">
        <f t="shared" si="115"/>
        <v>36.757728894658754</v>
      </c>
      <c r="K1450" s="3">
        <f t="shared" si="111"/>
        <v>17.354365053457691</v>
      </c>
    </row>
    <row r="1451" spans="1:11">
      <c r="A1451" s="1">
        <v>1991.03</v>
      </c>
      <c r="B1451" s="3">
        <v>372.28</v>
      </c>
      <c r="C1451" s="3">
        <v>12.12</v>
      </c>
      <c r="D1451" s="3">
        <v>20.87</v>
      </c>
      <c r="E1451" s="3">
        <v>135</v>
      </c>
      <c r="F1451" s="3">
        <f t="shared" si="112"/>
        <v>1991.2083333332241</v>
      </c>
      <c r="G1451" s="3">
        <v>8.11</v>
      </c>
      <c r="H1451" s="3">
        <f t="shared" si="113"/>
        <v>649.83542222222218</v>
      </c>
      <c r="I1451" s="3">
        <f t="shared" si="114"/>
        <v>21.156133333333329</v>
      </c>
      <c r="J1451" s="3">
        <f t="shared" si="115"/>
        <v>36.429744444444438</v>
      </c>
      <c r="K1451" s="3">
        <f t="shared" si="111"/>
        <v>17.818312200891288</v>
      </c>
    </row>
    <row r="1452" spans="1:11">
      <c r="A1452" s="1">
        <v>1991.04</v>
      </c>
      <c r="B1452" s="3">
        <v>379.68</v>
      </c>
      <c r="C1452" s="3">
        <v>12.13</v>
      </c>
      <c r="D1452" s="3">
        <v>20.363299999999999</v>
      </c>
      <c r="E1452" s="3">
        <v>135.19999999999999</v>
      </c>
      <c r="F1452" s="3">
        <f t="shared" si="112"/>
        <v>1991.2916666665574</v>
      </c>
      <c r="G1452" s="3">
        <v>8.0399999999999991</v>
      </c>
      <c r="H1452" s="3">
        <f t="shared" si="113"/>
        <v>661.77213017751478</v>
      </c>
      <c r="I1452" s="3">
        <f t="shared" si="114"/>
        <v>21.142267011834321</v>
      </c>
      <c r="J1452" s="3">
        <f t="shared" si="115"/>
        <v>35.492689681952662</v>
      </c>
      <c r="K1452" s="3">
        <f t="shared" si="111"/>
        <v>18.155539195388791</v>
      </c>
    </row>
    <row r="1453" spans="1:11">
      <c r="A1453" s="1">
        <v>1991.05</v>
      </c>
      <c r="B1453" s="3">
        <v>377.99</v>
      </c>
      <c r="C1453" s="3">
        <v>12.14</v>
      </c>
      <c r="D1453" s="3">
        <v>19.8567</v>
      </c>
      <c r="E1453" s="3">
        <v>135.6</v>
      </c>
      <c r="F1453" s="3">
        <f t="shared" si="112"/>
        <v>1991.3749999998906</v>
      </c>
      <c r="G1453" s="3">
        <v>8.07</v>
      </c>
      <c r="H1453" s="3">
        <f t="shared" si="113"/>
        <v>656.88306415929196</v>
      </c>
      <c r="I1453" s="3">
        <f t="shared" si="114"/>
        <v>21.097278761061947</v>
      </c>
      <c r="J1453" s="3">
        <f t="shared" si="115"/>
        <v>34.507605862831859</v>
      </c>
      <c r="K1453" s="3">
        <f t="shared" si="111"/>
        <v>18.035623085913887</v>
      </c>
    </row>
    <row r="1454" spans="1:11">
      <c r="A1454" s="1">
        <v>1991.06</v>
      </c>
      <c r="B1454" s="3">
        <v>378.29</v>
      </c>
      <c r="C1454" s="3">
        <v>12.15</v>
      </c>
      <c r="D1454" s="3">
        <v>19.350000000000001</v>
      </c>
      <c r="E1454" s="3">
        <v>136</v>
      </c>
      <c r="F1454" s="3">
        <f t="shared" si="112"/>
        <v>1991.4583333332239</v>
      </c>
      <c r="G1454" s="3">
        <v>8.2799999999999994</v>
      </c>
      <c r="H1454" s="3">
        <f t="shared" si="113"/>
        <v>655.47087132352942</v>
      </c>
      <c r="I1454" s="3">
        <f t="shared" si="114"/>
        <v>21.052555147058822</v>
      </c>
      <c r="J1454" s="3">
        <f t="shared" si="115"/>
        <v>33.528143382352944</v>
      </c>
      <c r="K1454" s="3">
        <f t="shared" si="111"/>
        <v>18.015419202388593</v>
      </c>
    </row>
    <row r="1455" spans="1:11">
      <c r="A1455" s="1">
        <v>1991.07</v>
      </c>
      <c r="B1455" s="3">
        <v>380.23</v>
      </c>
      <c r="C1455" s="3">
        <v>12.193300000000001</v>
      </c>
      <c r="D1455" s="3">
        <v>18.84</v>
      </c>
      <c r="E1455" s="3">
        <v>136.19999999999999</v>
      </c>
      <c r="F1455" s="3">
        <f t="shared" si="112"/>
        <v>1991.5416666665571</v>
      </c>
      <c r="G1455" s="3">
        <v>8.27</v>
      </c>
      <c r="H1455" s="3">
        <f t="shared" si="113"/>
        <v>657.86490088105734</v>
      </c>
      <c r="I1455" s="3">
        <f t="shared" si="114"/>
        <v>21.096557599118945</v>
      </c>
      <c r="J1455" s="3">
        <f t="shared" si="115"/>
        <v>32.596519823788547</v>
      </c>
      <c r="K1455" s="3">
        <f t="shared" si="111"/>
        <v>18.104077306463221</v>
      </c>
    </row>
    <row r="1456" spans="1:11">
      <c r="A1456" s="1">
        <v>1991.08</v>
      </c>
      <c r="B1456" s="3">
        <v>389.4</v>
      </c>
      <c r="C1456" s="3">
        <v>12.236700000000001</v>
      </c>
      <c r="D1456" s="3">
        <v>18.329999999999998</v>
      </c>
      <c r="E1456" s="3">
        <v>136.6</v>
      </c>
      <c r="F1456" s="3">
        <f t="shared" si="112"/>
        <v>1991.6249999998904</v>
      </c>
      <c r="G1456" s="3">
        <v>7.9</v>
      </c>
      <c r="H1456" s="3">
        <f t="shared" si="113"/>
        <v>671.75775988286966</v>
      </c>
      <c r="I1456" s="3">
        <f t="shared" si="114"/>
        <v>21.109651207906296</v>
      </c>
      <c r="J1456" s="3">
        <f t="shared" si="115"/>
        <v>31.621262811127373</v>
      </c>
      <c r="K1456" s="3">
        <f t="shared" si="111"/>
        <v>18.512898444952288</v>
      </c>
    </row>
    <row r="1457" spans="1:11">
      <c r="A1457" s="1">
        <v>1991.09</v>
      </c>
      <c r="B1457" s="3">
        <v>387.2</v>
      </c>
      <c r="C1457" s="3">
        <v>12.28</v>
      </c>
      <c r="D1457" s="3">
        <v>17.82</v>
      </c>
      <c r="E1457" s="3">
        <v>137.19999999999999</v>
      </c>
      <c r="F1457" s="3">
        <f t="shared" si="112"/>
        <v>1991.7083333332237</v>
      </c>
      <c r="G1457" s="3">
        <v>7.65</v>
      </c>
      <c r="H1457" s="3">
        <f t="shared" si="113"/>
        <v>665.0413994169096</v>
      </c>
      <c r="I1457" s="3">
        <f t="shared" si="114"/>
        <v>21.0917055393586</v>
      </c>
      <c r="J1457" s="3">
        <f t="shared" si="115"/>
        <v>30.607018950437315</v>
      </c>
      <c r="K1457" s="3">
        <f t="shared" si="111"/>
        <v>18.357918266491982</v>
      </c>
    </row>
    <row r="1458" spans="1:11">
      <c r="A1458" s="1">
        <v>1991.1</v>
      </c>
      <c r="B1458" s="3">
        <v>386.88</v>
      </c>
      <c r="C1458" s="3">
        <v>12.253299999999999</v>
      </c>
      <c r="D1458" s="3">
        <v>17.203299999999999</v>
      </c>
      <c r="E1458" s="3">
        <v>137.4</v>
      </c>
      <c r="F1458" s="3">
        <f t="shared" si="112"/>
        <v>1991.7916666665569</v>
      </c>
      <c r="G1458" s="3">
        <v>7.53</v>
      </c>
      <c r="H1458" s="3">
        <f t="shared" si="113"/>
        <v>663.52454148471611</v>
      </c>
      <c r="I1458" s="3">
        <f t="shared" si="114"/>
        <v>21.015212117903928</v>
      </c>
      <c r="J1458" s="3">
        <f t="shared" si="115"/>
        <v>29.504786353711786</v>
      </c>
      <c r="K1458" s="3">
        <f t="shared" si="111"/>
        <v>18.349824558195643</v>
      </c>
    </row>
    <row r="1459" spans="1:11">
      <c r="A1459" s="1">
        <v>1991.11</v>
      </c>
      <c r="B1459" s="3">
        <v>385.92</v>
      </c>
      <c r="C1459" s="3">
        <v>12.226699999999999</v>
      </c>
      <c r="D1459" s="3">
        <v>16.5867</v>
      </c>
      <c r="E1459" s="3">
        <v>137.80000000000001</v>
      </c>
      <c r="F1459" s="3">
        <f t="shared" si="112"/>
        <v>1991.8749999998902</v>
      </c>
      <c r="G1459" s="3">
        <v>7.42</v>
      </c>
      <c r="H1459" s="3">
        <f t="shared" si="113"/>
        <v>659.95680696661816</v>
      </c>
      <c r="I1459" s="3">
        <f t="shared" si="114"/>
        <v>20.90872173439767</v>
      </c>
      <c r="J1459" s="3">
        <f t="shared" si="115"/>
        <v>28.364701415094334</v>
      </c>
      <c r="K1459" s="3">
        <f t="shared" si="111"/>
        <v>18.289503975911547</v>
      </c>
    </row>
    <row r="1460" spans="1:11">
      <c r="A1460" s="1">
        <v>1991.12</v>
      </c>
      <c r="B1460" s="3">
        <v>388.51</v>
      </c>
      <c r="C1460" s="3">
        <v>12.2</v>
      </c>
      <c r="D1460" s="3">
        <v>15.97</v>
      </c>
      <c r="E1460" s="3">
        <v>137.9</v>
      </c>
      <c r="F1460" s="3">
        <f t="shared" si="112"/>
        <v>1991.9583333332234</v>
      </c>
      <c r="G1460" s="3">
        <v>7.09</v>
      </c>
      <c r="H1460" s="3">
        <f t="shared" si="113"/>
        <v>663.9041443074691</v>
      </c>
      <c r="I1460" s="3">
        <f t="shared" si="114"/>
        <v>20.847933284989118</v>
      </c>
      <c r="J1460" s="3">
        <f t="shared" si="115"/>
        <v>27.29028643944887</v>
      </c>
      <c r="K1460" s="3">
        <f t="shared" si="111"/>
        <v>18.442294943826919</v>
      </c>
    </row>
    <row r="1461" spans="1:11">
      <c r="A1461" s="1">
        <v>1992.01</v>
      </c>
      <c r="B1461" s="3">
        <v>416.08</v>
      </c>
      <c r="C1461" s="3">
        <v>12.24</v>
      </c>
      <c r="D1461" s="3">
        <v>16.046700000000001</v>
      </c>
      <c r="E1461" s="3">
        <v>138.1</v>
      </c>
      <c r="F1461" s="3">
        <f t="shared" si="112"/>
        <v>1992.0416666665567</v>
      </c>
      <c r="G1461" s="3">
        <v>7.03</v>
      </c>
      <c r="H1461" s="3">
        <f t="shared" si="113"/>
        <v>709.98734250543077</v>
      </c>
      <c r="I1461" s="3">
        <f t="shared" si="114"/>
        <v>20.88599565532223</v>
      </c>
      <c r="J1461" s="3">
        <f t="shared" si="115"/>
        <v>27.381642686459088</v>
      </c>
      <c r="K1461" s="3">
        <f t="shared" si="111"/>
        <v>19.773759030807327</v>
      </c>
    </row>
    <row r="1462" spans="1:11">
      <c r="A1462" s="1">
        <v>1992.02</v>
      </c>
      <c r="B1462" s="3">
        <v>412.56</v>
      </c>
      <c r="C1462" s="3">
        <v>12.28</v>
      </c>
      <c r="D1462" s="3">
        <v>16.1233</v>
      </c>
      <c r="E1462" s="3">
        <v>138.6</v>
      </c>
      <c r="F1462" s="3">
        <f t="shared" si="112"/>
        <v>1992.12499999989</v>
      </c>
      <c r="G1462" s="3">
        <v>7.34</v>
      </c>
      <c r="H1462" s="3">
        <f t="shared" si="113"/>
        <v>701.44129870129871</v>
      </c>
      <c r="I1462" s="3">
        <f t="shared" si="114"/>
        <v>20.878658008658007</v>
      </c>
      <c r="J1462" s="3">
        <f t="shared" si="115"/>
        <v>27.413099891774891</v>
      </c>
      <c r="K1462" s="3">
        <f t="shared" si="111"/>
        <v>19.583668827054446</v>
      </c>
    </row>
    <row r="1463" spans="1:11">
      <c r="A1463" s="1">
        <v>1992.03</v>
      </c>
      <c r="B1463" s="3">
        <v>407.36</v>
      </c>
      <c r="C1463" s="3">
        <v>12.32</v>
      </c>
      <c r="D1463" s="3">
        <v>16.2</v>
      </c>
      <c r="E1463" s="3">
        <v>139.30000000000001</v>
      </c>
      <c r="F1463" s="3">
        <f t="shared" si="112"/>
        <v>1992.2083333332232</v>
      </c>
      <c r="G1463" s="3">
        <v>7.54</v>
      </c>
      <c r="H1463" s="3">
        <f t="shared" si="113"/>
        <v>689.11977027997114</v>
      </c>
      <c r="I1463" s="3">
        <f t="shared" si="114"/>
        <v>20.841407035175877</v>
      </c>
      <c r="J1463" s="3">
        <f t="shared" si="115"/>
        <v>27.405096913137108</v>
      </c>
      <c r="K1463" s="3">
        <f t="shared" si="111"/>
        <v>19.284238796098872</v>
      </c>
    </row>
    <row r="1464" spans="1:11">
      <c r="A1464" s="1">
        <v>1992.04</v>
      </c>
      <c r="B1464" s="3">
        <v>407.41</v>
      </c>
      <c r="C1464" s="3">
        <v>12.32</v>
      </c>
      <c r="D1464" s="3">
        <v>16.4833</v>
      </c>
      <c r="E1464" s="3">
        <v>139.5</v>
      </c>
      <c r="F1464" s="3">
        <f t="shared" si="112"/>
        <v>1992.2916666665565</v>
      </c>
      <c r="G1464" s="3">
        <v>7.48</v>
      </c>
      <c r="H1464" s="3">
        <f t="shared" si="113"/>
        <v>688.21624731182794</v>
      </c>
      <c r="I1464" s="3">
        <f t="shared" si="114"/>
        <v>20.811526881720429</v>
      </c>
      <c r="J1464" s="3">
        <f t="shared" si="115"/>
        <v>27.844370215053758</v>
      </c>
      <c r="K1464" s="3">
        <f t="shared" si="111"/>
        <v>19.301832259230917</v>
      </c>
    </row>
    <row r="1465" spans="1:11">
      <c r="A1465" s="1">
        <v>1992.05</v>
      </c>
      <c r="B1465" s="3">
        <v>414.81</v>
      </c>
      <c r="C1465" s="3">
        <v>12.32</v>
      </c>
      <c r="D1465" s="3">
        <v>16.7667</v>
      </c>
      <c r="E1465" s="3">
        <v>139.69999999999999</v>
      </c>
      <c r="F1465" s="3">
        <f t="shared" si="112"/>
        <v>1992.3749999998897</v>
      </c>
      <c r="G1465" s="3">
        <v>7.39</v>
      </c>
      <c r="H1465" s="3">
        <f t="shared" si="113"/>
        <v>699.71350393700789</v>
      </c>
      <c r="I1465" s="3">
        <f t="shared" si="114"/>
        <v>20.781732283464567</v>
      </c>
      <c r="J1465" s="3">
        <f t="shared" si="115"/>
        <v>28.282554438081601</v>
      </c>
      <c r="K1465" s="3">
        <f t="shared" si="111"/>
        <v>19.662895030137218</v>
      </c>
    </row>
    <row r="1466" spans="1:11">
      <c r="A1466" s="1">
        <v>1992.06</v>
      </c>
      <c r="B1466" s="3">
        <v>408.27</v>
      </c>
      <c r="C1466" s="3">
        <v>12.32</v>
      </c>
      <c r="D1466" s="3">
        <v>17.05</v>
      </c>
      <c r="E1466" s="3">
        <v>140.19999999999999</v>
      </c>
      <c r="F1466" s="3">
        <f t="shared" si="112"/>
        <v>1992.458333333223</v>
      </c>
      <c r="G1466" s="3">
        <v>7.26</v>
      </c>
      <c r="H1466" s="3">
        <f t="shared" si="113"/>
        <v>686.22557417974326</v>
      </c>
      <c r="I1466" s="3">
        <f t="shared" si="114"/>
        <v>20.707617689015692</v>
      </c>
      <c r="J1466" s="3">
        <f t="shared" si="115"/>
        <v>28.657863766048504</v>
      </c>
      <c r="K1466" s="3">
        <f t="shared" si="111"/>
        <v>19.315971353396463</v>
      </c>
    </row>
    <row r="1467" spans="1:11">
      <c r="A1467" s="1">
        <v>1992.07</v>
      </c>
      <c r="B1467" s="3">
        <v>415.05</v>
      </c>
      <c r="C1467" s="3">
        <v>12.343299999999999</v>
      </c>
      <c r="D1467" s="3">
        <v>17.38</v>
      </c>
      <c r="E1467" s="3">
        <v>140.5</v>
      </c>
      <c r="F1467" s="3">
        <f t="shared" si="112"/>
        <v>1992.5416666665562</v>
      </c>
      <c r="G1467" s="3">
        <v>6.84</v>
      </c>
      <c r="H1467" s="3">
        <f t="shared" si="113"/>
        <v>696.13190391459068</v>
      </c>
      <c r="I1467" s="3">
        <f t="shared" si="114"/>
        <v>20.702481459074729</v>
      </c>
      <c r="J1467" s="3">
        <f t="shared" si="115"/>
        <v>29.150156583629887</v>
      </c>
      <c r="K1467" s="3">
        <f t="shared" si="111"/>
        <v>19.621356484621973</v>
      </c>
    </row>
    <row r="1468" spans="1:11">
      <c r="A1468" s="1">
        <v>1992.08</v>
      </c>
      <c r="B1468" s="3">
        <v>417.93</v>
      </c>
      <c r="C1468" s="3">
        <v>12.3667</v>
      </c>
      <c r="D1468" s="3">
        <v>17.71</v>
      </c>
      <c r="E1468" s="3">
        <v>140.9</v>
      </c>
      <c r="F1468" s="3">
        <f t="shared" si="112"/>
        <v>1992.6249999998895</v>
      </c>
      <c r="G1468" s="3">
        <v>6.59</v>
      </c>
      <c r="H1468" s="3">
        <f t="shared" si="113"/>
        <v>698.97235273243427</v>
      </c>
      <c r="I1468" s="3">
        <f t="shared" si="114"/>
        <v>20.68284496096522</v>
      </c>
      <c r="J1468" s="3">
        <f t="shared" si="115"/>
        <v>29.619315117104328</v>
      </c>
      <c r="K1468" s="3">
        <f t="shared" si="111"/>
        <v>19.722757140872531</v>
      </c>
    </row>
    <row r="1469" spans="1:11">
      <c r="A1469" s="1">
        <v>1992.09</v>
      </c>
      <c r="B1469" s="3">
        <v>418.48</v>
      </c>
      <c r="C1469" s="3">
        <v>12.39</v>
      </c>
      <c r="D1469" s="3">
        <v>18.04</v>
      </c>
      <c r="E1469" s="3">
        <v>141.30000000000001</v>
      </c>
      <c r="F1469" s="3">
        <f t="shared" si="112"/>
        <v>1992.7083333332228</v>
      </c>
      <c r="G1469" s="3">
        <v>6.42</v>
      </c>
      <c r="H1469" s="3">
        <f t="shared" si="113"/>
        <v>697.91091295116757</v>
      </c>
      <c r="I1469" s="3">
        <f t="shared" si="114"/>
        <v>20.663152866242037</v>
      </c>
      <c r="J1469" s="3">
        <f t="shared" si="115"/>
        <v>30.085817409766445</v>
      </c>
      <c r="K1469" s="3">
        <f t="shared" si="111"/>
        <v>19.709386168491331</v>
      </c>
    </row>
    <row r="1470" spans="1:11">
      <c r="A1470" s="1">
        <v>1992.1</v>
      </c>
      <c r="B1470" s="3">
        <v>412.5</v>
      </c>
      <c r="C1470" s="3">
        <v>12.386699999999999</v>
      </c>
      <c r="D1470" s="3">
        <v>18.39</v>
      </c>
      <c r="E1470" s="3">
        <v>141.80000000000001</v>
      </c>
      <c r="F1470" s="3">
        <f t="shared" si="112"/>
        <v>1992.791666666556</v>
      </c>
      <c r="G1470" s="3">
        <v>6.59</v>
      </c>
      <c r="H1470" s="3">
        <f t="shared" si="113"/>
        <v>685.51216502115642</v>
      </c>
      <c r="I1470" s="3">
        <f t="shared" si="114"/>
        <v>20.584808568406199</v>
      </c>
      <c r="J1470" s="3">
        <f t="shared" si="115"/>
        <v>30.561378702397743</v>
      </c>
      <c r="K1470" s="3">
        <f t="shared" si="111"/>
        <v>19.370880542925569</v>
      </c>
    </row>
    <row r="1471" spans="1:11">
      <c r="A1471" s="1">
        <v>1992.11</v>
      </c>
      <c r="B1471" s="3">
        <v>422.84</v>
      </c>
      <c r="C1471" s="3">
        <v>12.3833</v>
      </c>
      <c r="D1471" s="3">
        <v>18.739999999999998</v>
      </c>
      <c r="E1471" s="3">
        <v>142</v>
      </c>
      <c r="F1471" s="3">
        <f t="shared" si="112"/>
        <v>1992.8749999998893</v>
      </c>
      <c r="G1471" s="3">
        <v>6.87</v>
      </c>
      <c r="H1471" s="3">
        <f t="shared" si="113"/>
        <v>701.70595774647882</v>
      </c>
      <c r="I1471" s="3">
        <f t="shared" si="114"/>
        <v>20.550173556338027</v>
      </c>
      <c r="J1471" s="3">
        <f t="shared" si="115"/>
        <v>31.099161971830981</v>
      </c>
      <c r="K1471" s="3">
        <f t="shared" si="111"/>
        <v>19.834280267397393</v>
      </c>
    </row>
    <row r="1472" spans="1:11">
      <c r="A1472" s="1">
        <v>1992.12</v>
      </c>
      <c r="B1472" s="3">
        <v>435.64</v>
      </c>
      <c r="C1472" s="3">
        <v>12.38</v>
      </c>
      <c r="D1472" s="3">
        <v>19.09</v>
      </c>
      <c r="E1472" s="3">
        <v>141.9</v>
      </c>
      <c r="F1472" s="3">
        <f t="shared" si="112"/>
        <v>1992.9583333332225</v>
      </c>
      <c r="G1472" s="3">
        <v>6.77</v>
      </c>
      <c r="H1472" s="3">
        <f t="shared" si="113"/>
        <v>723.45712473572928</v>
      </c>
      <c r="I1472" s="3">
        <f t="shared" si="114"/>
        <v>20.559175475687102</v>
      </c>
      <c r="J1472" s="3">
        <f t="shared" si="115"/>
        <v>31.702315010570818</v>
      </c>
      <c r="K1472" s="3">
        <f t="shared" si="111"/>
        <v>20.449250309210829</v>
      </c>
    </row>
    <row r="1473" spans="1:11">
      <c r="A1473" s="1">
        <v>1993.01</v>
      </c>
      <c r="B1473" s="3">
        <v>435.23</v>
      </c>
      <c r="C1473" s="3">
        <v>12.4133</v>
      </c>
      <c r="D1473" s="3">
        <v>19.34</v>
      </c>
      <c r="E1473" s="3">
        <v>142.6</v>
      </c>
      <c r="F1473" s="3">
        <f t="shared" si="112"/>
        <v>1993.0416666665558</v>
      </c>
      <c r="G1473" s="3">
        <v>6.6</v>
      </c>
      <c r="H1473" s="3">
        <f t="shared" si="113"/>
        <v>719.22825736325376</v>
      </c>
      <c r="I1473" s="3">
        <f t="shared" si="114"/>
        <v>20.51328292426367</v>
      </c>
      <c r="J1473" s="3">
        <f t="shared" si="115"/>
        <v>31.959824684431975</v>
      </c>
      <c r="K1473" s="3">
        <f t="shared" ref="K1473:K1536" si="116">H1473/AVERAGE(J1353:J1472)</f>
        <v>20.324050272318985</v>
      </c>
    </row>
    <row r="1474" spans="1:11">
      <c r="A1474" s="1">
        <v>1993.02</v>
      </c>
      <c r="B1474" s="3">
        <v>441.7</v>
      </c>
      <c r="C1474" s="3">
        <v>12.4467</v>
      </c>
      <c r="D1474" s="3">
        <v>19.59</v>
      </c>
      <c r="E1474" s="3">
        <v>143.1</v>
      </c>
      <c r="F1474" s="3">
        <f t="shared" si="112"/>
        <v>1993.124999999889</v>
      </c>
      <c r="G1474" s="3">
        <v>6.26</v>
      </c>
      <c r="H1474" s="3">
        <f t="shared" si="113"/>
        <v>727.3697064989517</v>
      </c>
      <c r="I1474" s="3">
        <f t="shared" si="114"/>
        <v>20.496609748427669</v>
      </c>
      <c r="J1474" s="3">
        <f t="shared" si="115"/>
        <v>32.259842767295595</v>
      </c>
      <c r="K1474" s="3">
        <f t="shared" si="116"/>
        <v>20.545982989369119</v>
      </c>
    </row>
    <row r="1475" spans="1:11">
      <c r="A1475" s="1">
        <v>1993.03</v>
      </c>
      <c r="B1475" s="3">
        <v>450.16</v>
      </c>
      <c r="C1475" s="3">
        <v>12.48</v>
      </c>
      <c r="D1475" s="3">
        <v>19.84</v>
      </c>
      <c r="E1475" s="3">
        <v>143.6</v>
      </c>
      <c r="F1475" s="3">
        <f t="shared" si="112"/>
        <v>1993.2083333332223</v>
      </c>
      <c r="G1475" s="3">
        <v>5.98</v>
      </c>
      <c r="H1475" s="3">
        <f t="shared" si="113"/>
        <v>738.72008356545962</v>
      </c>
      <c r="I1475" s="3">
        <f t="shared" si="114"/>
        <v>20.479888579387186</v>
      </c>
      <c r="J1475" s="3">
        <f t="shared" si="115"/>
        <v>32.55777158774373</v>
      </c>
      <c r="K1475" s="3">
        <f t="shared" si="116"/>
        <v>20.855855753410154</v>
      </c>
    </row>
    <row r="1476" spans="1:11">
      <c r="A1476" s="1">
        <v>1993.04</v>
      </c>
      <c r="B1476" s="3">
        <v>443.08</v>
      </c>
      <c r="C1476" s="3">
        <v>12.4933</v>
      </c>
      <c r="D1476" s="3">
        <v>19.670000000000002</v>
      </c>
      <c r="E1476" s="3">
        <v>144</v>
      </c>
      <c r="F1476" s="3">
        <f t="shared" si="112"/>
        <v>1993.2916666665556</v>
      </c>
      <c r="G1476" s="3">
        <v>5.97</v>
      </c>
      <c r="H1476" s="3">
        <f t="shared" si="113"/>
        <v>725.0819583333332</v>
      </c>
      <c r="I1476" s="3">
        <f t="shared" si="114"/>
        <v>20.44476489583333</v>
      </c>
      <c r="J1476" s="3">
        <f t="shared" si="115"/>
        <v>32.189135416666666</v>
      </c>
      <c r="K1476" s="3">
        <f t="shared" si="116"/>
        <v>20.458004712360594</v>
      </c>
    </row>
    <row r="1477" spans="1:11">
      <c r="A1477" s="1">
        <v>1993.05</v>
      </c>
      <c r="B1477" s="3">
        <v>445.25</v>
      </c>
      <c r="C1477" s="3">
        <v>12.5067</v>
      </c>
      <c r="D1477" s="3">
        <v>19.5</v>
      </c>
      <c r="E1477" s="3">
        <v>144.19999999999999</v>
      </c>
      <c r="F1477" s="3">
        <f t="shared" si="112"/>
        <v>1993.3749999998888</v>
      </c>
      <c r="G1477" s="3">
        <v>6.04</v>
      </c>
      <c r="H1477" s="3">
        <f t="shared" si="113"/>
        <v>727.62248613037445</v>
      </c>
      <c r="I1477" s="3">
        <f t="shared" si="114"/>
        <v>20.438306900138695</v>
      </c>
      <c r="J1477" s="3">
        <f t="shared" si="115"/>
        <v>31.866678224687931</v>
      </c>
      <c r="K1477" s="3">
        <f t="shared" si="116"/>
        <v>20.518249863077116</v>
      </c>
    </row>
    <row r="1478" spans="1:11">
      <c r="A1478" s="1">
        <v>1993.06</v>
      </c>
      <c r="B1478" s="3">
        <v>448.06</v>
      </c>
      <c r="C1478" s="3">
        <v>12.52</v>
      </c>
      <c r="D1478" s="3">
        <v>19.329999999999998</v>
      </c>
      <c r="E1478" s="3">
        <v>144.4</v>
      </c>
      <c r="F1478" s="3">
        <f t="shared" si="112"/>
        <v>1993.4583333332221</v>
      </c>
      <c r="G1478" s="3">
        <v>5.96</v>
      </c>
      <c r="H1478" s="3">
        <f t="shared" si="113"/>
        <v>731.20040858725758</v>
      </c>
      <c r="I1478" s="3">
        <f t="shared" si="114"/>
        <v>20.43170360110803</v>
      </c>
      <c r="J1478" s="3">
        <f t="shared" si="115"/>
        <v>31.545114265927968</v>
      </c>
      <c r="K1478" s="3">
        <f t="shared" si="116"/>
        <v>20.609003773542721</v>
      </c>
    </row>
    <row r="1479" spans="1:11">
      <c r="A1479" s="1">
        <v>1993.07</v>
      </c>
      <c r="B1479" s="3">
        <v>447.29</v>
      </c>
      <c r="C1479" s="3">
        <v>12.52</v>
      </c>
      <c r="D1479" s="3">
        <v>19.690000000000001</v>
      </c>
      <c r="E1479" s="3">
        <v>144.4</v>
      </c>
      <c r="F1479" s="3">
        <f t="shared" si="112"/>
        <v>1993.5416666665553</v>
      </c>
      <c r="G1479" s="3">
        <v>5.81</v>
      </c>
      <c r="H1479" s="3">
        <f t="shared" si="113"/>
        <v>729.94382617728525</v>
      </c>
      <c r="I1479" s="3">
        <f t="shared" si="114"/>
        <v>20.43170360110803</v>
      </c>
      <c r="J1479" s="3">
        <f t="shared" si="115"/>
        <v>32.13260734072022</v>
      </c>
      <c r="K1479" s="3">
        <f t="shared" si="116"/>
        <v>20.565241538734611</v>
      </c>
    </row>
    <row r="1480" spans="1:11">
      <c r="A1480" s="1">
        <v>1993.08</v>
      </c>
      <c r="B1480" s="3">
        <v>454.13</v>
      </c>
      <c r="C1480" s="3">
        <v>12.52</v>
      </c>
      <c r="D1480" s="3">
        <v>20.05</v>
      </c>
      <c r="E1480" s="3">
        <v>144.80000000000001</v>
      </c>
      <c r="F1480" s="3">
        <f t="shared" si="112"/>
        <v>1993.6249999998886</v>
      </c>
      <c r="G1480" s="3">
        <v>5.68</v>
      </c>
      <c r="H1480" s="3">
        <f t="shared" si="113"/>
        <v>739.05893991712696</v>
      </c>
      <c r="I1480" s="3">
        <f t="shared" si="114"/>
        <v>20.375262430939223</v>
      </c>
      <c r="J1480" s="3">
        <f t="shared" si="115"/>
        <v>32.629713397790049</v>
      </c>
      <c r="K1480" s="3">
        <f t="shared" si="116"/>
        <v>20.812880152947042</v>
      </c>
    </row>
    <row r="1481" spans="1:11">
      <c r="A1481" s="1">
        <v>1993.09</v>
      </c>
      <c r="B1481" s="3">
        <v>459.24</v>
      </c>
      <c r="C1481" s="3">
        <v>12.52</v>
      </c>
      <c r="D1481" s="3">
        <v>20.41</v>
      </c>
      <c r="E1481" s="3">
        <v>145.1</v>
      </c>
      <c r="F1481" s="3">
        <f t="shared" si="112"/>
        <v>1993.7083333332218</v>
      </c>
      <c r="G1481" s="3">
        <v>5.36</v>
      </c>
      <c r="H1481" s="3">
        <f t="shared" si="113"/>
        <v>745.82981392143347</v>
      </c>
      <c r="I1481" s="3">
        <f t="shared" si="114"/>
        <v>20.333135768435561</v>
      </c>
      <c r="J1481" s="3">
        <f t="shared" si="115"/>
        <v>33.146909028256374</v>
      </c>
      <c r="K1481" s="3">
        <f t="shared" si="116"/>
        <v>20.99415900116804</v>
      </c>
    </row>
    <row r="1482" spans="1:11">
      <c r="A1482" s="1">
        <v>1993.1</v>
      </c>
      <c r="B1482" s="3">
        <v>463.9</v>
      </c>
      <c r="C1482" s="3">
        <v>12.54</v>
      </c>
      <c r="D1482" s="3">
        <v>20.9</v>
      </c>
      <c r="E1482" s="3">
        <v>145.69999999999999</v>
      </c>
      <c r="F1482" s="3">
        <f t="shared" si="112"/>
        <v>1993.7916666665551</v>
      </c>
      <c r="G1482" s="3">
        <v>5.33</v>
      </c>
      <c r="H1482" s="3">
        <f t="shared" si="113"/>
        <v>750.29536719286205</v>
      </c>
      <c r="I1482" s="3">
        <f t="shared" si="114"/>
        <v>20.281750171585447</v>
      </c>
      <c r="J1482" s="3">
        <f t="shared" si="115"/>
        <v>33.802916952642413</v>
      </c>
      <c r="K1482" s="3">
        <f t="shared" si="116"/>
        <v>21.109839555199649</v>
      </c>
    </row>
    <row r="1483" spans="1:11">
      <c r="A1483" s="1">
        <v>1993.11</v>
      </c>
      <c r="B1483" s="3">
        <v>462.89</v>
      </c>
      <c r="C1483" s="3">
        <v>12.56</v>
      </c>
      <c r="D1483" s="3">
        <v>21.39</v>
      </c>
      <c r="E1483" s="3">
        <v>145.80000000000001</v>
      </c>
      <c r="F1483" s="3">
        <f t="shared" ref="F1483:F1546" si="117">F1482+1/12</f>
        <v>1993.8749999998884</v>
      </c>
      <c r="G1483" s="3">
        <v>5.72</v>
      </c>
      <c r="H1483" s="3">
        <f t="shared" si="113"/>
        <v>748.14834362139902</v>
      </c>
      <c r="I1483" s="3">
        <f t="shared" si="114"/>
        <v>20.300164609053493</v>
      </c>
      <c r="J1483" s="3">
        <f t="shared" si="115"/>
        <v>34.571697530864192</v>
      </c>
      <c r="K1483" s="3">
        <f t="shared" si="116"/>
        <v>21.038559923944053</v>
      </c>
    </row>
    <row r="1484" spans="1:11">
      <c r="A1484" s="1">
        <v>1993.12</v>
      </c>
      <c r="B1484" s="3">
        <v>465.95</v>
      </c>
      <c r="C1484" s="3">
        <v>12.58</v>
      </c>
      <c r="D1484" s="3">
        <v>21.88</v>
      </c>
      <c r="E1484" s="3">
        <v>145.80000000000001</v>
      </c>
      <c r="F1484" s="3">
        <f t="shared" si="117"/>
        <v>1993.9583333332216</v>
      </c>
      <c r="G1484" s="3">
        <v>5.77</v>
      </c>
      <c r="H1484" s="3">
        <f t="shared" si="113"/>
        <v>753.09408436213982</v>
      </c>
      <c r="I1484" s="3">
        <f t="shared" si="114"/>
        <v>20.332489711934155</v>
      </c>
      <c r="J1484" s="3">
        <f t="shared" si="115"/>
        <v>35.363662551440321</v>
      </c>
      <c r="K1484" s="3">
        <f t="shared" si="116"/>
        <v>21.16539440230952</v>
      </c>
    </row>
    <row r="1485" spans="1:11">
      <c r="A1485" s="1">
        <v>1994.01</v>
      </c>
      <c r="B1485" s="3">
        <v>472.99</v>
      </c>
      <c r="C1485" s="3">
        <v>12.6233</v>
      </c>
      <c r="D1485" s="3">
        <v>22.156700000000001</v>
      </c>
      <c r="E1485" s="3">
        <v>146.19999999999999</v>
      </c>
      <c r="F1485" s="3">
        <f t="shared" si="117"/>
        <v>1994.0416666665549</v>
      </c>
      <c r="G1485" s="3">
        <v>5.75</v>
      </c>
      <c r="H1485" s="3">
        <f t="shared" si="113"/>
        <v>762.38094049247604</v>
      </c>
      <c r="I1485" s="3">
        <f t="shared" si="114"/>
        <v>20.346652838577292</v>
      </c>
      <c r="J1485" s="3">
        <f t="shared" si="115"/>
        <v>35.71290256497948</v>
      </c>
      <c r="K1485" s="3">
        <f t="shared" si="116"/>
        <v>21.412725545956043</v>
      </c>
    </row>
    <row r="1486" spans="1:11">
      <c r="A1486" s="1">
        <v>1994.02</v>
      </c>
      <c r="B1486" s="3">
        <v>471.58</v>
      </c>
      <c r="C1486" s="3">
        <v>12.666700000000001</v>
      </c>
      <c r="D1486" s="3">
        <v>22.433299999999999</v>
      </c>
      <c r="E1486" s="3">
        <v>146.69999999999999</v>
      </c>
      <c r="F1486" s="3">
        <f t="shared" si="117"/>
        <v>1994.1249999998881</v>
      </c>
      <c r="G1486" s="3">
        <v>5.97</v>
      </c>
      <c r="H1486" s="3">
        <f t="shared" si="113"/>
        <v>757.51756646216768</v>
      </c>
      <c r="I1486" s="3">
        <f t="shared" si="114"/>
        <v>20.347020143149287</v>
      </c>
      <c r="J1486" s="3">
        <f t="shared" si="115"/>
        <v>36.035495194274027</v>
      </c>
      <c r="K1486" s="3">
        <f t="shared" si="116"/>
        <v>21.26458522185926</v>
      </c>
    </row>
    <row r="1487" spans="1:11">
      <c r="A1487" s="1">
        <v>1994.03</v>
      </c>
      <c r="B1487" s="3">
        <v>463.81</v>
      </c>
      <c r="C1487" s="3">
        <v>12.71</v>
      </c>
      <c r="D1487" s="3">
        <v>22.71</v>
      </c>
      <c r="E1487" s="3">
        <v>147.19999999999999</v>
      </c>
      <c r="F1487" s="3">
        <f t="shared" si="117"/>
        <v>1994.2083333332214</v>
      </c>
      <c r="G1487" s="3">
        <v>6.48</v>
      </c>
      <c r="H1487" s="3">
        <f t="shared" si="113"/>
        <v>742.50561480978263</v>
      </c>
      <c r="I1487" s="3">
        <f t="shared" si="114"/>
        <v>20.347224864130435</v>
      </c>
      <c r="J1487" s="3">
        <f t="shared" si="115"/>
        <v>36.356056385869564</v>
      </c>
      <c r="K1487" s="3">
        <f t="shared" si="116"/>
        <v>20.834105523808962</v>
      </c>
    </row>
    <row r="1488" spans="1:11">
      <c r="A1488" s="1">
        <v>1994.04</v>
      </c>
      <c r="B1488" s="3">
        <v>447.23</v>
      </c>
      <c r="C1488" s="3">
        <v>12.753299999999999</v>
      </c>
      <c r="D1488" s="3">
        <v>23.54</v>
      </c>
      <c r="E1488" s="3">
        <v>147.4</v>
      </c>
      <c r="F1488" s="3">
        <f t="shared" si="117"/>
        <v>1994.2916666665546</v>
      </c>
      <c r="G1488" s="3">
        <v>6.97</v>
      </c>
      <c r="H1488" s="3">
        <f t="shared" si="113"/>
        <v>714.99151628222512</v>
      </c>
      <c r="I1488" s="3">
        <f t="shared" si="114"/>
        <v>20.388840875169603</v>
      </c>
      <c r="J1488" s="3">
        <f t="shared" si="115"/>
        <v>37.633656716417903</v>
      </c>
      <c r="K1488" s="3">
        <f t="shared" si="116"/>
        <v>20.055952252983797</v>
      </c>
    </row>
    <row r="1489" spans="1:11">
      <c r="A1489" s="1">
        <v>1994.05</v>
      </c>
      <c r="B1489" s="3">
        <v>450.9</v>
      </c>
      <c r="C1489" s="3">
        <v>12.7967</v>
      </c>
      <c r="D1489" s="3">
        <v>24.37</v>
      </c>
      <c r="E1489" s="3">
        <v>147.5</v>
      </c>
      <c r="F1489" s="3">
        <f t="shared" si="117"/>
        <v>1994.3749999998879</v>
      </c>
      <c r="G1489" s="3">
        <v>7.18</v>
      </c>
      <c r="H1489" s="3">
        <f t="shared" si="113"/>
        <v>720.37006779660999</v>
      </c>
      <c r="I1489" s="3">
        <f t="shared" si="114"/>
        <v>20.44435494915254</v>
      </c>
      <c r="J1489" s="3">
        <f t="shared" si="115"/>
        <v>38.934172881355934</v>
      </c>
      <c r="K1489" s="3">
        <f t="shared" si="116"/>
        <v>20.197199197526444</v>
      </c>
    </row>
    <row r="1490" spans="1:11">
      <c r="A1490" s="1">
        <v>1994.06</v>
      </c>
      <c r="B1490" s="3">
        <v>454.83</v>
      </c>
      <c r="C1490" s="3">
        <v>12.84</v>
      </c>
      <c r="D1490" s="3">
        <v>25.2</v>
      </c>
      <c r="E1490" s="3">
        <v>148</v>
      </c>
      <c r="F1490" s="3">
        <f t="shared" si="117"/>
        <v>1994.4583333332212</v>
      </c>
      <c r="G1490" s="3">
        <v>7.1</v>
      </c>
      <c r="H1490" s="3">
        <f t="shared" si="113"/>
        <v>724.19384797297289</v>
      </c>
      <c r="I1490" s="3">
        <f t="shared" si="114"/>
        <v>20.444229729729727</v>
      </c>
      <c r="J1490" s="3">
        <f t="shared" si="115"/>
        <v>40.124189189189181</v>
      </c>
      <c r="K1490" s="3">
        <f t="shared" si="116"/>
        <v>20.291473313610759</v>
      </c>
    </row>
    <row r="1491" spans="1:11">
      <c r="A1491" s="1">
        <v>1994.07</v>
      </c>
      <c r="B1491" s="3">
        <v>451.4</v>
      </c>
      <c r="C1491" s="3">
        <v>12.87</v>
      </c>
      <c r="D1491" s="3">
        <v>25.91</v>
      </c>
      <c r="E1491" s="3">
        <v>148.4</v>
      </c>
      <c r="F1491" s="3">
        <f t="shared" si="117"/>
        <v>1994.5416666665544</v>
      </c>
      <c r="G1491" s="3">
        <v>7.3</v>
      </c>
      <c r="H1491" s="3">
        <f t="shared" ref="H1491:H1554" si="118">B1491*$E$1727/E1491</f>
        <v>716.79521563342303</v>
      </c>
      <c r="I1491" s="3">
        <f t="shared" ref="I1491:I1554" si="119">C1491*$E$1727/E1491</f>
        <v>20.43676212938005</v>
      </c>
      <c r="J1491" s="3">
        <f t="shared" ref="J1491:J1554" si="120">D1491*$E$1727/E1491</f>
        <v>41.143473719676543</v>
      </c>
      <c r="K1491" s="3">
        <f t="shared" si="116"/>
        <v>20.068653104584349</v>
      </c>
    </row>
    <row r="1492" spans="1:11">
      <c r="A1492" s="1">
        <v>1994.08</v>
      </c>
      <c r="B1492" s="3">
        <v>464.24</v>
      </c>
      <c r="C1492" s="3">
        <v>12.9</v>
      </c>
      <c r="D1492" s="3">
        <v>26.62</v>
      </c>
      <c r="E1492" s="3">
        <v>149</v>
      </c>
      <c r="F1492" s="3">
        <f t="shared" si="117"/>
        <v>1994.6249999998877</v>
      </c>
      <c r="G1492" s="3">
        <v>7.24</v>
      </c>
      <c r="H1492" s="3">
        <f t="shared" si="118"/>
        <v>734.21581208053681</v>
      </c>
      <c r="I1492" s="3">
        <f t="shared" si="119"/>
        <v>20.401912751677852</v>
      </c>
      <c r="J1492" s="3">
        <f t="shared" si="120"/>
        <v>42.100691275167783</v>
      </c>
      <c r="K1492" s="3">
        <f t="shared" si="116"/>
        <v>20.536266331174996</v>
      </c>
    </row>
    <row r="1493" spans="1:11">
      <c r="A1493" s="1">
        <v>1994.09</v>
      </c>
      <c r="B1493" s="3">
        <v>466.96</v>
      </c>
      <c r="C1493" s="3">
        <v>12.93</v>
      </c>
      <c r="D1493" s="3">
        <v>27.33</v>
      </c>
      <c r="E1493" s="3">
        <v>149.4</v>
      </c>
      <c r="F1493" s="3">
        <f t="shared" si="117"/>
        <v>1994.7083333332209</v>
      </c>
      <c r="G1493" s="3">
        <v>7.46</v>
      </c>
      <c r="H1493" s="3">
        <f t="shared" si="118"/>
        <v>736.54032128514041</v>
      </c>
      <c r="I1493" s="3">
        <f t="shared" si="119"/>
        <v>20.394608433734938</v>
      </c>
      <c r="J1493" s="3">
        <f t="shared" si="120"/>
        <v>43.107861445783122</v>
      </c>
      <c r="K1493" s="3">
        <f t="shared" si="116"/>
        <v>20.577167614230603</v>
      </c>
    </row>
    <row r="1494" spans="1:11">
      <c r="A1494" s="1">
        <v>1994.1</v>
      </c>
      <c r="B1494" s="3">
        <v>463.81</v>
      </c>
      <c r="C1494" s="3">
        <v>13.013299999999999</v>
      </c>
      <c r="D1494" s="3">
        <v>28.42</v>
      </c>
      <c r="E1494" s="3">
        <v>149.5</v>
      </c>
      <c r="F1494" s="3">
        <f t="shared" si="117"/>
        <v>1994.7916666665542</v>
      </c>
      <c r="G1494" s="3">
        <v>7.74</v>
      </c>
      <c r="H1494" s="3">
        <f t="shared" si="118"/>
        <v>731.08245150501671</v>
      </c>
      <c r="I1494" s="3">
        <f t="shared" si="119"/>
        <v>20.512268528428088</v>
      </c>
      <c r="J1494" s="3">
        <f t="shared" si="120"/>
        <v>44.797143812709031</v>
      </c>
      <c r="K1494" s="3">
        <f t="shared" si="116"/>
        <v>20.396469512425831</v>
      </c>
    </row>
    <row r="1495" spans="1:11">
      <c r="A1495" s="1">
        <v>1994.11</v>
      </c>
      <c r="B1495" s="3">
        <v>461.01</v>
      </c>
      <c r="C1495" s="3">
        <v>13.0967</v>
      </c>
      <c r="D1495" s="3">
        <v>29.51</v>
      </c>
      <c r="E1495" s="3">
        <v>149.69999999999999</v>
      </c>
      <c r="F1495" s="3">
        <f t="shared" si="117"/>
        <v>1994.8749999998875</v>
      </c>
      <c r="G1495" s="3">
        <v>7.96</v>
      </c>
      <c r="H1495" s="3">
        <f t="shared" si="118"/>
        <v>725.69810621242482</v>
      </c>
      <c r="I1495" s="3">
        <f t="shared" si="119"/>
        <v>20.616147995991984</v>
      </c>
      <c r="J1495" s="3">
        <f t="shared" si="120"/>
        <v>46.453116232464936</v>
      </c>
      <c r="K1495" s="3">
        <f t="shared" si="116"/>
        <v>20.210175509490835</v>
      </c>
    </row>
    <row r="1496" spans="1:11">
      <c r="A1496" s="1">
        <v>1994.12</v>
      </c>
      <c r="B1496" s="3">
        <v>455.19</v>
      </c>
      <c r="C1496" s="3">
        <v>13.18</v>
      </c>
      <c r="D1496" s="3">
        <v>30.6</v>
      </c>
      <c r="E1496" s="3">
        <v>149.69999999999999</v>
      </c>
      <c r="F1496" s="3">
        <f t="shared" si="117"/>
        <v>1994.9583333332207</v>
      </c>
      <c r="G1496" s="3">
        <v>7.81</v>
      </c>
      <c r="H1496" s="3">
        <f t="shared" si="118"/>
        <v>716.53656312625253</v>
      </c>
      <c r="I1496" s="3">
        <f t="shared" si="119"/>
        <v>20.747274549098197</v>
      </c>
      <c r="J1496" s="3">
        <f t="shared" si="120"/>
        <v>48.168937875751503</v>
      </c>
      <c r="K1496" s="3">
        <f t="shared" si="116"/>
        <v>19.912174752457229</v>
      </c>
    </row>
    <row r="1497" spans="1:11">
      <c r="A1497" s="1">
        <v>1995.01</v>
      </c>
      <c r="B1497" s="3">
        <v>465.25</v>
      </c>
      <c r="C1497" s="3">
        <v>13.18</v>
      </c>
      <c r="D1497" s="3">
        <v>31.25</v>
      </c>
      <c r="E1497" s="3">
        <v>150.30000000000001</v>
      </c>
      <c r="F1497" s="3">
        <f t="shared" si="117"/>
        <v>1995.041666666554</v>
      </c>
      <c r="G1497" s="3">
        <v>7.78</v>
      </c>
      <c r="H1497" s="3">
        <f t="shared" si="118"/>
        <v>729.4488522954091</v>
      </c>
      <c r="I1497" s="3">
        <f t="shared" si="119"/>
        <v>20.664451097804388</v>
      </c>
      <c r="J1497" s="3">
        <f t="shared" si="120"/>
        <v>48.995758483033924</v>
      </c>
      <c r="K1497" s="3">
        <f t="shared" si="116"/>
        <v>20.219818966654909</v>
      </c>
    </row>
    <row r="1498" spans="1:11">
      <c r="A1498" s="1">
        <v>1995.02</v>
      </c>
      <c r="B1498" s="3">
        <v>481.92</v>
      </c>
      <c r="C1498" s="3">
        <v>13.18</v>
      </c>
      <c r="D1498" s="3">
        <v>31.9</v>
      </c>
      <c r="E1498" s="3">
        <v>150.9</v>
      </c>
      <c r="F1498" s="3">
        <f t="shared" si="117"/>
        <v>1995.1249999998872</v>
      </c>
      <c r="G1498" s="3">
        <v>7.47</v>
      </c>
      <c r="H1498" s="3">
        <f t="shared" si="118"/>
        <v>752.58083499005954</v>
      </c>
      <c r="I1498" s="3">
        <f t="shared" si="119"/>
        <v>20.582286282306161</v>
      </c>
      <c r="J1498" s="3">
        <f t="shared" si="120"/>
        <v>49.816003976143129</v>
      </c>
      <c r="K1498" s="3">
        <f t="shared" si="116"/>
        <v>20.803289503077607</v>
      </c>
    </row>
    <row r="1499" spans="1:11">
      <c r="A1499" s="1">
        <v>1995.03</v>
      </c>
      <c r="B1499" s="3">
        <v>493.15</v>
      </c>
      <c r="C1499" s="3">
        <v>13.18</v>
      </c>
      <c r="D1499" s="3">
        <v>32.549999999999997</v>
      </c>
      <c r="E1499" s="3">
        <v>151.4</v>
      </c>
      <c r="F1499" s="3">
        <f t="shared" si="117"/>
        <v>1995.2083333332205</v>
      </c>
      <c r="G1499" s="3">
        <v>7.2</v>
      </c>
      <c r="H1499" s="3">
        <f t="shared" si="118"/>
        <v>767.57462021136052</v>
      </c>
      <c r="I1499" s="3">
        <f t="shared" si="119"/>
        <v>20.514313077939232</v>
      </c>
      <c r="J1499" s="3">
        <f t="shared" si="120"/>
        <v>50.663193527080566</v>
      </c>
      <c r="K1499" s="3">
        <f t="shared" si="116"/>
        <v>21.153464910911765</v>
      </c>
    </row>
    <row r="1500" spans="1:11">
      <c r="A1500" s="1">
        <v>1995.04</v>
      </c>
      <c r="B1500" s="3">
        <v>507.91</v>
      </c>
      <c r="C1500" s="3">
        <v>13.2433</v>
      </c>
      <c r="D1500" s="3">
        <v>33.176699999999997</v>
      </c>
      <c r="E1500" s="3">
        <v>151.9</v>
      </c>
      <c r="F1500" s="3">
        <f t="shared" si="117"/>
        <v>1995.2916666665537</v>
      </c>
      <c r="G1500" s="3">
        <v>7.06</v>
      </c>
      <c r="H1500" s="3">
        <f t="shared" si="118"/>
        <v>787.94596115865693</v>
      </c>
      <c r="I1500" s="3">
        <f t="shared" si="119"/>
        <v>20.544987788018428</v>
      </c>
      <c r="J1500" s="3">
        <f t="shared" si="120"/>
        <v>51.468659348255414</v>
      </c>
      <c r="K1500" s="3">
        <f t="shared" si="116"/>
        <v>21.64348127812578</v>
      </c>
    </row>
    <row r="1501" spans="1:11">
      <c r="A1501" s="1">
        <v>1995.05</v>
      </c>
      <c r="B1501" s="3">
        <v>523.80999999999995</v>
      </c>
      <c r="C1501" s="3">
        <v>13.306699999999999</v>
      </c>
      <c r="D1501" s="3">
        <v>33.8033</v>
      </c>
      <c r="E1501" s="3">
        <v>152.19999999999999</v>
      </c>
      <c r="F1501" s="3">
        <f t="shared" si="117"/>
        <v>1995.374999999887</v>
      </c>
      <c r="G1501" s="3">
        <v>6.63</v>
      </c>
      <c r="H1501" s="3">
        <f t="shared" si="118"/>
        <v>811.01068659658335</v>
      </c>
      <c r="I1501" s="3">
        <f t="shared" si="119"/>
        <v>20.602653449408674</v>
      </c>
      <c r="J1501" s="3">
        <f t="shared" si="120"/>
        <v>52.33736954664915</v>
      </c>
      <c r="K1501" s="3">
        <f t="shared" si="116"/>
        <v>22.196184901475331</v>
      </c>
    </row>
    <row r="1502" spans="1:11">
      <c r="A1502" s="1">
        <v>1995.06</v>
      </c>
      <c r="B1502" s="3">
        <v>539.35</v>
      </c>
      <c r="C1502" s="3">
        <v>13.37</v>
      </c>
      <c r="D1502" s="3">
        <v>34.43</v>
      </c>
      <c r="E1502" s="3">
        <v>152.5</v>
      </c>
      <c r="F1502" s="3">
        <f t="shared" si="117"/>
        <v>1995.4583333332203</v>
      </c>
      <c r="G1502" s="3">
        <v>6.17</v>
      </c>
      <c r="H1502" s="3">
        <f t="shared" si="118"/>
        <v>833.42837704918031</v>
      </c>
      <c r="I1502" s="3">
        <f t="shared" si="119"/>
        <v>20.659937704918029</v>
      </c>
      <c r="J1502" s="3">
        <f t="shared" si="120"/>
        <v>53.202816393442617</v>
      </c>
      <c r="K1502" s="3">
        <f t="shared" si="116"/>
        <v>22.719129744094779</v>
      </c>
    </row>
    <row r="1503" spans="1:11">
      <c r="A1503" s="1">
        <v>1995.07</v>
      </c>
      <c r="B1503" s="3">
        <v>557.37</v>
      </c>
      <c r="C1503" s="3">
        <v>13.44</v>
      </c>
      <c r="D1503" s="3">
        <v>34.68</v>
      </c>
      <c r="E1503" s="3">
        <v>152.5</v>
      </c>
      <c r="F1503" s="3">
        <f t="shared" si="117"/>
        <v>1995.5416666665535</v>
      </c>
      <c r="G1503" s="3">
        <v>6.28</v>
      </c>
      <c r="H1503" s="3">
        <f t="shared" si="118"/>
        <v>861.27370819672126</v>
      </c>
      <c r="I1503" s="3">
        <f t="shared" si="119"/>
        <v>20.768104918032783</v>
      </c>
      <c r="J1503" s="3">
        <f t="shared" si="120"/>
        <v>53.589127868852451</v>
      </c>
      <c r="K1503" s="3">
        <f t="shared" si="116"/>
        <v>23.377204645150311</v>
      </c>
    </row>
    <row r="1504" spans="1:11">
      <c r="A1504" s="1">
        <v>1995.08</v>
      </c>
      <c r="B1504" s="3">
        <v>559.11</v>
      </c>
      <c r="C1504" s="3">
        <v>13.51</v>
      </c>
      <c r="D1504" s="3">
        <v>34.93</v>
      </c>
      <c r="E1504" s="3">
        <v>152.9</v>
      </c>
      <c r="F1504" s="3">
        <f t="shared" si="117"/>
        <v>1995.6249999998868</v>
      </c>
      <c r="G1504" s="3">
        <v>6.49</v>
      </c>
      <c r="H1504" s="3">
        <f t="shared" si="118"/>
        <v>861.70223348593845</v>
      </c>
      <c r="I1504" s="3">
        <f t="shared" si="119"/>
        <v>20.821657946370173</v>
      </c>
      <c r="J1504" s="3">
        <f t="shared" si="120"/>
        <v>53.834234793982986</v>
      </c>
      <c r="K1504" s="3">
        <f t="shared" si="116"/>
        <v>23.284855574560996</v>
      </c>
    </row>
    <row r="1505" spans="1:11">
      <c r="A1505" s="1">
        <v>1995.09</v>
      </c>
      <c r="B1505" s="3">
        <v>578.77</v>
      </c>
      <c r="C1505" s="3">
        <v>13.58</v>
      </c>
      <c r="D1505" s="3">
        <v>35.18</v>
      </c>
      <c r="E1505" s="3">
        <v>153.19999999999999</v>
      </c>
      <c r="F1505" s="3">
        <f t="shared" si="117"/>
        <v>1995.70833333322</v>
      </c>
      <c r="G1505" s="3">
        <v>6.2</v>
      </c>
      <c r="H1505" s="3">
        <f t="shared" si="118"/>
        <v>890.25555156657958</v>
      </c>
      <c r="I1505" s="3">
        <f t="shared" si="119"/>
        <v>20.888557441253262</v>
      </c>
      <c r="J1505" s="3">
        <f t="shared" si="120"/>
        <v>54.113361618798955</v>
      </c>
      <c r="K1505" s="3">
        <f t="shared" si="116"/>
        <v>23.946811039308265</v>
      </c>
    </row>
    <row r="1506" spans="1:11">
      <c r="A1506" s="1">
        <v>1995.1</v>
      </c>
      <c r="B1506" s="3">
        <v>582.91999999999996</v>
      </c>
      <c r="C1506" s="3">
        <v>13.65</v>
      </c>
      <c r="D1506" s="3">
        <v>34.773299999999999</v>
      </c>
      <c r="E1506" s="3">
        <v>153.69999999999999</v>
      </c>
      <c r="F1506" s="3">
        <f t="shared" si="117"/>
        <v>1995.7916666665533</v>
      </c>
      <c r="G1506" s="3">
        <v>6.04</v>
      </c>
      <c r="H1506" s="3">
        <f t="shared" si="118"/>
        <v>893.72217306441109</v>
      </c>
      <c r="I1506" s="3">
        <f t="shared" si="119"/>
        <v>20.927927781392324</v>
      </c>
      <c r="J1506" s="3">
        <f t="shared" si="120"/>
        <v>53.313781034482759</v>
      </c>
      <c r="K1506" s="3">
        <f t="shared" si="116"/>
        <v>23.927562322815074</v>
      </c>
    </row>
    <row r="1507" spans="1:11">
      <c r="A1507" s="1">
        <v>1995.11</v>
      </c>
      <c r="B1507" s="3">
        <v>595.53</v>
      </c>
      <c r="C1507" s="3">
        <v>13.72</v>
      </c>
      <c r="D1507" s="3">
        <v>34.366700000000002</v>
      </c>
      <c r="E1507" s="3">
        <v>153.6</v>
      </c>
      <c r="F1507" s="3">
        <f t="shared" si="117"/>
        <v>1995.8749999998865</v>
      </c>
      <c r="G1507" s="3">
        <v>5.93</v>
      </c>
      <c r="H1507" s="3">
        <f t="shared" si="118"/>
        <v>913.65002929687478</v>
      </c>
      <c r="I1507" s="3">
        <f t="shared" si="119"/>
        <v>21.048945312499999</v>
      </c>
      <c r="J1507" s="3">
        <f t="shared" si="120"/>
        <v>52.724693066406253</v>
      </c>
      <c r="K1507" s="3">
        <f t="shared" si="116"/>
        <v>24.348396754123897</v>
      </c>
    </row>
    <row r="1508" spans="1:11">
      <c r="A1508" s="1">
        <v>1995.12</v>
      </c>
      <c r="B1508" s="3">
        <v>614.57000000000005</v>
      </c>
      <c r="C1508" s="3">
        <v>13.79</v>
      </c>
      <c r="D1508" s="3">
        <v>33.96</v>
      </c>
      <c r="E1508" s="3">
        <v>153.5</v>
      </c>
      <c r="F1508" s="3">
        <f t="shared" si="117"/>
        <v>1995.9583333332198</v>
      </c>
      <c r="G1508" s="3">
        <v>5.71</v>
      </c>
      <c r="H1508" s="3">
        <f t="shared" si="118"/>
        <v>943.47505211726389</v>
      </c>
      <c r="I1508" s="3">
        <f t="shared" si="119"/>
        <v>21.170120521172635</v>
      </c>
      <c r="J1508" s="3">
        <f t="shared" si="120"/>
        <v>52.134684039087944</v>
      </c>
      <c r="K1508" s="3">
        <f t="shared" si="116"/>
        <v>25.028209341893039</v>
      </c>
    </row>
    <row r="1509" spans="1:11">
      <c r="A1509" s="1">
        <v>1996.01</v>
      </c>
      <c r="B1509" s="3">
        <v>614.41999999999996</v>
      </c>
      <c r="C1509" s="3">
        <v>13.8933</v>
      </c>
      <c r="D1509" s="3">
        <v>33.986699999999999</v>
      </c>
      <c r="E1509" s="3">
        <v>154.4</v>
      </c>
      <c r="F1509" s="3">
        <f t="shared" si="117"/>
        <v>1996.0416666665531</v>
      </c>
      <c r="G1509" s="3">
        <v>5.65</v>
      </c>
      <c r="H1509" s="3">
        <f t="shared" si="118"/>
        <v>937.74658678756452</v>
      </c>
      <c r="I1509" s="3">
        <f t="shared" si="119"/>
        <v>21.204379177461139</v>
      </c>
      <c r="J1509" s="3">
        <f t="shared" si="120"/>
        <v>51.871540511658019</v>
      </c>
      <c r="K1509" s="3">
        <f t="shared" si="116"/>
        <v>24.763281376774589</v>
      </c>
    </row>
    <row r="1510" spans="1:11">
      <c r="A1510" s="1">
        <v>1996.02</v>
      </c>
      <c r="B1510" s="3">
        <v>649.54</v>
      </c>
      <c r="C1510" s="3">
        <v>13.996700000000001</v>
      </c>
      <c r="D1510" s="3">
        <v>34.013300000000001</v>
      </c>
      <c r="E1510" s="3">
        <v>154.9</v>
      </c>
      <c r="F1510" s="3">
        <f t="shared" si="117"/>
        <v>1996.1249999998863</v>
      </c>
      <c r="G1510" s="3">
        <v>5.81</v>
      </c>
      <c r="H1510" s="3">
        <f t="shared" si="118"/>
        <v>988.14784377017406</v>
      </c>
      <c r="I1510" s="3">
        <f t="shared" si="119"/>
        <v>21.293236636539699</v>
      </c>
      <c r="J1510" s="3">
        <f t="shared" si="120"/>
        <v>51.744571626856029</v>
      </c>
      <c r="K1510" s="3">
        <f t="shared" si="116"/>
        <v>25.976917884115366</v>
      </c>
    </row>
    <row r="1511" spans="1:11">
      <c r="A1511" s="1">
        <v>1996.03</v>
      </c>
      <c r="B1511" s="3">
        <v>647.07000000000005</v>
      </c>
      <c r="C1511" s="3">
        <v>14.1</v>
      </c>
      <c r="D1511" s="3">
        <v>34.04</v>
      </c>
      <c r="E1511" s="3">
        <v>155.69999999999999</v>
      </c>
      <c r="F1511" s="3">
        <f t="shared" si="117"/>
        <v>1996.2083333332196</v>
      </c>
      <c r="G1511" s="3">
        <v>6.27</v>
      </c>
      <c r="H1511" s="3">
        <f t="shared" si="118"/>
        <v>979.33234104046255</v>
      </c>
      <c r="I1511" s="3">
        <f t="shared" si="119"/>
        <v>21.340173410404624</v>
      </c>
      <c r="J1511" s="3">
        <f t="shared" si="120"/>
        <v>51.519113680154142</v>
      </c>
      <c r="K1511" s="3">
        <f t="shared" si="116"/>
        <v>25.630767634209924</v>
      </c>
    </row>
    <row r="1512" spans="1:11">
      <c r="A1512" s="1">
        <v>1996.04</v>
      </c>
      <c r="B1512" s="3">
        <v>647.16999999999996</v>
      </c>
      <c r="C1512" s="3">
        <v>14.156700000000001</v>
      </c>
      <c r="D1512" s="3">
        <v>34.33</v>
      </c>
      <c r="E1512" s="3">
        <v>156.30000000000001</v>
      </c>
      <c r="F1512" s="3">
        <f t="shared" si="117"/>
        <v>1996.2916666665528</v>
      </c>
      <c r="G1512" s="3">
        <v>6.51</v>
      </c>
      <c r="H1512" s="3">
        <f t="shared" si="118"/>
        <v>975.7236756238002</v>
      </c>
      <c r="I1512" s="3">
        <f t="shared" si="119"/>
        <v>21.343738675623797</v>
      </c>
      <c r="J1512" s="3">
        <f t="shared" si="120"/>
        <v>51.758570057581565</v>
      </c>
      <c r="K1512" s="3">
        <f t="shared" si="116"/>
        <v>25.425030747462674</v>
      </c>
    </row>
    <row r="1513" spans="1:11">
      <c r="A1513" s="1">
        <v>1996.05</v>
      </c>
      <c r="B1513" s="3">
        <v>661.23</v>
      </c>
      <c r="C1513" s="3">
        <v>14.2133</v>
      </c>
      <c r="D1513" s="3">
        <v>34.619999999999997</v>
      </c>
      <c r="E1513" s="3">
        <v>156.6</v>
      </c>
      <c r="F1513" s="3">
        <f t="shared" si="117"/>
        <v>1996.3749999998861</v>
      </c>
      <c r="G1513" s="3">
        <v>6.74</v>
      </c>
      <c r="H1513" s="3">
        <f t="shared" si="118"/>
        <v>995.0118103448275</v>
      </c>
      <c r="I1513" s="3">
        <f t="shared" si="119"/>
        <v>21.388021360153253</v>
      </c>
      <c r="J1513" s="3">
        <f t="shared" si="120"/>
        <v>52.095804597701139</v>
      </c>
      <c r="K1513" s="3">
        <f t="shared" si="116"/>
        <v>25.814879754823366</v>
      </c>
    </row>
    <row r="1514" spans="1:11">
      <c r="A1514" s="1">
        <v>1996.06</v>
      </c>
      <c r="B1514" s="3">
        <v>668.5</v>
      </c>
      <c r="C1514" s="3">
        <v>14.27</v>
      </c>
      <c r="D1514" s="3">
        <v>34.909999999999997</v>
      </c>
      <c r="E1514" s="3">
        <v>156.69999999999999</v>
      </c>
      <c r="F1514" s="3">
        <f t="shared" si="117"/>
        <v>1996.4583333332193</v>
      </c>
      <c r="G1514" s="3">
        <v>6.91</v>
      </c>
      <c r="H1514" s="3">
        <f t="shared" si="118"/>
        <v>1005.3096681557116</v>
      </c>
      <c r="I1514" s="3">
        <f t="shared" si="119"/>
        <v>21.459639438417355</v>
      </c>
      <c r="J1514" s="3">
        <f t="shared" si="120"/>
        <v>52.498669432035726</v>
      </c>
      <c r="K1514" s="3">
        <f t="shared" si="116"/>
        <v>25.96751073532258</v>
      </c>
    </row>
    <row r="1515" spans="1:11">
      <c r="A1515" s="1">
        <v>1996.07</v>
      </c>
      <c r="B1515" s="3">
        <v>644.07000000000005</v>
      </c>
      <c r="C1515" s="3">
        <v>14.4</v>
      </c>
      <c r="D1515" s="3">
        <v>35.273299999999999</v>
      </c>
      <c r="E1515" s="3">
        <v>157</v>
      </c>
      <c r="F1515" s="3">
        <f t="shared" si="117"/>
        <v>1996.5416666665526</v>
      </c>
      <c r="G1515" s="3">
        <v>6.87</v>
      </c>
      <c r="H1515" s="3">
        <f t="shared" si="118"/>
        <v>966.7203535031847</v>
      </c>
      <c r="I1515" s="3">
        <f t="shared" si="119"/>
        <v>21.613757961783438</v>
      </c>
      <c r="J1515" s="3">
        <f t="shared" si="120"/>
        <v>52.943650605095534</v>
      </c>
      <c r="K1515" s="3">
        <f t="shared" si="116"/>
        <v>24.859209199013062</v>
      </c>
    </row>
    <row r="1516" spans="1:11">
      <c r="A1516" s="1">
        <v>1996.08</v>
      </c>
      <c r="B1516" s="3">
        <v>662.68</v>
      </c>
      <c r="C1516" s="3">
        <v>14.53</v>
      </c>
      <c r="D1516" s="3">
        <v>35.636699999999998</v>
      </c>
      <c r="E1516" s="3">
        <v>157.30000000000001</v>
      </c>
      <c r="F1516" s="3">
        <f t="shared" si="117"/>
        <v>1996.6249999998859</v>
      </c>
      <c r="G1516" s="3">
        <v>6.64</v>
      </c>
      <c r="H1516" s="3">
        <f t="shared" si="118"/>
        <v>992.7561474888746</v>
      </c>
      <c r="I1516" s="3">
        <f t="shared" si="119"/>
        <v>21.767288620470431</v>
      </c>
      <c r="J1516" s="3">
        <f t="shared" si="120"/>
        <v>53.387084265734252</v>
      </c>
      <c r="K1516" s="3">
        <f t="shared" si="116"/>
        <v>25.413341086948741</v>
      </c>
    </row>
    <row r="1517" spans="1:11">
      <c r="A1517" s="1">
        <v>1996.09</v>
      </c>
      <c r="B1517" s="3">
        <v>674.88</v>
      </c>
      <c r="C1517" s="3">
        <v>14.66</v>
      </c>
      <c r="D1517" s="3">
        <v>36</v>
      </c>
      <c r="E1517" s="3">
        <v>157.80000000000001</v>
      </c>
      <c r="F1517" s="3">
        <f t="shared" si="117"/>
        <v>1996.7083333332191</v>
      </c>
      <c r="G1517" s="3">
        <v>6.83</v>
      </c>
      <c r="H1517" s="3">
        <f t="shared" si="118"/>
        <v>1007.8293536121671</v>
      </c>
      <c r="I1517" s="3">
        <f t="shared" si="119"/>
        <v>21.892452471482887</v>
      </c>
      <c r="J1517" s="3">
        <f t="shared" si="120"/>
        <v>53.760456273764255</v>
      </c>
      <c r="K1517" s="3">
        <f t="shared" si="116"/>
        <v>25.680932266855372</v>
      </c>
    </row>
    <row r="1518" spans="1:11">
      <c r="A1518" s="1">
        <v>1996.1</v>
      </c>
      <c r="B1518" s="3">
        <v>701.46</v>
      </c>
      <c r="C1518" s="3">
        <v>14.74</v>
      </c>
      <c r="D1518" s="3">
        <v>36.909999999999997</v>
      </c>
      <c r="E1518" s="3">
        <v>158.30000000000001</v>
      </c>
      <c r="F1518" s="3">
        <f t="shared" si="117"/>
        <v>1996.7916666665524</v>
      </c>
      <c r="G1518" s="3">
        <v>6.53</v>
      </c>
      <c r="H1518" s="3">
        <f t="shared" si="118"/>
        <v>1044.2138281743523</v>
      </c>
      <c r="I1518" s="3">
        <f t="shared" si="119"/>
        <v>21.942394188250155</v>
      </c>
      <c r="J1518" s="3">
        <f t="shared" si="120"/>
        <v>54.945303221730882</v>
      </c>
      <c r="K1518" s="3">
        <f t="shared" si="116"/>
        <v>26.484306107853694</v>
      </c>
    </row>
    <row r="1519" spans="1:11">
      <c r="A1519" s="1">
        <v>1996.11</v>
      </c>
      <c r="B1519" s="3">
        <v>735.67</v>
      </c>
      <c r="C1519" s="3">
        <v>14.82</v>
      </c>
      <c r="D1519" s="3">
        <v>37.82</v>
      </c>
      <c r="E1519" s="3">
        <v>158.6</v>
      </c>
      <c r="F1519" s="3">
        <f t="shared" si="117"/>
        <v>1996.8749999998856</v>
      </c>
      <c r="G1519" s="3">
        <v>6.2</v>
      </c>
      <c r="H1519" s="3">
        <f t="shared" si="118"/>
        <v>1093.0683196721311</v>
      </c>
      <c r="I1519" s="3">
        <f t="shared" si="119"/>
        <v>22.019754098360654</v>
      </c>
      <c r="J1519" s="3">
        <f t="shared" si="120"/>
        <v>56.193461538461534</v>
      </c>
      <c r="K1519" s="3">
        <f t="shared" si="116"/>
        <v>27.586481013694033</v>
      </c>
    </row>
    <row r="1520" spans="1:11">
      <c r="A1520" s="1">
        <v>1996.12</v>
      </c>
      <c r="B1520" s="3">
        <v>743.25</v>
      </c>
      <c r="C1520" s="3">
        <v>14.9</v>
      </c>
      <c r="D1520" s="3">
        <v>38.729999999999997</v>
      </c>
      <c r="E1520" s="3">
        <v>158.6</v>
      </c>
      <c r="F1520" s="3">
        <f t="shared" si="117"/>
        <v>1996.9583333332189</v>
      </c>
      <c r="G1520" s="3">
        <v>6.3</v>
      </c>
      <c r="H1520" s="3">
        <f t="shared" si="118"/>
        <v>1104.3307849936948</v>
      </c>
      <c r="I1520" s="3">
        <f t="shared" si="119"/>
        <v>22.138619167717529</v>
      </c>
      <c r="J1520" s="3">
        <f t="shared" si="120"/>
        <v>57.545551702395954</v>
      </c>
      <c r="K1520" s="3">
        <f t="shared" si="116"/>
        <v>27.72481491431299</v>
      </c>
    </row>
    <row r="1521" spans="1:11">
      <c r="A1521" s="1">
        <v>1997.01</v>
      </c>
      <c r="B1521" s="3">
        <v>766.22</v>
      </c>
      <c r="C1521" s="3">
        <v>14.9533</v>
      </c>
      <c r="D1521" s="3">
        <v>39.2333</v>
      </c>
      <c r="E1521" s="3">
        <v>159.1</v>
      </c>
      <c r="F1521" s="3">
        <f t="shared" si="117"/>
        <v>1997.0416666665521</v>
      </c>
      <c r="G1521" s="3">
        <v>6.58</v>
      </c>
      <c r="H1521" s="3">
        <f t="shared" si="118"/>
        <v>1134.8821055939661</v>
      </c>
      <c r="I1521" s="3">
        <f t="shared" si="119"/>
        <v>22.147989597737272</v>
      </c>
      <c r="J1521" s="3">
        <f t="shared" si="120"/>
        <v>58.110164330609678</v>
      </c>
      <c r="K1521" s="3">
        <f t="shared" si="116"/>
        <v>28.333753035873762</v>
      </c>
    </row>
    <row r="1522" spans="1:11">
      <c r="A1522" s="1">
        <v>1997.02</v>
      </c>
      <c r="B1522" s="3">
        <v>798.39</v>
      </c>
      <c r="C1522" s="3">
        <v>15.0067</v>
      </c>
      <c r="D1522" s="3">
        <v>39.736699999999999</v>
      </c>
      <c r="E1522" s="3">
        <v>159.6</v>
      </c>
      <c r="F1522" s="3">
        <f t="shared" si="117"/>
        <v>1997.1249999998854</v>
      </c>
      <c r="G1522" s="3">
        <v>6.42</v>
      </c>
      <c r="H1522" s="3">
        <f t="shared" si="118"/>
        <v>1178.8258364661654</v>
      </c>
      <c r="I1522" s="3">
        <f t="shared" si="119"/>
        <v>22.157448966165411</v>
      </c>
      <c r="J1522" s="3">
        <f t="shared" si="120"/>
        <v>58.671386936090222</v>
      </c>
      <c r="K1522" s="3">
        <f t="shared" si="116"/>
        <v>29.266541764393384</v>
      </c>
    </row>
    <row r="1523" spans="1:11">
      <c r="A1523" s="1">
        <v>1997.03</v>
      </c>
      <c r="B1523" s="3">
        <v>792.16</v>
      </c>
      <c r="C1523" s="3">
        <v>15.06</v>
      </c>
      <c r="D1523" s="3">
        <v>40.24</v>
      </c>
      <c r="E1523" s="3">
        <v>160</v>
      </c>
      <c r="F1523" s="3">
        <f t="shared" si="117"/>
        <v>1997.2083333332187</v>
      </c>
      <c r="G1523" s="3">
        <v>6.69</v>
      </c>
      <c r="H1523" s="3">
        <f t="shared" si="118"/>
        <v>1166.7031499999998</v>
      </c>
      <c r="I1523" s="3">
        <f t="shared" si="119"/>
        <v>22.180556249999999</v>
      </c>
      <c r="J1523" s="3">
        <f t="shared" si="120"/>
        <v>59.26597499999999</v>
      </c>
      <c r="K1523" s="3">
        <f t="shared" si="116"/>
        <v>28.803346121045095</v>
      </c>
    </row>
    <row r="1524" spans="1:11">
      <c r="A1524" s="1">
        <v>1997.04</v>
      </c>
      <c r="B1524" s="3">
        <v>763.93</v>
      </c>
      <c r="C1524" s="3">
        <v>15.093299999999999</v>
      </c>
      <c r="D1524" s="3">
        <v>40.343299999999999</v>
      </c>
      <c r="E1524" s="3">
        <v>160.19999999999999</v>
      </c>
      <c r="F1524" s="3">
        <f t="shared" si="117"/>
        <v>1997.2916666665519</v>
      </c>
      <c r="G1524" s="3">
        <v>6.89</v>
      </c>
      <c r="H1524" s="3">
        <f t="shared" si="118"/>
        <v>1123.7210018726589</v>
      </c>
      <c r="I1524" s="3">
        <f t="shared" si="119"/>
        <v>22.201848595505616</v>
      </c>
      <c r="J1524" s="3">
        <f t="shared" si="120"/>
        <v>59.343936610486892</v>
      </c>
      <c r="K1524" s="3">
        <f t="shared" si="116"/>
        <v>27.58600557092927</v>
      </c>
    </row>
    <row r="1525" spans="1:11">
      <c r="A1525" s="1">
        <v>1997.05</v>
      </c>
      <c r="B1525" s="3">
        <v>833.09</v>
      </c>
      <c r="C1525" s="3">
        <v>15.1267</v>
      </c>
      <c r="D1525" s="3">
        <v>40.4467</v>
      </c>
      <c r="E1525" s="3">
        <v>160.1</v>
      </c>
      <c r="F1525" s="3">
        <f t="shared" si="117"/>
        <v>1997.3749999998852</v>
      </c>
      <c r="G1525" s="3">
        <v>6.71</v>
      </c>
      <c r="H1525" s="3">
        <f t="shared" si="118"/>
        <v>1226.2189787632728</v>
      </c>
      <c r="I1525" s="3">
        <f t="shared" si="119"/>
        <v>22.264877295440346</v>
      </c>
      <c r="J1525" s="3">
        <f t="shared" si="120"/>
        <v>59.533197095565271</v>
      </c>
      <c r="K1525" s="3">
        <f t="shared" si="116"/>
        <v>29.929273986931587</v>
      </c>
    </row>
    <row r="1526" spans="1:11">
      <c r="A1526" s="1">
        <v>1997.06</v>
      </c>
      <c r="B1526" s="3">
        <v>876.29</v>
      </c>
      <c r="C1526" s="3">
        <v>15.16</v>
      </c>
      <c r="D1526" s="3">
        <v>40.549999999999997</v>
      </c>
      <c r="E1526" s="3">
        <v>160.30000000000001</v>
      </c>
      <c r="F1526" s="3">
        <f t="shared" si="117"/>
        <v>1997.4583333332184</v>
      </c>
      <c r="G1526" s="3">
        <v>6.49</v>
      </c>
      <c r="H1526" s="3">
        <f t="shared" si="118"/>
        <v>1288.1954990642544</v>
      </c>
      <c r="I1526" s="3">
        <f t="shared" si="119"/>
        <v>22.286051154086085</v>
      </c>
      <c r="J1526" s="3">
        <f t="shared" si="120"/>
        <v>59.610776668746084</v>
      </c>
      <c r="K1526" s="3">
        <f t="shared" si="116"/>
        <v>31.25750725508037</v>
      </c>
    </row>
    <row r="1527" spans="1:11">
      <c r="A1527" s="1">
        <v>1997.07</v>
      </c>
      <c r="B1527" s="3">
        <v>925.29</v>
      </c>
      <c r="C1527" s="3">
        <v>15.216699999999999</v>
      </c>
      <c r="D1527" s="3">
        <v>40.58</v>
      </c>
      <c r="E1527" s="3">
        <v>160.5</v>
      </c>
      <c r="F1527" s="3">
        <f t="shared" si="117"/>
        <v>1997.5416666665517</v>
      </c>
      <c r="G1527" s="3">
        <v>6.22</v>
      </c>
      <c r="H1527" s="3">
        <f t="shared" si="118"/>
        <v>1358.5332616822429</v>
      </c>
      <c r="I1527" s="3">
        <f t="shared" si="119"/>
        <v>22.341528691588785</v>
      </c>
      <c r="J1527" s="3">
        <f t="shared" si="120"/>
        <v>59.580542056074755</v>
      </c>
      <c r="K1527" s="3">
        <f t="shared" si="116"/>
        <v>32.767624144174341</v>
      </c>
    </row>
    <row r="1528" spans="1:11">
      <c r="A1528" s="1">
        <v>1997.08</v>
      </c>
      <c r="B1528" s="3">
        <v>927.24</v>
      </c>
      <c r="C1528" s="3">
        <v>15.273300000000001</v>
      </c>
      <c r="D1528" s="3">
        <v>40.61</v>
      </c>
      <c r="E1528" s="3">
        <v>160.80000000000001</v>
      </c>
      <c r="F1528" s="3">
        <f t="shared" si="117"/>
        <v>1997.6249999998849</v>
      </c>
      <c r="G1528" s="3">
        <v>6.3</v>
      </c>
      <c r="H1528" s="3">
        <f t="shared" si="118"/>
        <v>1358.8563805970145</v>
      </c>
      <c r="I1528" s="3">
        <f t="shared" si="119"/>
        <v>22.382793190298504</v>
      </c>
      <c r="J1528" s="3">
        <f t="shared" si="120"/>
        <v>59.513348880597007</v>
      </c>
      <c r="K1528" s="3">
        <f t="shared" si="116"/>
        <v>32.587258879653177</v>
      </c>
    </row>
    <row r="1529" spans="1:11">
      <c r="A1529" s="1">
        <v>1997.09</v>
      </c>
      <c r="B1529" s="3">
        <v>937.02</v>
      </c>
      <c r="C1529" s="3">
        <v>15.33</v>
      </c>
      <c r="D1529" s="3">
        <v>40.64</v>
      </c>
      <c r="E1529" s="3">
        <v>161.19999999999999</v>
      </c>
      <c r="F1529" s="3">
        <f t="shared" si="117"/>
        <v>1997.7083333332182</v>
      </c>
      <c r="G1529" s="3">
        <v>6.21</v>
      </c>
      <c r="H1529" s="3">
        <f t="shared" si="118"/>
        <v>1369.7814081885856</v>
      </c>
      <c r="I1529" s="3">
        <f t="shared" si="119"/>
        <v>22.410139578163772</v>
      </c>
      <c r="J1529" s="3">
        <f t="shared" si="120"/>
        <v>59.409528535980144</v>
      </c>
      <c r="K1529" s="3">
        <f t="shared" si="116"/>
        <v>32.667553729588484</v>
      </c>
    </row>
    <row r="1530" spans="1:11">
      <c r="A1530" s="1">
        <v>1997.1</v>
      </c>
      <c r="B1530" s="3">
        <v>951.16</v>
      </c>
      <c r="C1530" s="3">
        <v>15.386699999999999</v>
      </c>
      <c r="D1530" s="3">
        <v>40.333300000000001</v>
      </c>
      <c r="E1530" s="3">
        <v>161.6</v>
      </c>
      <c r="F1530" s="3">
        <f t="shared" si="117"/>
        <v>1997.7916666665515</v>
      </c>
      <c r="G1530" s="3">
        <v>6.03</v>
      </c>
      <c r="H1530" s="3">
        <f t="shared" si="118"/>
        <v>1387.0102351485148</v>
      </c>
      <c r="I1530" s="3">
        <f t="shared" si="119"/>
        <v>22.437350587871283</v>
      </c>
      <c r="J1530" s="3">
        <f t="shared" si="120"/>
        <v>58.815236045792076</v>
      </c>
      <c r="K1530" s="3">
        <f t="shared" si="116"/>
        <v>32.90247235045674</v>
      </c>
    </row>
    <row r="1531" spans="1:11">
      <c r="A1531" s="1">
        <v>1997.11</v>
      </c>
      <c r="B1531" s="3">
        <v>938.92</v>
      </c>
      <c r="C1531" s="3">
        <v>15.443300000000001</v>
      </c>
      <c r="D1531" s="3">
        <v>40.026699999999998</v>
      </c>
      <c r="E1531" s="3">
        <v>161.5</v>
      </c>
      <c r="F1531" s="3">
        <f t="shared" si="117"/>
        <v>1997.8749999998847</v>
      </c>
      <c r="G1531" s="3">
        <v>5.88</v>
      </c>
      <c r="H1531" s="3">
        <f t="shared" si="118"/>
        <v>1370.0092755417954</v>
      </c>
      <c r="I1531" s="3">
        <f t="shared" si="119"/>
        <v>22.533830619195044</v>
      </c>
      <c r="J1531" s="3">
        <f t="shared" si="120"/>
        <v>58.404283931888543</v>
      </c>
      <c r="K1531" s="3">
        <f t="shared" si="116"/>
        <v>32.337553216029043</v>
      </c>
    </row>
    <row r="1532" spans="1:11">
      <c r="A1532" s="1">
        <v>1997.12</v>
      </c>
      <c r="B1532" s="3">
        <v>962.37</v>
      </c>
      <c r="C1532" s="3">
        <v>15.5</v>
      </c>
      <c r="D1532" s="3">
        <v>39.72</v>
      </c>
      <c r="E1532" s="3">
        <v>161.30000000000001</v>
      </c>
      <c r="F1532" s="3">
        <f t="shared" si="117"/>
        <v>1997.958333333218</v>
      </c>
      <c r="G1532" s="3">
        <v>5.81</v>
      </c>
      <c r="H1532" s="3">
        <f t="shared" si="118"/>
        <v>1405.9670830750154</v>
      </c>
      <c r="I1532" s="3">
        <f t="shared" si="119"/>
        <v>22.644606323620579</v>
      </c>
      <c r="J1532" s="3">
        <f t="shared" si="120"/>
        <v>58.028629882207049</v>
      </c>
      <c r="K1532" s="3">
        <f t="shared" si="116"/>
        <v>33.031757646290416</v>
      </c>
    </row>
    <row r="1533" spans="1:11">
      <c r="A1533" s="1">
        <v>1998.01</v>
      </c>
      <c r="B1533" s="3">
        <v>963.36</v>
      </c>
      <c r="C1533" s="3">
        <v>15.55</v>
      </c>
      <c r="D1533" s="3">
        <v>39.659999999999997</v>
      </c>
      <c r="E1533" s="3">
        <v>161.6</v>
      </c>
      <c r="F1533" s="3">
        <f t="shared" si="117"/>
        <v>1998.0416666665512</v>
      </c>
      <c r="G1533" s="3">
        <v>5.54</v>
      </c>
      <c r="H1533" s="3">
        <f t="shared" si="118"/>
        <v>1404.8006435643565</v>
      </c>
      <c r="I1533" s="3">
        <f t="shared" si="119"/>
        <v>22.67547957920792</v>
      </c>
      <c r="J1533" s="3">
        <f t="shared" si="120"/>
        <v>57.833409653465345</v>
      </c>
      <c r="K1533" s="3">
        <f t="shared" si="116"/>
        <v>32.860927821801418</v>
      </c>
    </row>
    <row r="1534" spans="1:11">
      <c r="A1534" s="1">
        <v>1998.02</v>
      </c>
      <c r="B1534" s="3">
        <v>1023.74</v>
      </c>
      <c r="C1534" s="3">
        <v>15.6</v>
      </c>
      <c r="D1534" s="3">
        <v>39.6</v>
      </c>
      <c r="E1534" s="3">
        <v>161.9</v>
      </c>
      <c r="F1534" s="3">
        <f t="shared" si="117"/>
        <v>1998.1249999998845</v>
      </c>
      <c r="G1534" s="3">
        <v>5.57</v>
      </c>
      <c r="H1534" s="3">
        <f t="shared" si="118"/>
        <v>1490.0823409512043</v>
      </c>
      <c r="I1534" s="3">
        <f t="shared" si="119"/>
        <v>22.706238418777019</v>
      </c>
      <c r="J1534" s="3">
        <f t="shared" si="120"/>
        <v>57.638912909203206</v>
      </c>
      <c r="K1534" s="3">
        <f t="shared" si="116"/>
        <v>34.710686974799167</v>
      </c>
    </row>
    <row r="1535" spans="1:11">
      <c r="A1535" s="1">
        <v>1998.03</v>
      </c>
      <c r="B1535" s="3">
        <v>1076.83</v>
      </c>
      <c r="C1535" s="3">
        <v>15.65</v>
      </c>
      <c r="D1535" s="3">
        <v>39.54</v>
      </c>
      <c r="E1535" s="3">
        <v>162.19999999999999</v>
      </c>
      <c r="F1535" s="3">
        <f t="shared" si="117"/>
        <v>1998.2083333332178</v>
      </c>
      <c r="G1535" s="3">
        <v>5.65</v>
      </c>
      <c r="H1535" s="3">
        <f t="shared" si="118"/>
        <v>1564.457395191122</v>
      </c>
      <c r="I1535" s="3">
        <f t="shared" si="119"/>
        <v>22.736883477188655</v>
      </c>
      <c r="J1535" s="3">
        <f t="shared" si="120"/>
        <v>57.445135635018495</v>
      </c>
      <c r="K1535" s="3">
        <f t="shared" si="116"/>
        <v>36.297978872819947</v>
      </c>
    </row>
    <row r="1536" spans="1:11">
      <c r="A1536" s="1">
        <v>1998.04</v>
      </c>
      <c r="B1536" s="3">
        <v>1112.2</v>
      </c>
      <c r="C1536" s="3">
        <v>15.75</v>
      </c>
      <c r="D1536" s="3">
        <v>39.35</v>
      </c>
      <c r="E1536" s="3">
        <v>162.5</v>
      </c>
      <c r="F1536" s="3">
        <f t="shared" si="117"/>
        <v>1998.291666666551</v>
      </c>
      <c r="G1536" s="3">
        <v>5.64</v>
      </c>
      <c r="H1536" s="3">
        <f t="shared" si="118"/>
        <v>1612.8611076923075</v>
      </c>
      <c r="I1536" s="3">
        <f t="shared" si="119"/>
        <v>22.839923076923075</v>
      </c>
      <c r="J1536" s="3">
        <f t="shared" si="120"/>
        <v>57.063553846153845</v>
      </c>
      <c r="K1536" s="3">
        <f t="shared" si="116"/>
        <v>37.278009434117344</v>
      </c>
    </row>
    <row r="1537" spans="1:11">
      <c r="A1537" s="1">
        <v>1998.05</v>
      </c>
      <c r="B1537" s="3">
        <v>1108.42</v>
      </c>
      <c r="C1537" s="3">
        <v>15.85</v>
      </c>
      <c r="D1537" s="3">
        <v>39.159999999999997</v>
      </c>
      <c r="E1537" s="3">
        <v>162.80000000000001</v>
      </c>
      <c r="F1537" s="3">
        <f t="shared" si="117"/>
        <v>1998.3749999998843</v>
      </c>
      <c r="G1537" s="3">
        <v>5.65</v>
      </c>
      <c r="H1537" s="3">
        <f t="shared" si="118"/>
        <v>1604.4175245700244</v>
      </c>
      <c r="I1537" s="3">
        <f t="shared" si="119"/>
        <v>22.942582923832919</v>
      </c>
      <c r="J1537" s="3">
        <f t="shared" si="120"/>
        <v>56.683378378378364</v>
      </c>
      <c r="K1537" s="3">
        <f t="shared" ref="K1537:K1600" si="121">H1537/AVERAGE(J1417:J1536)</f>
        <v>36.957661069461587</v>
      </c>
    </row>
    <row r="1538" spans="1:11">
      <c r="A1538" s="1">
        <v>1998.06</v>
      </c>
      <c r="B1538" s="3">
        <v>1108.3900000000001</v>
      </c>
      <c r="C1538" s="3">
        <v>15.95</v>
      </c>
      <c r="D1538" s="3">
        <v>38.97</v>
      </c>
      <c r="E1538" s="3">
        <v>163</v>
      </c>
      <c r="F1538" s="3">
        <f t="shared" si="117"/>
        <v>1998.4583333332175</v>
      </c>
      <c r="G1538" s="3">
        <v>5.5</v>
      </c>
      <c r="H1538" s="3">
        <f t="shared" si="118"/>
        <v>1602.4055429447853</v>
      </c>
      <c r="I1538" s="3">
        <f t="shared" si="119"/>
        <v>23.05900306748466</v>
      </c>
      <c r="J1538" s="3">
        <f t="shared" si="120"/>
        <v>56.339144171779132</v>
      </c>
      <c r="K1538" s="3">
        <f t="shared" si="121"/>
        <v>36.803348479097011</v>
      </c>
    </row>
    <row r="1539" spans="1:11">
      <c r="A1539" s="1">
        <v>1998.07</v>
      </c>
      <c r="B1539" s="3">
        <v>1156.58</v>
      </c>
      <c r="C1539" s="3">
        <v>16.0167</v>
      </c>
      <c r="D1539" s="3">
        <v>38.676699999999997</v>
      </c>
      <c r="E1539" s="3">
        <v>163.19999999999999</v>
      </c>
      <c r="F1539" s="3">
        <f t="shared" si="117"/>
        <v>1998.5416666665508</v>
      </c>
      <c r="G1539" s="3">
        <v>5.46</v>
      </c>
      <c r="H1539" s="3">
        <f t="shared" si="118"/>
        <v>1670.0249816176467</v>
      </c>
      <c r="I1539" s="3">
        <f t="shared" si="119"/>
        <v>23.12705487132353</v>
      </c>
      <c r="J1539" s="3">
        <f t="shared" si="120"/>
        <v>55.8465953125</v>
      </c>
      <c r="K1539" s="3">
        <f t="shared" si="121"/>
        <v>38.260739146983326</v>
      </c>
    </row>
    <row r="1540" spans="1:11">
      <c r="A1540" s="1">
        <v>1998.08</v>
      </c>
      <c r="B1540" s="3">
        <v>1074.6199999999999</v>
      </c>
      <c r="C1540" s="3">
        <v>16.083300000000001</v>
      </c>
      <c r="D1540" s="3">
        <v>38.383299999999998</v>
      </c>
      <c r="E1540" s="3">
        <v>163.4</v>
      </c>
      <c r="F1540" s="3">
        <f t="shared" si="117"/>
        <v>1998.624999999884</v>
      </c>
      <c r="G1540" s="3">
        <v>5.34</v>
      </c>
      <c r="H1540" s="3">
        <f t="shared" si="118"/>
        <v>1549.7809241126067</v>
      </c>
      <c r="I1540" s="3">
        <f t="shared" si="119"/>
        <v>23.194795869033047</v>
      </c>
      <c r="J1540" s="3">
        <f t="shared" si="120"/>
        <v>55.355107986536105</v>
      </c>
      <c r="K1540" s="3">
        <f t="shared" si="121"/>
        <v>35.424411656992739</v>
      </c>
    </row>
    <row r="1541" spans="1:11">
      <c r="A1541" s="1">
        <v>1998.09</v>
      </c>
      <c r="B1541" s="3">
        <v>1020.64</v>
      </c>
      <c r="C1541" s="3">
        <v>16.149999999999999</v>
      </c>
      <c r="D1541" s="3">
        <v>38.090000000000003</v>
      </c>
      <c r="E1541" s="3">
        <v>163.6</v>
      </c>
      <c r="F1541" s="3">
        <f t="shared" si="117"/>
        <v>1998.7083333332173</v>
      </c>
      <c r="G1541" s="3">
        <v>4.8099999999999996</v>
      </c>
      <c r="H1541" s="3">
        <f t="shared" si="118"/>
        <v>1470.1333496332516</v>
      </c>
      <c r="I1541" s="3">
        <f t="shared" si="119"/>
        <v>23.262515281173592</v>
      </c>
      <c r="J1541" s="3">
        <f t="shared" si="120"/>
        <v>54.864966381418093</v>
      </c>
      <c r="K1541" s="3">
        <f t="shared" si="121"/>
        <v>33.533311653087978</v>
      </c>
    </row>
    <row r="1542" spans="1:11">
      <c r="A1542" s="1">
        <v>1998.1</v>
      </c>
      <c r="B1542" s="3">
        <v>1032.47</v>
      </c>
      <c r="C1542" s="3">
        <v>16.166699999999999</v>
      </c>
      <c r="D1542" s="3">
        <v>37.963299999999997</v>
      </c>
      <c r="E1542" s="3">
        <v>164</v>
      </c>
      <c r="F1542" s="3">
        <f t="shared" si="117"/>
        <v>1998.7916666665506</v>
      </c>
      <c r="G1542" s="3">
        <v>4.53</v>
      </c>
      <c r="H1542" s="3">
        <f t="shared" si="118"/>
        <v>1483.5460701219511</v>
      </c>
      <c r="I1542" s="3">
        <f t="shared" si="119"/>
        <v>23.229773506097555</v>
      </c>
      <c r="J1542" s="3">
        <f t="shared" si="120"/>
        <v>54.54909539634145</v>
      </c>
      <c r="K1542" s="3">
        <f t="shared" si="121"/>
        <v>33.774062553056382</v>
      </c>
    </row>
    <row r="1543" spans="1:11">
      <c r="A1543" s="1">
        <v>1998.11</v>
      </c>
      <c r="B1543" s="3">
        <v>1144.43</v>
      </c>
      <c r="C1543" s="3">
        <v>16.183299999999999</v>
      </c>
      <c r="D1543" s="3">
        <v>37.8367</v>
      </c>
      <c r="E1543" s="3">
        <v>164</v>
      </c>
      <c r="F1543" s="3">
        <f t="shared" si="117"/>
        <v>1998.8749999998838</v>
      </c>
      <c r="G1543" s="3">
        <v>4.83</v>
      </c>
      <c r="H1543" s="3">
        <f t="shared" si="118"/>
        <v>1644.4203018292681</v>
      </c>
      <c r="I1543" s="3">
        <f t="shared" si="119"/>
        <v>23.253625884146338</v>
      </c>
      <c r="J1543" s="3">
        <f t="shared" si="120"/>
        <v>54.367185091463412</v>
      </c>
      <c r="K1543" s="3">
        <f t="shared" si="121"/>
        <v>37.370451874617757</v>
      </c>
    </row>
    <row r="1544" spans="1:11">
      <c r="A1544" s="1">
        <v>1998.12</v>
      </c>
      <c r="B1544" s="3">
        <v>1190.05</v>
      </c>
      <c r="C1544" s="3">
        <v>16.2</v>
      </c>
      <c r="D1544" s="3">
        <v>37.71</v>
      </c>
      <c r="E1544" s="3">
        <v>163.9</v>
      </c>
      <c r="F1544" s="3">
        <f t="shared" si="117"/>
        <v>1998.9583333332171</v>
      </c>
      <c r="G1544" s="3">
        <v>4.6500000000000004</v>
      </c>
      <c r="H1544" s="3">
        <f t="shared" si="118"/>
        <v>1711.0145363026234</v>
      </c>
      <c r="I1544" s="3">
        <f t="shared" si="119"/>
        <v>23.291824283099444</v>
      </c>
      <c r="J1544" s="3">
        <f t="shared" si="120"/>
        <v>54.218190970103713</v>
      </c>
      <c r="K1544" s="3">
        <f t="shared" si="121"/>
        <v>38.82137415625445</v>
      </c>
    </row>
    <row r="1545" spans="1:11">
      <c r="A1545" s="1">
        <v>1999.01</v>
      </c>
      <c r="B1545" s="3">
        <v>1248.77</v>
      </c>
      <c r="C1545" s="3">
        <v>16.283333330000001</v>
      </c>
      <c r="D1545" s="3">
        <v>37.933333330000004</v>
      </c>
      <c r="E1545" s="3">
        <v>164.3</v>
      </c>
      <c r="F1545" s="3">
        <f t="shared" si="117"/>
        <v>1999.0416666665503</v>
      </c>
      <c r="G1545" s="3">
        <v>4.72</v>
      </c>
      <c r="H1545" s="3">
        <f t="shared" si="118"/>
        <v>1791.0690839926961</v>
      </c>
      <c r="I1545" s="3">
        <f t="shared" si="119"/>
        <v>23.354640896010345</v>
      </c>
      <c r="J1545" s="3">
        <f t="shared" si="120"/>
        <v>54.406512472395008</v>
      </c>
      <c r="K1545" s="3">
        <f t="shared" si="121"/>
        <v>40.578254936432131</v>
      </c>
    </row>
    <row r="1546" spans="1:11">
      <c r="A1546" s="1">
        <v>1999.02</v>
      </c>
      <c r="B1546" s="3">
        <v>1246.58</v>
      </c>
      <c r="C1546" s="3">
        <v>16.366666670000001</v>
      </c>
      <c r="D1546" s="3">
        <v>38.15666667</v>
      </c>
      <c r="E1546" s="3">
        <v>164.5</v>
      </c>
      <c r="F1546" s="3">
        <f t="shared" si="117"/>
        <v>1999.1249999998836</v>
      </c>
      <c r="G1546" s="3">
        <v>5</v>
      </c>
      <c r="H1546" s="3">
        <f t="shared" si="118"/>
        <v>1785.7542674772033</v>
      </c>
      <c r="I1546" s="3">
        <f t="shared" si="119"/>
        <v>23.445623105079026</v>
      </c>
      <c r="J1546" s="3">
        <f t="shared" si="120"/>
        <v>54.660294837601811</v>
      </c>
      <c r="K1546" s="3">
        <f t="shared" si="121"/>
        <v>40.401449035811233</v>
      </c>
    </row>
    <row r="1547" spans="1:11">
      <c r="A1547" s="1">
        <v>1999.03</v>
      </c>
      <c r="B1547" s="3">
        <v>1281.6600000000001</v>
      </c>
      <c r="C1547" s="3">
        <v>16.45</v>
      </c>
      <c r="D1547" s="3">
        <v>38.380000000000003</v>
      </c>
      <c r="E1547" s="3">
        <v>165</v>
      </c>
      <c r="F1547" s="3">
        <f t="shared" ref="F1547:F1610" si="122">F1546+1/12</f>
        <v>1999.2083333332168</v>
      </c>
      <c r="G1547" s="3">
        <v>5.23</v>
      </c>
      <c r="H1547" s="3">
        <f t="shared" si="118"/>
        <v>1830.4435090909092</v>
      </c>
      <c r="I1547" s="3">
        <f t="shared" si="119"/>
        <v>23.493590909090909</v>
      </c>
      <c r="J1547" s="3">
        <f t="shared" si="120"/>
        <v>54.813618181818178</v>
      </c>
      <c r="K1547" s="3">
        <f t="shared" si="121"/>
        <v>41.357422202142871</v>
      </c>
    </row>
    <row r="1548" spans="1:11">
      <c r="A1548" s="1">
        <v>1999.04</v>
      </c>
      <c r="B1548" s="3">
        <v>1334.76</v>
      </c>
      <c r="C1548" s="3">
        <f>C1547*2/3+C1550/3</f>
        <v>16.37</v>
      </c>
      <c r="D1548" s="3">
        <v>39.26</v>
      </c>
      <c r="E1548" s="3">
        <v>166.2</v>
      </c>
      <c r="F1548" s="3">
        <f t="shared" si="122"/>
        <v>1999.2916666665501</v>
      </c>
      <c r="G1548" s="3">
        <v>5.18</v>
      </c>
      <c r="H1548" s="3">
        <f t="shared" si="118"/>
        <v>1892.5162093862814</v>
      </c>
      <c r="I1548" s="3">
        <f t="shared" si="119"/>
        <v>23.210532490974728</v>
      </c>
      <c r="J1548" s="3">
        <f t="shared" si="120"/>
        <v>55.665577617328516</v>
      </c>
      <c r="K1548" s="3">
        <f t="shared" si="121"/>
        <v>42.705869357337022</v>
      </c>
    </row>
    <row r="1549" spans="1:11">
      <c r="A1549" s="1">
        <v>1999.05</v>
      </c>
      <c r="B1549" s="3">
        <v>1332.07</v>
      </c>
      <c r="C1549" s="3">
        <f>C1547/3+C1550*2/3</f>
        <v>16.29</v>
      </c>
      <c r="D1549" s="3">
        <v>40.14</v>
      </c>
      <c r="E1549" s="3">
        <v>166.2</v>
      </c>
      <c r="F1549" s="3">
        <f t="shared" si="122"/>
        <v>1999.3749999998834</v>
      </c>
      <c r="G1549" s="3">
        <v>5.54</v>
      </c>
      <c r="H1549" s="3">
        <f t="shared" si="118"/>
        <v>1888.7021389891695</v>
      </c>
      <c r="I1549" s="3">
        <f t="shared" si="119"/>
        <v>23.097102888086642</v>
      </c>
      <c r="J1549" s="3">
        <f t="shared" si="120"/>
        <v>56.913303249097474</v>
      </c>
      <c r="K1549" s="3">
        <f t="shared" si="121"/>
        <v>42.55802987841151</v>
      </c>
    </row>
    <row r="1550" spans="1:11">
      <c r="A1550" s="1">
        <v>1999.06</v>
      </c>
      <c r="B1550" s="3">
        <v>1322.55</v>
      </c>
      <c r="C1550" s="3">
        <v>16.21</v>
      </c>
      <c r="D1550" s="3">
        <v>41.02</v>
      </c>
      <c r="E1550" s="3">
        <v>166.2</v>
      </c>
      <c r="F1550" s="3">
        <f t="shared" si="122"/>
        <v>1999.4583333332166</v>
      </c>
      <c r="G1550" s="3">
        <v>5.9</v>
      </c>
      <c r="H1550" s="3">
        <f t="shared" si="118"/>
        <v>1875.2040162454873</v>
      </c>
      <c r="I1550" s="3">
        <f t="shared" si="119"/>
        <v>22.983673285198556</v>
      </c>
      <c r="J1550" s="3">
        <f t="shared" si="120"/>
        <v>58.161028880866425</v>
      </c>
      <c r="K1550" s="3">
        <f t="shared" si="121"/>
        <v>42.182014843949752</v>
      </c>
    </row>
    <row r="1551" spans="1:11">
      <c r="A1551" s="1">
        <v>1999.07</v>
      </c>
      <c r="B1551" s="3">
        <v>1380.99</v>
      </c>
      <c r="C1551" s="3">
        <f>C1550*2/3+C1553/3</f>
        <v>16.293333333333333</v>
      </c>
      <c r="D1551" s="3">
        <v>42</v>
      </c>
      <c r="E1551" s="3">
        <v>166.7</v>
      </c>
      <c r="F1551" s="3">
        <f t="shared" si="122"/>
        <v>1999.5416666665499</v>
      </c>
      <c r="G1551" s="3">
        <v>5.79</v>
      </c>
      <c r="H1551" s="3">
        <f t="shared" si="118"/>
        <v>1952.1913227354528</v>
      </c>
      <c r="I1551" s="3">
        <f t="shared" si="119"/>
        <v>23.032537492501497</v>
      </c>
      <c r="J1551" s="3">
        <f t="shared" si="120"/>
        <v>59.371925614877021</v>
      </c>
      <c r="K1551" s="3">
        <f t="shared" si="121"/>
        <v>43.82942454323392</v>
      </c>
    </row>
    <row r="1552" spans="1:11">
      <c r="A1552" s="1">
        <v>1999.08</v>
      </c>
      <c r="B1552" s="3">
        <v>1327.49</v>
      </c>
      <c r="C1552" s="3">
        <f>C1550/3+C1553*2/3</f>
        <v>16.376666666666669</v>
      </c>
      <c r="D1552" s="3">
        <v>42.98</v>
      </c>
      <c r="E1552" s="3">
        <v>167.1</v>
      </c>
      <c r="F1552" s="3">
        <f t="shared" si="122"/>
        <v>1999.6249999998831</v>
      </c>
      <c r="G1552" s="3">
        <v>5.94</v>
      </c>
      <c r="H1552" s="3">
        <f t="shared" si="118"/>
        <v>1872.070727109515</v>
      </c>
      <c r="I1552" s="3">
        <f t="shared" si="119"/>
        <v>23.094922202274088</v>
      </c>
      <c r="J1552" s="3">
        <f t="shared" si="120"/>
        <v>60.611831238779175</v>
      </c>
      <c r="K1552" s="3">
        <f t="shared" si="121"/>
        <v>41.93203748438463</v>
      </c>
    </row>
    <row r="1553" spans="1:11">
      <c r="A1553" s="1">
        <v>1999.09</v>
      </c>
      <c r="B1553" s="3">
        <v>1318.17</v>
      </c>
      <c r="C1553" s="3">
        <v>16.46</v>
      </c>
      <c r="D1553" s="3">
        <v>43.96</v>
      </c>
      <c r="E1553" s="3">
        <v>167.9</v>
      </c>
      <c r="F1553" s="3">
        <f t="shared" si="122"/>
        <v>1999.7083333332164</v>
      </c>
      <c r="G1553" s="3">
        <v>5.92</v>
      </c>
      <c r="H1553" s="3">
        <f t="shared" si="118"/>
        <v>1850.0700446694459</v>
      </c>
      <c r="I1553" s="3">
        <f t="shared" si="119"/>
        <v>23.101840381179272</v>
      </c>
      <c r="J1553" s="3">
        <f t="shared" si="120"/>
        <v>61.698475282906486</v>
      </c>
      <c r="K1553" s="3">
        <f t="shared" si="121"/>
        <v>41.324753856354931</v>
      </c>
    </row>
    <row r="1554" spans="1:11">
      <c r="A1554" s="1">
        <v>1999.1</v>
      </c>
      <c r="B1554" s="3">
        <v>1300.01</v>
      </c>
      <c r="C1554" s="3">
        <f>C1553*2/3+C1556/3</f>
        <v>16.466666666666669</v>
      </c>
      <c r="D1554" s="21">
        <f>(2*D1553+D1556)/3</f>
        <v>45.363333333333337</v>
      </c>
      <c r="E1554" s="3">
        <v>168.2</v>
      </c>
      <c r="F1554" s="3">
        <f t="shared" si="122"/>
        <v>1999.7916666665496</v>
      </c>
      <c r="G1554" s="3">
        <v>6.11</v>
      </c>
      <c r="H1554" s="3">
        <f t="shared" si="118"/>
        <v>1821.327922116528</v>
      </c>
      <c r="I1554" s="3">
        <f t="shared" si="119"/>
        <v>23.069976218787158</v>
      </c>
      <c r="J1554" s="3">
        <f t="shared" si="120"/>
        <v>63.554515457788355</v>
      </c>
      <c r="K1554" s="3">
        <f t="shared" si="121"/>
        <v>40.554128590774631</v>
      </c>
    </row>
    <row r="1555" spans="1:11">
      <c r="A1555" s="1">
        <v>1999.11</v>
      </c>
      <c r="B1555" s="3">
        <v>1391</v>
      </c>
      <c r="C1555" s="3">
        <f>C1553/3+C1556*2/3</f>
        <v>16.473333333333333</v>
      </c>
      <c r="D1555" s="21">
        <f>(D1553+2*D1556)/3</f>
        <v>46.766666666666673</v>
      </c>
      <c r="E1555" s="3">
        <v>168.3</v>
      </c>
      <c r="F1555" s="3">
        <f t="shared" si="122"/>
        <v>1999.8749999998829</v>
      </c>
      <c r="G1555" s="3">
        <v>6.03</v>
      </c>
      <c r="H1555" s="3">
        <f t="shared" ref="H1555:H1618" si="123">B1555*$E$1727/E1555</f>
        <v>1947.6479500891262</v>
      </c>
      <c r="I1555" s="3">
        <f t="shared" ref="I1555:I1618" si="124">C1555*$E$1727/E1555</f>
        <v>23.065603089720732</v>
      </c>
      <c r="J1555" s="3">
        <f t="shared" ref="J1555:J1618" si="125">D1555*$E$1727/E1555</f>
        <v>65.481669637551988</v>
      </c>
      <c r="K1555" s="3">
        <f t="shared" si="121"/>
        <v>43.209643421083676</v>
      </c>
    </row>
    <row r="1556" spans="1:11">
      <c r="A1556" s="1">
        <v>1999.12</v>
      </c>
      <c r="B1556" s="3">
        <v>1428.68</v>
      </c>
      <c r="C1556" s="3">
        <v>16.48</v>
      </c>
      <c r="D1556" s="21">
        <v>48.17</v>
      </c>
      <c r="E1556" s="3">
        <v>168.3</v>
      </c>
      <c r="F1556" s="3">
        <f t="shared" si="122"/>
        <v>1999.9583333332162</v>
      </c>
      <c r="G1556" s="3">
        <v>6.28</v>
      </c>
      <c r="H1556" s="3">
        <f t="shared" si="123"/>
        <v>2000.4066666666665</v>
      </c>
      <c r="I1556" s="3">
        <f t="shared" si="124"/>
        <v>23.074937611408195</v>
      </c>
      <c r="J1556" s="3">
        <f t="shared" si="125"/>
        <v>67.446586452762915</v>
      </c>
      <c r="K1556" s="3">
        <f t="shared" si="121"/>
        <v>44.19931781288075</v>
      </c>
    </row>
    <row r="1557" spans="1:11">
      <c r="A1557" s="1">
        <v>2000.01</v>
      </c>
      <c r="B1557" s="3">
        <v>1425.59</v>
      </c>
      <c r="C1557" s="3">
        <f>C1556*2/3+C1559/3</f>
        <v>16.573333333333334</v>
      </c>
      <c r="D1557" s="21">
        <f>(2*D1556+D1559)/3</f>
        <v>49.093333333333334</v>
      </c>
      <c r="E1557" s="3">
        <v>168.8</v>
      </c>
      <c r="F1557" s="3">
        <f t="shared" si="122"/>
        <v>2000.0416666665494</v>
      </c>
      <c r="G1557" s="3">
        <v>6.66</v>
      </c>
      <c r="H1557" s="3">
        <f t="shared" si="123"/>
        <v>1990.1675562796204</v>
      </c>
      <c r="I1557" s="3">
        <f t="shared" si="124"/>
        <v>23.136883886255923</v>
      </c>
      <c r="J1557" s="3">
        <f t="shared" si="125"/>
        <v>68.535805687203776</v>
      </c>
      <c r="K1557" s="3">
        <f t="shared" si="121"/>
        <v>43.774386575125405</v>
      </c>
    </row>
    <row r="1558" spans="1:11">
      <c r="A1558" s="1">
        <v>2000.02</v>
      </c>
      <c r="B1558" s="3">
        <v>1388.87</v>
      </c>
      <c r="C1558" s="3">
        <f>C1556/3+C1559*2/3</f>
        <v>16.666666666666668</v>
      </c>
      <c r="D1558" s="21">
        <f>(D1556+2*D1559)/3</f>
        <v>50.016666666666673</v>
      </c>
      <c r="E1558" s="3">
        <v>169.8</v>
      </c>
      <c r="F1558" s="3">
        <f t="shared" si="122"/>
        <v>2000.1249999998827</v>
      </c>
      <c r="G1558" s="3">
        <v>6.52</v>
      </c>
      <c r="H1558" s="3">
        <f t="shared" si="123"/>
        <v>1927.4865459363953</v>
      </c>
      <c r="I1558" s="3">
        <f t="shared" si="124"/>
        <v>23.130153121319196</v>
      </c>
      <c r="J1558" s="3">
        <f t="shared" si="125"/>
        <v>69.413589517078904</v>
      </c>
      <c r="K1558" s="3">
        <f t="shared" si="121"/>
        <v>42.187405995544779</v>
      </c>
    </row>
    <row r="1559" spans="1:11">
      <c r="A1559" s="1">
        <v>2000.03</v>
      </c>
      <c r="B1559" s="3">
        <v>1442.21</v>
      </c>
      <c r="C1559" s="21">
        <v>16.760000000000002</v>
      </c>
      <c r="D1559" s="21">
        <v>50.94</v>
      </c>
      <c r="E1559" s="3">
        <v>171.2</v>
      </c>
      <c r="F1559" s="3">
        <f t="shared" si="122"/>
        <v>2000.2083333332159</v>
      </c>
      <c r="G1559" s="3">
        <v>6.26</v>
      </c>
      <c r="H1559" s="3">
        <f t="shared" si="123"/>
        <v>1985.144780957944</v>
      </c>
      <c r="I1559" s="3">
        <f t="shared" si="124"/>
        <v>23.069474299065423</v>
      </c>
      <c r="J1559" s="3">
        <f t="shared" si="125"/>
        <v>70.116886682242992</v>
      </c>
      <c r="K1559" s="3">
        <f t="shared" si="121"/>
        <v>43.222625071214829</v>
      </c>
    </row>
    <row r="1560" spans="1:11">
      <c r="A1560" s="1">
        <v>2000.04</v>
      </c>
      <c r="B1560" s="3">
        <v>1461.36</v>
      </c>
      <c r="C1560" s="3">
        <f>C1559*2/3+C1562/3</f>
        <v>16.740000000000002</v>
      </c>
      <c r="D1560" s="21">
        <f>(2*D1559+D1562)/3</f>
        <v>51.266666666666673</v>
      </c>
      <c r="E1560" s="3">
        <v>171.3</v>
      </c>
      <c r="F1560" s="3">
        <f t="shared" si="122"/>
        <v>2000.2916666665492</v>
      </c>
      <c r="G1560" s="3">
        <v>5.99</v>
      </c>
      <c r="H1560" s="3">
        <f t="shared" si="123"/>
        <v>2010.3297373029768</v>
      </c>
      <c r="I1560" s="3">
        <f t="shared" si="124"/>
        <v>23.028493870402801</v>
      </c>
      <c r="J1560" s="3">
        <f t="shared" si="125"/>
        <v>70.525335668417981</v>
      </c>
      <c r="K1560" s="3">
        <f t="shared" si="121"/>
        <v>43.530562018961</v>
      </c>
    </row>
    <row r="1561" spans="1:11">
      <c r="A1561" s="1">
        <v>2000.05</v>
      </c>
      <c r="B1561" s="3">
        <v>1418.48</v>
      </c>
      <c r="C1561" s="3">
        <f>C1559/3+C1562*2/3</f>
        <v>16.72</v>
      </c>
      <c r="D1561" s="21">
        <f>(D1559+2*D1562)/3</f>
        <v>51.593333333333334</v>
      </c>
      <c r="E1561" s="3">
        <v>171.5</v>
      </c>
      <c r="F1561" s="3">
        <f t="shared" si="122"/>
        <v>2000.3749999998824</v>
      </c>
      <c r="G1561" s="3">
        <v>6.44</v>
      </c>
      <c r="H1561" s="3">
        <f t="shared" si="123"/>
        <v>1949.0659591836734</v>
      </c>
      <c r="I1561" s="3">
        <f t="shared" si="124"/>
        <v>22.974157434402329</v>
      </c>
      <c r="J1561" s="3">
        <f t="shared" si="125"/>
        <v>70.891947521865887</v>
      </c>
      <c r="K1561" s="3">
        <f t="shared" si="121"/>
        <v>41.968025226789102</v>
      </c>
    </row>
    <row r="1562" spans="1:11">
      <c r="A1562" s="1">
        <v>2000.06</v>
      </c>
      <c r="B1562" s="3">
        <v>1461.96</v>
      </c>
      <c r="C1562" s="3">
        <v>16.7</v>
      </c>
      <c r="D1562" s="3">
        <v>51.92</v>
      </c>
      <c r="E1562" s="3">
        <v>172.4</v>
      </c>
      <c r="F1562" s="3">
        <f t="shared" si="122"/>
        <v>2000.4583333332157</v>
      </c>
      <c r="G1562" s="3">
        <v>6.1</v>
      </c>
      <c r="H1562" s="3">
        <f t="shared" si="123"/>
        <v>1998.3229350348024</v>
      </c>
      <c r="I1562" s="3">
        <f t="shared" si="124"/>
        <v>22.82688515081206</v>
      </c>
      <c r="J1562" s="3">
        <f t="shared" si="125"/>
        <v>70.968375870069593</v>
      </c>
      <c r="K1562" s="3">
        <f t="shared" si="121"/>
        <v>42.784008198938139</v>
      </c>
    </row>
    <row r="1563" spans="1:11">
      <c r="A1563" s="1">
        <v>2000.07</v>
      </c>
      <c r="B1563" s="3">
        <v>1473</v>
      </c>
      <c r="C1563" s="3">
        <f>C1562*2/3+C1565/3</f>
        <v>16.579999999999998</v>
      </c>
      <c r="D1563" s="21">
        <f>(2*D1562+D1565)/3</f>
        <v>52.513333333333343</v>
      </c>
      <c r="E1563" s="3">
        <v>172.8</v>
      </c>
      <c r="F1563" s="3">
        <f t="shared" si="122"/>
        <v>2000.541666666549</v>
      </c>
      <c r="G1563" s="3">
        <v>6.05</v>
      </c>
      <c r="H1563" s="3">
        <f t="shared" si="123"/>
        <v>2008.7526041666663</v>
      </c>
      <c r="I1563" s="3">
        <f t="shared" si="124"/>
        <v>22.61039930555555</v>
      </c>
      <c r="J1563" s="3">
        <f t="shared" si="125"/>
        <v>71.61323495370371</v>
      </c>
      <c r="K1563" s="3">
        <f t="shared" si="121"/>
        <v>42.760117414180968</v>
      </c>
    </row>
    <row r="1564" spans="1:11">
      <c r="A1564" s="1">
        <v>2000.08</v>
      </c>
      <c r="B1564" s="3">
        <v>1485.46</v>
      </c>
      <c r="C1564" s="3">
        <f>C1562/3+C1565*2/3</f>
        <v>16.46</v>
      </c>
      <c r="D1564" s="21">
        <f>(D1562+2*D1565)/3</f>
        <v>53.106666666666662</v>
      </c>
      <c r="E1564" s="3">
        <v>172.8</v>
      </c>
      <c r="F1564" s="3">
        <f t="shared" si="122"/>
        <v>2000.6249999998822</v>
      </c>
      <c r="G1564" s="3">
        <v>5.83</v>
      </c>
      <c r="H1564" s="3">
        <f t="shared" si="123"/>
        <v>2025.7444965277775</v>
      </c>
      <c r="I1564" s="3">
        <f t="shared" si="124"/>
        <v>22.44675347222222</v>
      </c>
      <c r="J1564" s="3">
        <f t="shared" si="125"/>
        <v>72.422372685185167</v>
      </c>
      <c r="K1564" s="3">
        <f t="shared" si="121"/>
        <v>42.871582791573395</v>
      </c>
    </row>
    <row r="1565" spans="1:11">
      <c r="A1565" s="1">
        <v>2000.09</v>
      </c>
      <c r="B1565" s="3">
        <v>1468.05</v>
      </c>
      <c r="C1565" s="3">
        <v>16.34</v>
      </c>
      <c r="D1565" s="3">
        <v>53.7</v>
      </c>
      <c r="E1565" s="3">
        <v>173.7</v>
      </c>
      <c r="F1565" s="3">
        <f t="shared" si="122"/>
        <v>2000.7083333332155</v>
      </c>
      <c r="G1565" s="3">
        <v>5.8</v>
      </c>
      <c r="H1565" s="3">
        <f t="shared" si="123"/>
        <v>1991.6291450777203</v>
      </c>
      <c r="I1565" s="3">
        <f t="shared" si="124"/>
        <v>22.167651122625216</v>
      </c>
      <c r="J1565" s="3">
        <f t="shared" si="125"/>
        <v>72.852072538860099</v>
      </c>
      <c r="K1565" s="3">
        <f t="shared" si="121"/>
        <v>41.89996782769277</v>
      </c>
    </row>
    <row r="1566" spans="1:11">
      <c r="A1566" s="1">
        <v>2000.1</v>
      </c>
      <c r="B1566" s="3">
        <v>1390.14</v>
      </c>
      <c r="C1566" s="3">
        <f>C1565*2/3+C1568/3</f>
        <v>16.316666666666666</v>
      </c>
      <c r="D1566" s="21">
        <f>(2*D1565+D1568)/3</f>
        <v>52.466666666666669</v>
      </c>
      <c r="E1566" s="3">
        <v>174</v>
      </c>
      <c r="F1566" s="3">
        <f t="shared" si="122"/>
        <v>2000.7916666665487</v>
      </c>
      <c r="G1566" s="3">
        <v>5.74</v>
      </c>
      <c r="H1566" s="3">
        <f t="shared" si="123"/>
        <v>1882.6809827586205</v>
      </c>
      <c r="I1566" s="3">
        <f t="shared" si="124"/>
        <v>22.097830459770112</v>
      </c>
      <c r="J1566" s="3">
        <f t="shared" si="125"/>
        <v>71.056149425287344</v>
      </c>
      <c r="K1566" s="3">
        <f t="shared" si="121"/>
        <v>39.371529686917022</v>
      </c>
    </row>
    <row r="1567" spans="1:11">
      <c r="A1567" s="1">
        <v>2000.11</v>
      </c>
      <c r="B1567" s="3">
        <v>1378.04</v>
      </c>
      <c r="C1567" s="3">
        <f>C1565/3+C1568*2/3</f>
        <v>16.293333333333333</v>
      </c>
      <c r="D1567" s="21">
        <f>(D1565+2*D1568)/3</f>
        <v>51.233333333333327</v>
      </c>
      <c r="E1567" s="3">
        <v>174.1</v>
      </c>
      <c r="F1567" s="3">
        <f t="shared" si="122"/>
        <v>2000.874999999882</v>
      </c>
      <c r="G1567" s="3">
        <v>5.72</v>
      </c>
      <c r="H1567" s="3">
        <f t="shared" si="123"/>
        <v>1865.2218609994252</v>
      </c>
      <c r="I1567" s="3">
        <f t="shared" si="124"/>
        <v>22.05355542791499</v>
      </c>
      <c r="J1567" s="3">
        <f t="shared" si="125"/>
        <v>69.345979322228587</v>
      </c>
      <c r="K1567" s="3">
        <f t="shared" si="121"/>
        <v>38.783935493243277</v>
      </c>
    </row>
    <row r="1568" spans="1:11">
      <c r="A1568" s="1">
        <v>2000.12</v>
      </c>
      <c r="B1568" s="3">
        <v>1330.93</v>
      </c>
      <c r="C1568" s="21">
        <v>16.27</v>
      </c>
      <c r="D1568" s="3">
        <v>50</v>
      </c>
      <c r="E1568" s="3">
        <v>174</v>
      </c>
      <c r="F1568" s="3">
        <f t="shared" si="122"/>
        <v>2000.9583333332153</v>
      </c>
      <c r="G1568" s="3">
        <v>5.24</v>
      </c>
      <c r="H1568" s="3">
        <f t="shared" si="123"/>
        <v>1802.4922672413793</v>
      </c>
      <c r="I1568" s="3">
        <f t="shared" si="124"/>
        <v>22.034629310344826</v>
      </c>
      <c r="J1568" s="3">
        <f t="shared" si="125"/>
        <v>67.715517241379303</v>
      </c>
      <c r="K1568" s="3">
        <f t="shared" si="121"/>
        <v>37.275951962006673</v>
      </c>
    </row>
    <row r="1569" spans="1:11">
      <c r="A1569" s="1">
        <v>2001.01</v>
      </c>
      <c r="B1569" s="3">
        <v>1335.63</v>
      </c>
      <c r="C1569" s="3">
        <f>C1568*2/3+C1571/3</f>
        <v>16.169999999999998</v>
      </c>
      <c r="D1569" s="21">
        <f>(2*D1568+D1571)/3</f>
        <v>48.48</v>
      </c>
      <c r="E1569" s="3">
        <v>175.1</v>
      </c>
      <c r="F1569" s="3">
        <f t="shared" si="122"/>
        <v>2001.0416666665485</v>
      </c>
      <c r="G1569" s="3">
        <v>5.16</v>
      </c>
      <c r="H1569" s="3">
        <f t="shared" si="123"/>
        <v>1797.4940576813251</v>
      </c>
      <c r="I1569" s="3">
        <f t="shared" si="124"/>
        <v>21.761624785836663</v>
      </c>
      <c r="J1569" s="3">
        <f t="shared" si="125"/>
        <v>65.244500285551098</v>
      </c>
      <c r="K1569" s="3">
        <f t="shared" si="121"/>
        <v>36.980559588831667</v>
      </c>
    </row>
    <row r="1570" spans="1:11">
      <c r="A1570" s="1">
        <v>2001.02</v>
      </c>
      <c r="B1570" s="3">
        <v>1305.75</v>
      </c>
      <c r="C1570" s="3">
        <f>C1568/3+C1571*2/3</f>
        <v>16.07</v>
      </c>
      <c r="D1570" s="21">
        <f>(D1568+2*D1571)/3</f>
        <v>46.96</v>
      </c>
      <c r="E1570" s="3">
        <v>175.8</v>
      </c>
      <c r="F1570" s="3">
        <f t="shared" si="122"/>
        <v>2001.1249999998818</v>
      </c>
      <c r="G1570" s="3">
        <v>5.0999999999999996</v>
      </c>
      <c r="H1570" s="3">
        <f t="shared" si="123"/>
        <v>1750.2843430034127</v>
      </c>
      <c r="I1570" s="3">
        <f t="shared" si="124"/>
        <v>21.540930034129691</v>
      </c>
      <c r="J1570" s="3">
        <f t="shared" si="125"/>
        <v>62.947235494880537</v>
      </c>
      <c r="K1570" s="3">
        <f t="shared" si="121"/>
        <v>35.83629402622509</v>
      </c>
    </row>
    <row r="1571" spans="1:11">
      <c r="A1571" s="1">
        <v>2001.03</v>
      </c>
      <c r="B1571" s="3">
        <v>1185.8499999999999</v>
      </c>
      <c r="C1571" s="3">
        <v>15.97</v>
      </c>
      <c r="D1571" s="3">
        <v>45.44</v>
      </c>
      <c r="E1571" s="3">
        <v>176.2</v>
      </c>
      <c r="F1571" s="3">
        <f t="shared" si="122"/>
        <v>2001.208333333215</v>
      </c>
      <c r="G1571" s="3">
        <v>4.8899999999999997</v>
      </c>
      <c r="H1571" s="3">
        <f t="shared" si="123"/>
        <v>1585.9565976163449</v>
      </c>
      <c r="I1571" s="3">
        <f t="shared" si="124"/>
        <v>21.358288876276958</v>
      </c>
      <c r="J1571" s="3">
        <f t="shared" si="125"/>
        <v>60.771486946651521</v>
      </c>
      <c r="K1571" s="3">
        <f t="shared" si="121"/>
        <v>32.327302324791312</v>
      </c>
    </row>
    <row r="1572" spans="1:11">
      <c r="A1572" s="1">
        <v>2001.04</v>
      </c>
      <c r="B1572" s="3">
        <v>1189.8399999999999</v>
      </c>
      <c r="C1572" s="3">
        <f>C1571*2/3+C1574/3</f>
        <v>15.876666666666665</v>
      </c>
      <c r="D1572" s="21">
        <f>(2*D1571+D1574)/3</f>
        <v>42.556666666666665</v>
      </c>
      <c r="E1572" s="3">
        <v>176.9</v>
      </c>
      <c r="F1572" s="3">
        <f t="shared" si="122"/>
        <v>2001.2916666665483</v>
      </c>
      <c r="G1572" s="3">
        <v>5.14</v>
      </c>
      <c r="H1572" s="3">
        <f t="shared" si="123"/>
        <v>1584.9960203504802</v>
      </c>
      <c r="I1572" s="3">
        <f t="shared" si="124"/>
        <v>21.149443188241939</v>
      </c>
      <c r="J1572" s="3">
        <f t="shared" si="125"/>
        <v>56.690098925946856</v>
      </c>
      <c r="K1572" s="3">
        <f t="shared" si="121"/>
        <v>32.174688337714763</v>
      </c>
    </row>
    <row r="1573" spans="1:11">
      <c r="A1573" s="1">
        <v>2001.05</v>
      </c>
      <c r="B1573" s="3">
        <v>1270.3699999999999</v>
      </c>
      <c r="C1573" s="3">
        <f>C1571/3+C1574*2/3</f>
        <v>15.783333333333331</v>
      </c>
      <c r="D1573" s="21">
        <f>(D1571+2*D1574)/3</f>
        <v>39.673333333333332</v>
      </c>
      <c r="E1573" s="3">
        <v>177.7</v>
      </c>
      <c r="F1573" s="3">
        <f t="shared" si="122"/>
        <v>2001.3749999998815</v>
      </c>
      <c r="G1573" s="3">
        <v>5.39</v>
      </c>
      <c r="H1573" s="3">
        <f t="shared" si="123"/>
        <v>1684.6521693866066</v>
      </c>
      <c r="I1573" s="3">
        <f t="shared" si="124"/>
        <v>20.930458638154189</v>
      </c>
      <c r="J1573" s="3">
        <f t="shared" si="125"/>
        <v>52.611260551491277</v>
      </c>
      <c r="K1573" s="3">
        <f t="shared" si="121"/>
        <v>34.075473911492765</v>
      </c>
    </row>
    <row r="1574" spans="1:11">
      <c r="A1574" s="1">
        <v>2001.06</v>
      </c>
      <c r="B1574" s="3">
        <v>1238.71</v>
      </c>
      <c r="C1574" s="3">
        <v>15.69</v>
      </c>
      <c r="D1574" s="3">
        <v>36.79</v>
      </c>
      <c r="E1574" s="3">
        <v>178</v>
      </c>
      <c r="F1574" s="3">
        <f t="shared" si="122"/>
        <v>2001.4583333332148</v>
      </c>
      <c r="G1574" s="3">
        <v>5.28</v>
      </c>
      <c r="H1574" s="3">
        <f t="shared" si="123"/>
        <v>1639.8989410112358</v>
      </c>
      <c r="I1574" s="3">
        <f t="shared" si="124"/>
        <v>20.771620786516852</v>
      </c>
      <c r="J1574" s="3">
        <f t="shared" si="125"/>
        <v>48.705412921348305</v>
      </c>
      <c r="K1574" s="3">
        <f t="shared" si="121"/>
        <v>33.06933812532224</v>
      </c>
    </row>
    <row r="1575" spans="1:11">
      <c r="A1575" s="1">
        <v>2001.07</v>
      </c>
      <c r="B1575" s="3">
        <v>1204.45</v>
      </c>
      <c r="C1575" s="3">
        <f>C1574*2/3+C1577/3</f>
        <v>15.706666666666667</v>
      </c>
      <c r="D1575" s="21">
        <f>(2*D1574+D1577)/3</f>
        <v>33.963333333333331</v>
      </c>
      <c r="E1575" s="3">
        <v>177.5</v>
      </c>
      <c r="F1575" s="3">
        <f t="shared" si="122"/>
        <v>2001.5416666665481</v>
      </c>
      <c r="G1575" s="3">
        <v>5.24</v>
      </c>
      <c r="H1575" s="3">
        <f t="shared" si="123"/>
        <v>1599.0346056338026</v>
      </c>
      <c r="I1575" s="3">
        <f t="shared" si="124"/>
        <v>20.852259154929577</v>
      </c>
      <c r="J1575" s="3">
        <f t="shared" si="125"/>
        <v>45.089912676056329</v>
      </c>
      <c r="K1575" s="3">
        <f t="shared" si="121"/>
        <v>32.1632579283973</v>
      </c>
    </row>
    <row r="1576" spans="1:11">
      <c r="A1576" s="1">
        <v>2001.08</v>
      </c>
      <c r="B1576" s="3">
        <v>1178.5</v>
      </c>
      <c r="C1576" s="3">
        <f>C1574/3+C1577*2/3</f>
        <v>15.723333333333333</v>
      </c>
      <c r="D1576" s="21">
        <f>(D1574+2*D1577)/3</f>
        <v>31.136666666666667</v>
      </c>
      <c r="E1576" s="3">
        <v>177.5</v>
      </c>
      <c r="F1576" s="3">
        <f t="shared" si="122"/>
        <v>2001.6249999998813</v>
      </c>
      <c r="G1576" s="3">
        <v>4.97</v>
      </c>
      <c r="H1576" s="3">
        <f t="shared" si="123"/>
        <v>1564.5832394366196</v>
      </c>
      <c r="I1576" s="3">
        <f t="shared" si="124"/>
        <v>20.874385915492955</v>
      </c>
      <c r="J1576" s="3">
        <f t="shared" si="125"/>
        <v>41.337214084507039</v>
      </c>
      <c r="K1576" s="3">
        <f t="shared" si="121"/>
        <v>31.404532382531645</v>
      </c>
    </row>
    <row r="1577" spans="1:11">
      <c r="A1577" s="1">
        <v>2001.09</v>
      </c>
      <c r="B1577" s="3">
        <v>1044.6400000000001</v>
      </c>
      <c r="C1577" s="3">
        <v>15.74</v>
      </c>
      <c r="D1577" s="3">
        <v>28.31</v>
      </c>
      <c r="E1577" s="3">
        <v>178.3</v>
      </c>
      <c r="F1577" s="3">
        <f t="shared" si="122"/>
        <v>2001.7083333332146</v>
      </c>
      <c r="G1577" s="3">
        <v>4.7300000000000004</v>
      </c>
      <c r="H1577" s="3">
        <f t="shared" si="123"/>
        <v>1380.647313516545</v>
      </c>
      <c r="I1577" s="3">
        <f t="shared" si="124"/>
        <v>20.802753785754344</v>
      </c>
      <c r="J1577" s="3">
        <f t="shared" si="125"/>
        <v>37.415880538418392</v>
      </c>
      <c r="K1577" s="3">
        <f t="shared" si="121"/>
        <v>27.66758048353946</v>
      </c>
    </row>
    <row r="1578" spans="1:11">
      <c r="A1578" s="1">
        <v>2001.1</v>
      </c>
      <c r="B1578" s="3">
        <v>1076.5899999999999</v>
      </c>
      <c r="C1578" s="3">
        <f>C1577*2/3+C1580/3</f>
        <v>15.740000000000002</v>
      </c>
      <c r="D1578" s="21">
        <f>(2*D1577+D1580)/3</f>
        <v>27.103333333333335</v>
      </c>
      <c r="E1578" s="3">
        <v>177.7</v>
      </c>
      <c r="F1578" s="3">
        <f t="shared" si="122"/>
        <v>2001.7916666665478</v>
      </c>
      <c r="G1578" s="3">
        <v>4.57</v>
      </c>
      <c r="H1578" s="3">
        <f t="shared" si="123"/>
        <v>1427.6782976927404</v>
      </c>
      <c r="I1578" s="3">
        <f t="shared" si="124"/>
        <v>20.872993809791787</v>
      </c>
      <c r="J1578" s="3">
        <f t="shared" si="125"/>
        <v>35.942039954980302</v>
      </c>
      <c r="K1578" s="3">
        <f t="shared" si="121"/>
        <v>28.577566969533425</v>
      </c>
    </row>
    <row r="1579" spans="1:11">
      <c r="A1579" s="1">
        <v>2001.11</v>
      </c>
      <c r="B1579" s="3">
        <v>1129.68</v>
      </c>
      <c r="C1579" s="3">
        <f>C1577/3+C1580*2/3</f>
        <v>15.740000000000002</v>
      </c>
      <c r="D1579" s="21">
        <f>(D1577+2*D1580)/3</f>
        <v>25.896666666666665</v>
      </c>
      <c r="E1579" s="3">
        <v>177.4</v>
      </c>
      <c r="F1579" s="3">
        <f t="shared" si="122"/>
        <v>2001.8749999998811</v>
      </c>
      <c r="G1579" s="3">
        <v>4.6500000000000004</v>
      </c>
      <c r="H1579" s="3">
        <f t="shared" si="123"/>
        <v>1500.6149492671927</v>
      </c>
      <c r="I1579" s="3">
        <f t="shared" si="124"/>
        <v>20.908291995490419</v>
      </c>
      <c r="J1579" s="3">
        <f t="shared" si="125"/>
        <v>34.39994081172491</v>
      </c>
      <c r="K1579" s="3">
        <f t="shared" si="121"/>
        <v>30.005307133995828</v>
      </c>
    </row>
    <row r="1580" spans="1:11">
      <c r="A1580" s="1">
        <v>2001.12</v>
      </c>
      <c r="B1580" s="3">
        <v>1144.93</v>
      </c>
      <c r="C1580" s="3">
        <v>15.74</v>
      </c>
      <c r="D1580" s="3">
        <v>24.69</v>
      </c>
      <c r="E1580" s="3">
        <v>176.7</v>
      </c>
      <c r="F1580" s="3">
        <f t="shared" si="122"/>
        <v>2001.9583333332143</v>
      </c>
      <c r="G1580" s="3">
        <v>5.09</v>
      </c>
      <c r="H1580" s="3">
        <f t="shared" si="123"/>
        <v>1526.8973089983022</v>
      </c>
      <c r="I1580" s="3">
        <f t="shared" si="124"/>
        <v>20.991120543293718</v>
      </c>
      <c r="J1580" s="3">
        <f t="shared" si="125"/>
        <v>32.926986417657048</v>
      </c>
      <c r="K1580" s="3">
        <f t="shared" si="121"/>
        <v>30.500159723564298</v>
      </c>
    </row>
    <row r="1581" spans="1:11">
      <c r="A1581" s="1">
        <v>2002.01</v>
      </c>
      <c r="B1581" s="3">
        <v>1140.21</v>
      </c>
      <c r="C1581" s="3">
        <f>C1580*2/3+C1583/3</f>
        <v>15.736666666666668</v>
      </c>
      <c r="D1581" s="21">
        <f>(2*D1580+D1583)/3</f>
        <v>24.693333333333332</v>
      </c>
      <c r="E1581" s="3">
        <v>177.1</v>
      </c>
      <c r="F1581" s="3">
        <f t="shared" si="122"/>
        <v>2002.0416666665476</v>
      </c>
      <c r="G1581" s="3">
        <v>5.04</v>
      </c>
      <c r="H1581" s="3">
        <f t="shared" si="123"/>
        <v>1517.1681902879729</v>
      </c>
      <c r="I1581" s="3">
        <f t="shared" si="124"/>
        <v>20.939274421230945</v>
      </c>
      <c r="J1581" s="3">
        <f t="shared" si="125"/>
        <v>32.857052512704684</v>
      </c>
      <c r="K1581" s="3">
        <f t="shared" si="121"/>
        <v>30.277409201616436</v>
      </c>
    </row>
    <row r="1582" spans="1:11">
      <c r="A1582" s="1">
        <v>2002.02</v>
      </c>
      <c r="B1582" s="3">
        <v>1100.67</v>
      </c>
      <c r="C1582" s="3">
        <f>C1580/3+C1583*2/3</f>
        <v>15.733333333333334</v>
      </c>
      <c r="D1582" s="21">
        <f>(D1580+2*D1583)/3</f>
        <v>24.696666666666669</v>
      </c>
      <c r="E1582" s="3">
        <v>177.8</v>
      </c>
      <c r="F1582" s="3">
        <f t="shared" si="122"/>
        <v>2002.1249999998809</v>
      </c>
      <c r="G1582" s="3">
        <v>4.91</v>
      </c>
      <c r="H1582" s="3">
        <f t="shared" si="123"/>
        <v>1458.7901321709785</v>
      </c>
      <c r="I1582" s="3">
        <f t="shared" si="124"/>
        <v>20.852418447694035</v>
      </c>
      <c r="J1582" s="3">
        <f t="shared" si="125"/>
        <v>32.732111923509564</v>
      </c>
      <c r="K1582" s="3">
        <f t="shared" si="121"/>
        <v>29.085900683305042</v>
      </c>
    </row>
    <row r="1583" spans="1:11">
      <c r="A1583" s="1">
        <v>2002.03</v>
      </c>
      <c r="B1583" s="3">
        <v>1153.79</v>
      </c>
      <c r="C1583" s="3">
        <v>15.73</v>
      </c>
      <c r="D1583" s="3">
        <v>24.7</v>
      </c>
      <c r="E1583" s="3">
        <v>178.8</v>
      </c>
      <c r="F1583" s="3">
        <f t="shared" si="122"/>
        <v>2002.2083333332141</v>
      </c>
      <c r="G1583" s="3">
        <v>5.28</v>
      </c>
      <c r="H1583" s="3">
        <f t="shared" si="123"/>
        <v>1520.641015100671</v>
      </c>
      <c r="I1583" s="3">
        <f t="shared" si="124"/>
        <v>20.731401006711405</v>
      </c>
      <c r="J1583" s="3">
        <f t="shared" si="125"/>
        <v>32.553439597315432</v>
      </c>
      <c r="K1583" s="3">
        <f t="shared" si="121"/>
        <v>30.292335143272521</v>
      </c>
    </row>
    <row r="1584" spans="1:11">
      <c r="A1584" s="1">
        <v>2002.04</v>
      </c>
      <c r="B1584" s="3">
        <v>1111.93</v>
      </c>
      <c r="C1584" s="3">
        <f>C1583*2/3+C1586/3</f>
        <v>15.83</v>
      </c>
      <c r="D1584" s="21">
        <f>(2*D1583+D1586)/3</f>
        <v>25.38</v>
      </c>
      <c r="E1584" s="3">
        <v>179.8</v>
      </c>
      <c r="F1584" s="3">
        <f t="shared" si="122"/>
        <v>2002.2916666665474</v>
      </c>
      <c r="G1584" s="3">
        <v>5.21</v>
      </c>
      <c r="H1584" s="3">
        <f t="shared" si="123"/>
        <v>1457.3209371523915</v>
      </c>
      <c r="I1584" s="3">
        <f t="shared" si="124"/>
        <v>20.747160734149052</v>
      </c>
      <c r="J1584" s="3">
        <f t="shared" si="125"/>
        <v>33.263609566184648</v>
      </c>
      <c r="K1584" s="3">
        <f t="shared" si="121"/>
        <v>29.006160292013583</v>
      </c>
    </row>
    <row r="1585" spans="1:11">
      <c r="A1585" s="1">
        <v>2002.05</v>
      </c>
      <c r="B1585" s="3">
        <v>1079.25</v>
      </c>
      <c r="C1585" s="3">
        <f>C1583/3+C1586*2/3</f>
        <v>15.93</v>
      </c>
      <c r="D1585" s="21">
        <f>(D1583+2*D1586)/3</f>
        <v>26.06</v>
      </c>
      <c r="E1585" s="3">
        <v>179.8</v>
      </c>
      <c r="F1585" s="3">
        <f t="shared" si="122"/>
        <v>2002.3749999998806</v>
      </c>
      <c r="G1585" s="3">
        <v>5.16</v>
      </c>
      <c r="H1585" s="3">
        <f t="shared" si="123"/>
        <v>1414.489780311457</v>
      </c>
      <c r="I1585" s="3">
        <f t="shared" si="124"/>
        <v>20.878223025583978</v>
      </c>
      <c r="J1585" s="3">
        <f t="shared" si="125"/>
        <v>34.154833147942149</v>
      </c>
      <c r="K1585" s="3">
        <f t="shared" si="121"/>
        <v>28.128375922568473</v>
      </c>
    </row>
    <row r="1586" spans="1:11">
      <c r="A1586" s="1">
        <v>2002.06</v>
      </c>
      <c r="B1586" s="3">
        <v>1014.02</v>
      </c>
      <c r="C1586" s="3">
        <v>16.03</v>
      </c>
      <c r="D1586" s="3">
        <v>26.74</v>
      </c>
      <c r="E1586" s="3">
        <v>179.9</v>
      </c>
      <c r="F1586" s="3">
        <f t="shared" si="122"/>
        <v>2002.4583333332139</v>
      </c>
      <c r="G1586" s="3">
        <v>4.93</v>
      </c>
      <c r="H1586" s="3">
        <f t="shared" si="123"/>
        <v>1328.2591050583655</v>
      </c>
      <c r="I1586" s="3">
        <f t="shared" si="124"/>
        <v>20.997607003891048</v>
      </c>
      <c r="J1586" s="3">
        <f t="shared" si="125"/>
        <v>35.026575875486373</v>
      </c>
      <c r="K1586" s="3">
        <f t="shared" si="121"/>
        <v>26.387924102074194</v>
      </c>
    </row>
    <row r="1587" spans="1:11">
      <c r="A1587" s="1">
        <v>2002.07</v>
      </c>
      <c r="B1587" s="3">
        <v>903.59</v>
      </c>
      <c r="C1587" s="3">
        <f>C1586*2/3+C1589/3</f>
        <v>15.95</v>
      </c>
      <c r="D1587" s="21">
        <f>(2*D1586+D1589)/3</f>
        <v>27.939999999999998</v>
      </c>
      <c r="E1587" s="3">
        <v>180.1</v>
      </c>
      <c r="F1587" s="3">
        <f t="shared" si="122"/>
        <v>2002.5416666665471</v>
      </c>
      <c r="G1587" s="3">
        <v>4.6500000000000004</v>
      </c>
      <c r="H1587" s="3">
        <f t="shared" si="123"/>
        <v>1182.293078845086</v>
      </c>
      <c r="I1587" s="3">
        <f t="shared" si="124"/>
        <v>20.869614103275953</v>
      </c>
      <c r="J1587" s="3">
        <f t="shared" si="125"/>
        <v>36.557806774014431</v>
      </c>
      <c r="K1587" s="3">
        <f t="shared" si="121"/>
        <v>23.463343912175141</v>
      </c>
    </row>
    <row r="1588" spans="1:11">
      <c r="A1588" s="1">
        <v>2002.08</v>
      </c>
      <c r="B1588" s="3">
        <v>912.55</v>
      </c>
      <c r="C1588" s="3">
        <f>C1586/3+C1589*2/3</f>
        <v>15.87</v>
      </c>
      <c r="D1588" s="21">
        <f>(D1586+2*D1589)/3</f>
        <v>29.14</v>
      </c>
      <c r="E1588" s="3">
        <v>180.7</v>
      </c>
      <c r="F1588" s="3">
        <f t="shared" si="122"/>
        <v>2002.6249999998804</v>
      </c>
      <c r="G1588" s="3">
        <v>4.26</v>
      </c>
      <c r="H1588" s="3">
        <f t="shared" si="123"/>
        <v>1190.0520614277807</v>
      </c>
      <c r="I1588" s="3">
        <f t="shared" si="124"/>
        <v>20.695990592141669</v>
      </c>
      <c r="J1588" s="3">
        <f t="shared" si="125"/>
        <v>38.001333702268951</v>
      </c>
      <c r="K1588" s="3">
        <f t="shared" si="121"/>
        <v>23.588428083091959</v>
      </c>
    </row>
    <row r="1589" spans="1:11">
      <c r="A1589" s="1">
        <v>2002.09</v>
      </c>
      <c r="B1589" s="3">
        <v>867.81</v>
      </c>
      <c r="C1589" s="3">
        <v>15.79</v>
      </c>
      <c r="D1589" s="3">
        <v>30.34</v>
      </c>
      <c r="E1589" s="3">
        <v>181</v>
      </c>
      <c r="F1589" s="3">
        <f t="shared" si="122"/>
        <v>2002.7083333332137</v>
      </c>
      <c r="G1589" s="3">
        <v>3.87</v>
      </c>
      <c r="H1589" s="3">
        <f t="shared" si="123"/>
        <v>1129.8310856353589</v>
      </c>
      <c r="I1589" s="3">
        <f t="shared" si="124"/>
        <v>20.55753314917127</v>
      </c>
      <c r="J1589" s="3">
        <f t="shared" si="125"/>
        <v>39.500668508287291</v>
      </c>
      <c r="K1589" s="3">
        <f t="shared" si="121"/>
        <v>22.363804349557967</v>
      </c>
    </row>
    <row r="1590" spans="1:11">
      <c r="A1590" s="1">
        <v>2002.1</v>
      </c>
      <c r="B1590" s="3">
        <v>854.63</v>
      </c>
      <c r="C1590" s="3">
        <f>C1589*2/3+C1592/3</f>
        <v>15.883333333333333</v>
      </c>
      <c r="D1590" s="21">
        <f>(2*D1589+D1592)/3</f>
        <v>29.423333333333332</v>
      </c>
      <c r="E1590" s="3">
        <v>181.3</v>
      </c>
      <c r="F1590" s="3">
        <f t="shared" si="122"/>
        <v>2002.7916666665469</v>
      </c>
      <c r="G1590" s="3">
        <v>3.94</v>
      </c>
      <c r="H1590" s="3">
        <f t="shared" si="123"/>
        <v>1110.8304440154438</v>
      </c>
      <c r="I1590" s="3">
        <f t="shared" si="124"/>
        <v>20.644829012686152</v>
      </c>
      <c r="J1590" s="3">
        <f t="shared" si="125"/>
        <v>38.243841698841692</v>
      </c>
      <c r="K1590" s="3">
        <f t="shared" si="121"/>
        <v>21.95361345707126</v>
      </c>
    </row>
    <row r="1591" spans="1:11">
      <c r="A1591" s="1">
        <v>2002.11</v>
      </c>
      <c r="B1591" s="3">
        <v>909.93</v>
      </c>
      <c r="C1591" s="3">
        <f>C1589/3+C1592*2/3</f>
        <v>15.976666666666667</v>
      </c>
      <c r="D1591" s="21">
        <f>(D1589+2*D1592)/3</f>
        <v>28.506666666666664</v>
      </c>
      <c r="E1591" s="3">
        <v>181.3</v>
      </c>
      <c r="F1591" s="3">
        <f t="shared" si="122"/>
        <v>2002.8749999998802</v>
      </c>
      <c r="G1591" s="3">
        <v>4.05</v>
      </c>
      <c r="H1591" s="3">
        <f t="shared" si="123"/>
        <v>1182.708243243243</v>
      </c>
      <c r="I1591" s="3">
        <f t="shared" si="124"/>
        <v>20.766141753998891</v>
      </c>
      <c r="J1591" s="3">
        <f t="shared" si="125"/>
        <v>37.052377275234406</v>
      </c>
      <c r="K1591" s="3">
        <f t="shared" si="121"/>
        <v>23.344615113247364</v>
      </c>
    </row>
    <row r="1592" spans="1:11">
      <c r="A1592" s="1">
        <v>2002.12</v>
      </c>
      <c r="B1592" s="3">
        <v>899.18</v>
      </c>
      <c r="C1592" s="3">
        <v>16.07</v>
      </c>
      <c r="D1592" s="3">
        <v>27.59</v>
      </c>
      <c r="E1592" s="3">
        <v>180.9</v>
      </c>
      <c r="F1592" s="3">
        <f t="shared" si="122"/>
        <v>2002.9583333332134</v>
      </c>
      <c r="G1592" s="3">
        <v>4.03</v>
      </c>
      <c r="H1592" s="3">
        <f t="shared" si="123"/>
        <v>1171.3198839137642</v>
      </c>
      <c r="I1592" s="3">
        <f t="shared" si="124"/>
        <v>20.933640132669982</v>
      </c>
      <c r="J1592" s="3">
        <f t="shared" si="125"/>
        <v>35.940207296849088</v>
      </c>
      <c r="K1592" s="3">
        <f t="shared" si="121"/>
        <v>23.097211389626189</v>
      </c>
    </row>
    <row r="1593" spans="1:11">
      <c r="A1593" s="1">
        <v>2003.01</v>
      </c>
      <c r="B1593" s="3">
        <v>895.84</v>
      </c>
      <c r="C1593" s="3">
        <f>C1592*2/3+C1595/3</f>
        <v>16.119999999999997</v>
      </c>
      <c r="D1593" s="21">
        <f>(2*D1592+D1595)/3</f>
        <v>28.5</v>
      </c>
      <c r="E1593" s="3">
        <v>181.7</v>
      </c>
      <c r="F1593" s="3">
        <f t="shared" si="122"/>
        <v>2003.0416666665467</v>
      </c>
      <c r="G1593" s="3">
        <v>4.05</v>
      </c>
      <c r="H1593" s="3">
        <f t="shared" si="123"/>
        <v>1161.8310181618053</v>
      </c>
      <c r="I1593" s="3">
        <f t="shared" si="124"/>
        <v>20.906318106769398</v>
      </c>
      <c r="J1593" s="3">
        <f t="shared" si="125"/>
        <v>36.962162905888825</v>
      </c>
      <c r="K1593" s="3">
        <f t="shared" si="121"/>
        <v>22.894157544851467</v>
      </c>
    </row>
    <row r="1594" spans="1:11">
      <c r="A1594" s="1">
        <v>2003.02</v>
      </c>
      <c r="B1594" s="3">
        <v>837.03</v>
      </c>
      <c r="C1594" s="3">
        <f>C1592/3+C1595*2/3</f>
        <v>16.169999999999998</v>
      </c>
      <c r="D1594" s="21">
        <f>(D1592+2*D1595)/3</f>
        <v>29.41</v>
      </c>
      <c r="E1594" s="3">
        <v>183.1</v>
      </c>
      <c r="F1594" s="3">
        <f t="shared" si="122"/>
        <v>2003.1249999998799</v>
      </c>
      <c r="G1594" s="3">
        <v>3.9</v>
      </c>
      <c r="H1594" s="3">
        <f t="shared" si="123"/>
        <v>1077.2589814309119</v>
      </c>
      <c r="I1594" s="3">
        <f t="shared" si="124"/>
        <v>20.810816493719276</v>
      </c>
      <c r="J1594" s="3">
        <f t="shared" si="125"/>
        <v>37.850718186783176</v>
      </c>
      <c r="K1594" s="3">
        <f t="shared" si="121"/>
        <v>21.210222542211149</v>
      </c>
    </row>
    <row r="1595" spans="1:11">
      <c r="A1595" s="1">
        <v>2003.03</v>
      </c>
      <c r="B1595" s="3">
        <v>846.63</v>
      </c>
      <c r="C1595" s="3">
        <v>16.22</v>
      </c>
      <c r="D1595" s="3">
        <v>30.32</v>
      </c>
      <c r="E1595" s="3">
        <v>184.2</v>
      </c>
      <c r="F1595" s="3">
        <f t="shared" si="122"/>
        <v>2003.2083333332132</v>
      </c>
      <c r="G1595" s="3">
        <v>3.81</v>
      </c>
      <c r="H1595" s="3">
        <f t="shared" si="123"/>
        <v>1083.1072719869708</v>
      </c>
      <c r="I1595" s="3">
        <f t="shared" si="124"/>
        <v>20.750504885993482</v>
      </c>
      <c r="J1595" s="3">
        <f t="shared" si="125"/>
        <v>38.78885993485342</v>
      </c>
      <c r="K1595" s="3">
        <f t="shared" si="121"/>
        <v>21.305825531214619</v>
      </c>
    </row>
    <row r="1596" spans="1:11">
      <c r="A1596" s="1">
        <v>2003.04</v>
      </c>
      <c r="B1596" s="3">
        <v>890.03</v>
      </c>
      <c r="C1596" s="3">
        <f>C1595*2/3+C1598/3</f>
        <v>16.203333333333333</v>
      </c>
      <c r="D1596" s="21">
        <f>(2*D1595+D1598)/3</f>
        <v>31.73</v>
      </c>
      <c r="E1596" s="3">
        <v>183.8</v>
      </c>
      <c r="F1596" s="3">
        <f t="shared" si="122"/>
        <v>2003.2916666665465</v>
      </c>
      <c r="G1596" s="3">
        <v>3.96</v>
      </c>
      <c r="H1596" s="3">
        <f t="shared" si="123"/>
        <v>1141.1075598476602</v>
      </c>
      <c r="I1596" s="3">
        <f t="shared" si="124"/>
        <v>20.774295429815012</v>
      </c>
      <c r="J1596" s="3">
        <f t="shared" si="125"/>
        <v>40.681036452665936</v>
      </c>
      <c r="K1596" s="3">
        <f t="shared" si="121"/>
        <v>22.423845953394284</v>
      </c>
    </row>
    <row r="1597" spans="1:11">
      <c r="A1597" s="1">
        <v>2003.05</v>
      </c>
      <c r="B1597" s="3">
        <v>935.96</v>
      </c>
      <c r="C1597" s="3">
        <f>C1595/3+C1598*2/3</f>
        <v>16.186666666666667</v>
      </c>
      <c r="D1597" s="21">
        <f>(D1595+2*D1598)/3</f>
        <v>33.139999999999993</v>
      </c>
      <c r="E1597" s="3">
        <v>183.5</v>
      </c>
      <c r="F1597" s="3">
        <f t="shared" si="122"/>
        <v>2003.3749999998797</v>
      </c>
      <c r="G1597" s="3">
        <v>3.57</v>
      </c>
      <c r="H1597" s="3">
        <f t="shared" si="123"/>
        <v>1201.9562615803814</v>
      </c>
      <c r="I1597" s="3">
        <f t="shared" si="124"/>
        <v>20.786855585831063</v>
      </c>
      <c r="J1597" s="3">
        <f t="shared" si="125"/>
        <v>42.558261580381462</v>
      </c>
      <c r="K1597" s="3">
        <f t="shared" si="121"/>
        <v>23.586780508261302</v>
      </c>
    </row>
    <row r="1598" spans="1:11">
      <c r="A1598" s="1">
        <v>2003.06</v>
      </c>
      <c r="B1598" s="3">
        <v>988</v>
      </c>
      <c r="C1598" s="3">
        <v>16.170000000000002</v>
      </c>
      <c r="D1598" s="3">
        <v>34.549999999999997</v>
      </c>
      <c r="E1598" s="3">
        <v>183.7</v>
      </c>
      <c r="F1598" s="3">
        <f t="shared" si="122"/>
        <v>2003.458333333213</v>
      </c>
      <c r="G1598" s="3">
        <v>3.33</v>
      </c>
      <c r="H1598" s="3">
        <f t="shared" si="123"/>
        <v>1267.4044637996733</v>
      </c>
      <c r="I1598" s="3">
        <f t="shared" si="124"/>
        <v>20.742844311377247</v>
      </c>
      <c r="J1598" s="3">
        <f t="shared" si="125"/>
        <v>44.32067229178007</v>
      </c>
      <c r="K1598" s="3">
        <f t="shared" si="121"/>
        <v>24.827704991005369</v>
      </c>
    </row>
    <row r="1599" spans="1:11">
      <c r="A1599" s="1">
        <v>2003.07</v>
      </c>
      <c r="B1599" s="3">
        <v>992.54</v>
      </c>
      <c r="C1599" s="3">
        <f>C1598*2/3+C1601/3</f>
        <v>16.310000000000002</v>
      </c>
      <c r="D1599" s="21">
        <f>(2*D1598+D1601)/3</f>
        <v>35.893333333333331</v>
      </c>
      <c r="E1599" s="3">
        <v>183.9</v>
      </c>
      <c r="F1599" s="3">
        <f t="shared" si="122"/>
        <v>2003.5416666665462</v>
      </c>
      <c r="G1599" s="3">
        <v>3.98</v>
      </c>
      <c r="H1599" s="3">
        <f t="shared" si="123"/>
        <v>1271.843670473083</v>
      </c>
      <c r="I1599" s="3">
        <f t="shared" si="124"/>
        <v>20.89968189233279</v>
      </c>
      <c r="J1599" s="3">
        <f t="shared" si="125"/>
        <v>45.993822729744423</v>
      </c>
      <c r="K1599" s="3">
        <f t="shared" si="121"/>
        <v>24.862813861914642</v>
      </c>
    </row>
    <row r="1600" spans="1:11">
      <c r="A1600" s="1">
        <v>2003.08</v>
      </c>
      <c r="B1600" s="3">
        <v>989.53</v>
      </c>
      <c r="C1600" s="3">
        <f>C1598/3+C1601*2/3</f>
        <v>16.450000000000003</v>
      </c>
      <c r="D1600" s="21">
        <f>(D1598+2*D1601)/3</f>
        <v>37.236666666666665</v>
      </c>
      <c r="E1600" s="3">
        <v>184.6</v>
      </c>
      <c r="F1600" s="3">
        <f t="shared" si="122"/>
        <v>2003.6249999998795</v>
      </c>
      <c r="G1600" s="3">
        <v>4.45</v>
      </c>
      <c r="H1600" s="3">
        <f t="shared" si="123"/>
        <v>1263.1784642470204</v>
      </c>
      <c r="I1600" s="3">
        <f t="shared" si="124"/>
        <v>20.999146803900327</v>
      </c>
      <c r="J1600" s="3">
        <f t="shared" si="125"/>
        <v>47.534238894907901</v>
      </c>
      <c r="K1600" s="3">
        <f t="shared" si="121"/>
        <v>24.637787119306552</v>
      </c>
    </row>
    <row r="1601" spans="1:11">
      <c r="A1601" s="1">
        <v>2003.09</v>
      </c>
      <c r="B1601" s="3">
        <v>1019.44</v>
      </c>
      <c r="C1601" s="3">
        <v>16.59</v>
      </c>
      <c r="D1601" s="3">
        <v>38.58</v>
      </c>
      <c r="E1601" s="3">
        <v>185.2</v>
      </c>
      <c r="F1601" s="3">
        <f t="shared" si="122"/>
        <v>2003.7083333332127</v>
      </c>
      <c r="G1601" s="3">
        <v>4.2699999999999996</v>
      </c>
      <c r="H1601" s="3">
        <f t="shared" si="123"/>
        <v>1297.1438228941686</v>
      </c>
      <c r="I1601" s="3">
        <f t="shared" si="124"/>
        <v>21.109252159827214</v>
      </c>
      <c r="J1601" s="3">
        <f t="shared" si="125"/>
        <v>49.089508639308853</v>
      </c>
      <c r="K1601" s="3">
        <f t="shared" ref="K1601:K1664" si="126">H1601/AVERAGE(J1481:J1600)</f>
        <v>25.239124555683787</v>
      </c>
    </row>
    <row r="1602" spans="1:11">
      <c r="A1602" s="1">
        <v>2003.1</v>
      </c>
      <c r="B1602" s="3">
        <v>1038.73</v>
      </c>
      <c r="C1602" s="3">
        <f>C1601*2/3+C1604/3</f>
        <v>16.856666666666669</v>
      </c>
      <c r="D1602" s="21">
        <f>(2*D1601+D1604)/3</f>
        <v>41.966666666666669</v>
      </c>
      <c r="E1602" s="3">
        <v>185</v>
      </c>
      <c r="F1602" s="3">
        <f t="shared" si="122"/>
        <v>2003.791666666546</v>
      </c>
      <c r="G1602" s="3">
        <v>4.29</v>
      </c>
      <c r="H1602" s="3">
        <f t="shared" si="123"/>
        <v>1323.1174297297296</v>
      </c>
      <c r="I1602" s="3">
        <f t="shared" si="124"/>
        <v>21.471748648648649</v>
      </c>
      <c r="J1602" s="3">
        <f t="shared" si="125"/>
        <v>53.45645945945946</v>
      </c>
      <c r="K1602" s="3">
        <f t="shared" si="126"/>
        <v>25.678126489867111</v>
      </c>
    </row>
    <row r="1603" spans="1:11">
      <c r="A1603" s="1">
        <v>2003.11</v>
      </c>
      <c r="B1603" s="3">
        <v>1049.9000000000001</v>
      </c>
      <c r="C1603" s="3">
        <f>C1601/3+C1604*2/3</f>
        <v>17.123333333333335</v>
      </c>
      <c r="D1603" s="21">
        <f>(D1601+2*D1604)/3</f>
        <v>45.353333333333332</v>
      </c>
      <c r="E1603" s="3">
        <v>184.5</v>
      </c>
      <c r="F1603" s="3">
        <f t="shared" si="122"/>
        <v>2003.8749999998793</v>
      </c>
      <c r="G1603" s="3">
        <v>4.3</v>
      </c>
      <c r="H1603" s="3">
        <f t="shared" si="123"/>
        <v>1340.969837398374</v>
      </c>
      <c r="I1603" s="3">
        <f t="shared" si="124"/>
        <v>21.870533875338754</v>
      </c>
      <c r="J1603" s="3">
        <f t="shared" si="125"/>
        <v>57.926899728997284</v>
      </c>
      <c r="K1603" s="3">
        <f t="shared" si="126"/>
        <v>25.942135860780013</v>
      </c>
    </row>
    <row r="1604" spans="1:11">
      <c r="A1604" s="1">
        <v>2003.12</v>
      </c>
      <c r="B1604" s="3">
        <v>1080.6400000000001</v>
      </c>
      <c r="C1604" s="3">
        <v>17.39</v>
      </c>
      <c r="D1604" s="3">
        <v>48.74</v>
      </c>
      <c r="E1604" s="3">
        <v>184.3</v>
      </c>
      <c r="F1604" s="3">
        <f t="shared" si="122"/>
        <v>2003.9583333332125</v>
      </c>
      <c r="G1604" s="3">
        <v>4.2699999999999996</v>
      </c>
      <c r="H1604" s="3">
        <f t="shared" si="123"/>
        <v>1381.7298752034724</v>
      </c>
      <c r="I1604" s="3">
        <f t="shared" si="124"/>
        <v>22.235233315246877</v>
      </c>
      <c r="J1604" s="3">
        <f t="shared" si="125"/>
        <v>62.320027129679865</v>
      </c>
      <c r="K1604" s="3">
        <f t="shared" si="126"/>
        <v>26.630402413307294</v>
      </c>
    </row>
    <row r="1605" spans="1:11">
      <c r="A1605" s="1">
        <v>2004.01</v>
      </c>
      <c r="B1605" s="3">
        <v>1132.52</v>
      </c>
      <c r="C1605" s="3">
        <f>C1604*2/3+C1607/3</f>
        <v>17.600000000000001</v>
      </c>
      <c r="D1605" s="21">
        <f>(2*D1604+D1607)/3</f>
        <v>49.826666666666675</v>
      </c>
      <c r="E1605" s="3">
        <v>185.2</v>
      </c>
      <c r="F1605" s="3">
        <f t="shared" si="122"/>
        <v>2004.0416666665458</v>
      </c>
      <c r="G1605" s="3">
        <v>4.1500000000000004</v>
      </c>
      <c r="H1605" s="3">
        <f t="shared" si="123"/>
        <v>1441.0277429805615</v>
      </c>
      <c r="I1605" s="3">
        <f t="shared" si="124"/>
        <v>22.394384449244061</v>
      </c>
      <c r="J1605" s="3">
        <f t="shared" si="125"/>
        <v>63.399859611231108</v>
      </c>
      <c r="K1605" s="3">
        <f t="shared" si="126"/>
        <v>27.653538914861841</v>
      </c>
    </row>
    <row r="1606" spans="1:11">
      <c r="A1606" s="1">
        <v>2004.02</v>
      </c>
      <c r="B1606" s="3">
        <v>1143.3599999999999</v>
      </c>
      <c r="C1606" s="3">
        <f>C1604/3+C1607*2/3</f>
        <v>17.810000000000002</v>
      </c>
      <c r="D1606" s="21">
        <f>(D1604+2*D1607)/3</f>
        <v>50.913333333333334</v>
      </c>
      <c r="E1606" s="3">
        <v>186.2</v>
      </c>
      <c r="F1606" s="3">
        <f t="shared" si="122"/>
        <v>2004.124999999879</v>
      </c>
      <c r="G1606" s="3">
        <v>4.08</v>
      </c>
      <c r="H1606" s="3">
        <f t="shared" si="123"/>
        <v>1447.0074328678836</v>
      </c>
      <c r="I1606" s="3">
        <f t="shared" si="124"/>
        <v>22.539884532760478</v>
      </c>
      <c r="J1606" s="3">
        <f t="shared" si="125"/>
        <v>64.434624060150369</v>
      </c>
      <c r="K1606" s="3">
        <f t="shared" si="126"/>
        <v>27.645884025167092</v>
      </c>
    </row>
    <row r="1607" spans="1:11">
      <c r="A1607" s="1">
        <v>2004.03</v>
      </c>
      <c r="B1607" s="3">
        <v>1123.98</v>
      </c>
      <c r="C1607" s="3">
        <v>18.02</v>
      </c>
      <c r="D1607" s="3">
        <v>52</v>
      </c>
      <c r="E1607" s="3">
        <v>187.4</v>
      </c>
      <c r="F1607" s="3">
        <f t="shared" si="122"/>
        <v>2004.2083333332123</v>
      </c>
      <c r="G1607" s="3">
        <v>3.83</v>
      </c>
      <c r="H1607" s="3">
        <f t="shared" si="123"/>
        <v>1413.371862326574</v>
      </c>
      <c r="I1607" s="3">
        <f t="shared" si="124"/>
        <v>22.659621131270008</v>
      </c>
      <c r="J1607" s="3">
        <f t="shared" si="125"/>
        <v>65.388473852721447</v>
      </c>
      <c r="K1607" s="3">
        <f t="shared" si="126"/>
        <v>26.881711763274996</v>
      </c>
    </row>
    <row r="1608" spans="1:11">
      <c r="A1608" s="1">
        <v>2004.04</v>
      </c>
      <c r="B1608" s="3">
        <v>1133.3599999999999</v>
      </c>
      <c r="C1608" s="3">
        <f>C1607*2/3+C1610/3</f>
        <v>18.213333333333335</v>
      </c>
      <c r="D1608" s="21">
        <f>(2*D1607+D1610)/3</f>
        <v>53.383333333333333</v>
      </c>
      <c r="E1608" s="3">
        <v>188</v>
      </c>
      <c r="F1608" s="3">
        <f t="shared" si="122"/>
        <v>2004.2916666665456</v>
      </c>
      <c r="G1608" s="3">
        <v>4.3499999999999996</v>
      </c>
      <c r="H1608" s="3">
        <f t="shared" si="123"/>
        <v>1420.6185319148933</v>
      </c>
      <c r="I1608" s="3">
        <f t="shared" si="124"/>
        <v>22.829638297872339</v>
      </c>
      <c r="J1608" s="3">
        <f t="shared" si="125"/>
        <v>66.91373670212765</v>
      </c>
      <c r="K1608" s="3">
        <f t="shared" si="126"/>
        <v>26.895778453155419</v>
      </c>
    </row>
    <row r="1609" spans="1:11">
      <c r="A1609" s="1">
        <v>2004.05</v>
      </c>
      <c r="B1609" s="3">
        <v>1102.78</v>
      </c>
      <c r="C1609" s="3">
        <f>C1607/3+C1610*2/3</f>
        <v>18.406666666666666</v>
      </c>
      <c r="D1609" s="21">
        <f>(D1607+2*D1610)/3</f>
        <v>54.766666666666673</v>
      </c>
      <c r="E1609" s="3">
        <v>189.1</v>
      </c>
      <c r="F1609" s="3">
        <f t="shared" si="122"/>
        <v>2004.3749999998788</v>
      </c>
      <c r="G1609" s="3">
        <v>4.72</v>
      </c>
      <c r="H1609" s="3">
        <f t="shared" si="123"/>
        <v>1374.2469962982548</v>
      </c>
      <c r="I1609" s="3">
        <f t="shared" si="124"/>
        <v>22.937763088313059</v>
      </c>
      <c r="J1609" s="3">
        <f t="shared" si="125"/>
        <v>68.248360655737699</v>
      </c>
      <c r="K1609" s="3">
        <f t="shared" si="126"/>
        <v>25.898214487258617</v>
      </c>
    </row>
    <row r="1610" spans="1:11">
      <c r="A1610" s="1">
        <v>2004.06</v>
      </c>
      <c r="B1610" s="3">
        <v>1132.76</v>
      </c>
      <c r="C1610" s="3">
        <v>18.600000000000001</v>
      </c>
      <c r="D1610" s="3">
        <v>56.15</v>
      </c>
      <c r="E1610" s="3">
        <v>189.7</v>
      </c>
      <c r="F1610" s="3">
        <f t="shared" si="122"/>
        <v>2004.4583333332121</v>
      </c>
      <c r="G1610" s="3">
        <v>4.7300000000000004</v>
      </c>
      <c r="H1610" s="3">
        <f t="shared" si="123"/>
        <v>1407.1422983658408</v>
      </c>
      <c r="I1610" s="3">
        <f t="shared" si="124"/>
        <v>23.105376910911968</v>
      </c>
      <c r="J1610" s="3">
        <f t="shared" si="125"/>
        <v>69.750909330521864</v>
      </c>
      <c r="K1610" s="3">
        <f t="shared" si="126"/>
        <v>26.396618527068899</v>
      </c>
    </row>
    <row r="1611" spans="1:11">
      <c r="A1611" s="1">
        <v>2004.07</v>
      </c>
      <c r="B1611" s="3">
        <v>1105.8499999999999</v>
      </c>
      <c r="C1611" s="3">
        <f>C1610*2/3+C1613/3</f>
        <v>18.786666666666669</v>
      </c>
      <c r="D1611" s="21">
        <f>(2*D1610+D1613)/3</f>
        <v>56.69</v>
      </c>
      <c r="E1611" s="3">
        <v>189.4</v>
      </c>
      <c r="F1611" s="3">
        <f t="shared" ref="F1611:F1674" si="127">F1610+1/12</f>
        <v>2004.5416666665453</v>
      </c>
      <c r="G1611" s="3">
        <v>4.5</v>
      </c>
      <c r="H1611" s="3">
        <f t="shared" si="123"/>
        <v>1375.8899287222807</v>
      </c>
      <c r="I1611" s="3">
        <f t="shared" si="124"/>
        <v>23.374223864836328</v>
      </c>
      <c r="J1611" s="3">
        <f t="shared" si="125"/>
        <v>70.533255015839487</v>
      </c>
      <c r="K1611" s="3">
        <f t="shared" si="126"/>
        <v>25.691367436293692</v>
      </c>
    </row>
    <row r="1612" spans="1:11">
      <c r="A1612" s="1">
        <v>2004.08</v>
      </c>
      <c r="B1612" s="3">
        <v>1088.94</v>
      </c>
      <c r="C1612" s="3">
        <f>C1610/3+C1613*2/3</f>
        <v>18.973333333333333</v>
      </c>
      <c r="D1612" s="21">
        <f>(D1610+2*D1613)/3</f>
        <v>57.23</v>
      </c>
      <c r="E1612" s="3">
        <v>189.5</v>
      </c>
      <c r="F1612" s="3">
        <f t="shared" si="127"/>
        <v>2004.6249999998786</v>
      </c>
      <c r="G1612" s="3">
        <v>4.28</v>
      </c>
      <c r="H1612" s="3">
        <f t="shared" si="123"/>
        <v>1354.1356781002637</v>
      </c>
      <c r="I1612" s="3">
        <f t="shared" si="124"/>
        <v>23.594015831134563</v>
      </c>
      <c r="J1612" s="3">
        <f t="shared" si="125"/>
        <v>71.167543535620041</v>
      </c>
      <c r="K1612" s="3">
        <f t="shared" si="126"/>
        <v>25.170052926393002</v>
      </c>
    </row>
    <row r="1613" spans="1:11">
      <c r="A1613" s="1">
        <v>2004.09</v>
      </c>
      <c r="B1613" s="3">
        <v>1117.6600000000001</v>
      </c>
      <c r="C1613" s="3">
        <v>19.16</v>
      </c>
      <c r="D1613" s="3">
        <v>57.77</v>
      </c>
      <c r="E1613" s="3">
        <v>189.9</v>
      </c>
      <c r="F1613" s="3">
        <f t="shared" si="127"/>
        <v>2004.7083333332118</v>
      </c>
      <c r="G1613" s="3">
        <v>4.13</v>
      </c>
      <c r="H1613" s="3">
        <f t="shared" si="123"/>
        <v>1386.9224802527644</v>
      </c>
      <c r="I1613" s="3">
        <f t="shared" si="124"/>
        <v>23.775955766192727</v>
      </c>
      <c r="J1613" s="3">
        <f t="shared" si="125"/>
        <v>71.687733017377568</v>
      </c>
      <c r="K1613" s="3">
        <f t="shared" si="126"/>
        <v>25.663931112999357</v>
      </c>
    </row>
    <row r="1614" spans="1:11">
      <c r="A1614" s="1">
        <v>2004.1</v>
      </c>
      <c r="B1614" s="3">
        <v>1117.21</v>
      </c>
      <c r="C1614" s="3">
        <f>C1613*2/3+C1616/3</f>
        <v>19.253333333333334</v>
      </c>
      <c r="D1614" s="21">
        <f>(2*D1613+D1616)/3</f>
        <v>58.03</v>
      </c>
      <c r="E1614" s="3">
        <v>190.9</v>
      </c>
      <c r="F1614" s="3">
        <f t="shared" si="127"/>
        <v>2004.7916666665451</v>
      </c>
      <c r="G1614" s="3">
        <v>4.0999999999999996</v>
      </c>
      <c r="H1614" s="3">
        <f t="shared" si="123"/>
        <v>1379.1018150864327</v>
      </c>
      <c r="I1614" s="3">
        <f t="shared" si="124"/>
        <v>23.766621267679412</v>
      </c>
      <c r="J1614" s="3">
        <f t="shared" si="125"/>
        <v>71.633156102671549</v>
      </c>
      <c r="K1614" s="3">
        <f t="shared" si="126"/>
        <v>25.407244212041874</v>
      </c>
    </row>
    <row r="1615" spans="1:11">
      <c r="A1615" s="1">
        <v>2004.11</v>
      </c>
      <c r="B1615" s="3">
        <v>1168.94</v>
      </c>
      <c r="C1615" s="3">
        <f>C1613/3+C1616*2/3</f>
        <v>19.346666666666668</v>
      </c>
      <c r="D1615" s="21">
        <f>(D1613+2*D1616)/3</f>
        <v>58.29</v>
      </c>
      <c r="E1615" s="3">
        <v>191</v>
      </c>
      <c r="F1615" s="3">
        <f t="shared" si="127"/>
        <v>2004.8749999998784</v>
      </c>
      <c r="G1615" s="3">
        <v>4.1900000000000004</v>
      </c>
      <c r="H1615" s="3">
        <f t="shared" si="123"/>
        <v>1442.2026753926702</v>
      </c>
      <c r="I1615" s="3">
        <f t="shared" si="124"/>
        <v>23.869329842931933</v>
      </c>
      <c r="J1615" s="3">
        <f t="shared" si="125"/>
        <v>71.916431937172774</v>
      </c>
      <c r="K1615" s="3">
        <f t="shared" si="126"/>
        <v>26.46073529841054</v>
      </c>
    </row>
    <row r="1616" spans="1:11">
      <c r="A1616" s="1">
        <v>2004.12</v>
      </c>
      <c r="B1616" s="3">
        <v>1199.21</v>
      </c>
      <c r="C1616" s="3">
        <v>19.440000000000001</v>
      </c>
      <c r="D1616" s="3">
        <v>58.55</v>
      </c>
      <c r="E1616" s="3">
        <v>190.3</v>
      </c>
      <c r="F1616" s="3">
        <f t="shared" si="127"/>
        <v>2004.9583333332116</v>
      </c>
      <c r="G1616" s="3">
        <v>4.2300000000000004</v>
      </c>
      <c r="H1616" s="3">
        <f t="shared" si="123"/>
        <v>1484.9912585391485</v>
      </c>
      <c r="I1616" s="3">
        <f t="shared" si="124"/>
        <v>24.072706253284288</v>
      </c>
      <c r="J1616" s="3">
        <f t="shared" si="125"/>
        <v>72.502929584865981</v>
      </c>
      <c r="K1616" s="3">
        <f t="shared" si="126"/>
        <v>27.140133901785912</v>
      </c>
    </row>
    <row r="1617" spans="1:11">
      <c r="A1617" s="1">
        <v>2005.01</v>
      </c>
      <c r="B1617" s="3">
        <v>1181.4100000000001</v>
      </c>
      <c r="C1617" s="3">
        <f>C1616*2/3+C1619/3</f>
        <v>19.703333333333333</v>
      </c>
      <c r="D1617" s="21">
        <f>(2*D1616+D1619)/3</f>
        <v>59.139999999999993</v>
      </c>
      <c r="E1617" s="3">
        <v>190.7</v>
      </c>
      <c r="F1617" s="3">
        <f t="shared" si="127"/>
        <v>2005.0416666665449</v>
      </c>
      <c r="G1617" s="3">
        <v>4.22</v>
      </c>
      <c r="H1617" s="3">
        <f t="shared" si="123"/>
        <v>1459.8807891976926</v>
      </c>
      <c r="I1617" s="3">
        <f t="shared" si="124"/>
        <v>24.347616675406396</v>
      </c>
      <c r="J1617" s="3">
        <f t="shared" si="125"/>
        <v>73.079921342422637</v>
      </c>
      <c r="K1617" s="3">
        <f t="shared" si="126"/>
        <v>26.582688832734913</v>
      </c>
    </row>
    <row r="1618" spans="1:11">
      <c r="A1618" s="1">
        <v>2005.02</v>
      </c>
      <c r="B1618" s="3">
        <v>1199.6300000000001</v>
      </c>
      <c r="C1618" s="3">
        <f>C1616/3+C1619*2/3</f>
        <v>19.966666666666669</v>
      </c>
      <c r="D1618" s="21">
        <f>(D1616+2*D1619)/3</f>
        <v>59.73</v>
      </c>
      <c r="E1618" s="3">
        <v>191.8</v>
      </c>
      <c r="F1618" s="3">
        <f t="shared" si="127"/>
        <v>2005.1249999998781</v>
      </c>
      <c r="G1618" s="3">
        <v>4.17</v>
      </c>
      <c r="H1618" s="3">
        <f t="shared" si="123"/>
        <v>1473.8936887382688</v>
      </c>
      <c r="I1618" s="3">
        <f t="shared" si="124"/>
        <v>24.531517205422315</v>
      </c>
      <c r="J1618" s="3">
        <f t="shared" si="125"/>
        <v>73.385685610010412</v>
      </c>
      <c r="K1618" s="3">
        <f t="shared" si="126"/>
        <v>26.740124376045884</v>
      </c>
    </row>
    <row r="1619" spans="1:11">
      <c r="A1619" s="1">
        <v>2005.03</v>
      </c>
      <c r="B1619" s="3">
        <v>1194.9000000000001</v>
      </c>
      <c r="C1619" s="3">
        <v>20.23</v>
      </c>
      <c r="D1619" s="3">
        <v>60.32</v>
      </c>
      <c r="E1619" s="3">
        <v>193.3</v>
      </c>
      <c r="F1619" s="3">
        <f t="shared" si="127"/>
        <v>2005.2083333332114</v>
      </c>
      <c r="G1619" s="3">
        <v>4.5</v>
      </c>
      <c r="H1619" s="3">
        <f t="shared" ref="H1619:H1682" si="128">B1619*$E$1727/E1619</f>
        <v>1456.6900413864457</v>
      </c>
      <c r="I1619" s="3">
        <f t="shared" ref="I1619:I1682" si="129">C1619*$E$1727/E1619</f>
        <v>24.662180548370404</v>
      </c>
      <c r="J1619" s="3">
        <f t="shared" ref="J1619:J1682" si="130">D1619*$E$1727/E1619</f>
        <v>73.535478530781162</v>
      </c>
      <c r="K1619" s="3">
        <f t="shared" si="126"/>
        <v>26.334166824431367</v>
      </c>
    </row>
    <row r="1620" spans="1:11">
      <c r="A1620" s="1">
        <v>2005.04</v>
      </c>
      <c r="B1620" s="3">
        <v>1164.43</v>
      </c>
      <c r="C1620" s="3">
        <f>C1619*2/3+C1622/3</f>
        <v>20.463333333333331</v>
      </c>
      <c r="D1620" s="21">
        <f>(2*D1619+D1622)/3</f>
        <v>61.333333333333336</v>
      </c>
      <c r="E1620" s="3">
        <v>194.6</v>
      </c>
      <c r="F1620" s="3">
        <f t="shared" si="127"/>
        <v>2005.2916666665446</v>
      </c>
      <c r="G1620" s="3">
        <v>4.34</v>
      </c>
      <c r="H1620" s="3">
        <f t="shared" si="128"/>
        <v>1410.0613026721478</v>
      </c>
      <c r="I1620" s="3">
        <f t="shared" si="129"/>
        <v>24.779982014388487</v>
      </c>
      <c r="J1620" s="3">
        <f t="shared" si="130"/>
        <v>74.27132579650565</v>
      </c>
      <c r="K1620" s="3">
        <f t="shared" si="126"/>
        <v>25.403674407249149</v>
      </c>
    </row>
    <row r="1621" spans="1:11">
      <c r="A1621" s="1">
        <v>2005.05</v>
      </c>
      <c r="B1621" s="3">
        <v>1178.28</v>
      </c>
      <c r="C1621" s="3">
        <f>C1619/3+C1622*2/3</f>
        <v>20.696666666666665</v>
      </c>
      <c r="D1621" s="21">
        <f>(D1619+2*D1622)/3</f>
        <v>62.346666666666664</v>
      </c>
      <c r="E1621" s="3">
        <v>194.4</v>
      </c>
      <c r="F1621" s="3">
        <f t="shared" si="127"/>
        <v>2005.3749999998779</v>
      </c>
      <c r="G1621" s="3">
        <v>4.1399999999999997</v>
      </c>
      <c r="H1621" s="3">
        <f t="shared" si="128"/>
        <v>1428.3008333333332</v>
      </c>
      <c r="I1621" s="3">
        <f t="shared" si="129"/>
        <v>25.088320473251024</v>
      </c>
      <c r="J1621" s="3">
        <f t="shared" si="130"/>
        <v>75.576090534979414</v>
      </c>
      <c r="K1621" s="3">
        <f t="shared" si="126"/>
        <v>25.644485520442032</v>
      </c>
    </row>
    <row r="1622" spans="1:11">
      <c r="A1622" s="1">
        <v>2005.06</v>
      </c>
      <c r="B1622" s="3">
        <v>1202.25</v>
      </c>
      <c r="C1622" s="3">
        <v>20.93</v>
      </c>
      <c r="D1622" s="3">
        <v>63.36</v>
      </c>
      <c r="E1622" s="3">
        <v>194.5</v>
      </c>
      <c r="F1622" s="3">
        <f t="shared" si="127"/>
        <v>2005.4583333332112</v>
      </c>
      <c r="G1622" s="3">
        <v>4</v>
      </c>
      <c r="H1622" s="3">
        <f t="shared" si="128"/>
        <v>1456.6077763496141</v>
      </c>
      <c r="I1622" s="3">
        <f t="shared" si="129"/>
        <v>25.358120822622105</v>
      </c>
      <c r="J1622" s="3">
        <f t="shared" si="130"/>
        <v>76.764956298200502</v>
      </c>
      <c r="K1622" s="3">
        <f t="shared" si="126"/>
        <v>26.062105618915208</v>
      </c>
    </row>
    <row r="1623" spans="1:11">
      <c r="A1623" s="1">
        <v>2005.07</v>
      </c>
      <c r="B1623" s="3">
        <v>1222.24</v>
      </c>
      <c r="C1623" s="3">
        <f>C1622*2/3+C1625/3</f>
        <v>21.113333333333333</v>
      </c>
      <c r="D1623" s="21">
        <f>(2*D1622+D1625)/3</f>
        <v>64.429999999999993</v>
      </c>
      <c r="E1623" s="3">
        <v>195.4</v>
      </c>
      <c r="F1623" s="3">
        <f t="shared" si="127"/>
        <v>2005.5416666665444</v>
      </c>
      <c r="G1623" s="3">
        <v>4.18</v>
      </c>
      <c r="H1623" s="3">
        <f t="shared" si="128"/>
        <v>1474.0064278403274</v>
      </c>
      <c r="I1623" s="3">
        <f t="shared" si="129"/>
        <v>25.462420675537352</v>
      </c>
      <c r="J1623" s="3">
        <f t="shared" si="130"/>
        <v>77.701788638689848</v>
      </c>
      <c r="K1623" s="3">
        <f t="shared" si="126"/>
        <v>26.281077867861072</v>
      </c>
    </row>
    <row r="1624" spans="1:11">
      <c r="A1624" s="1">
        <v>2005.08</v>
      </c>
      <c r="B1624" s="3">
        <v>1224.27</v>
      </c>
      <c r="C1624" s="3">
        <f>C1622/3+C1625*2/3</f>
        <v>21.296666666666667</v>
      </c>
      <c r="D1624" s="21">
        <f>(D1622+2*D1625)/3</f>
        <v>65.5</v>
      </c>
      <c r="E1624" s="3">
        <v>196.4</v>
      </c>
      <c r="F1624" s="3">
        <f t="shared" si="127"/>
        <v>2005.6249999998777</v>
      </c>
      <c r="G1624" s="3">
        <v>4.26</v>
      </c>
      <c r="H1624" s="3">
        <f t="shared" si="128"/>
        <v>1468.936993380855</v>
      </c>
      <c r="I1624" s="3">
        <f t="shared" si="129"/>
        <v>25.552746945010181</v>
      </c>
      <c r="J1624" s="3">
        <f t="shared" si="130"/>
        <v>78.589994908350292</v>
      </c>
      <c r="K1624" s="3">
        <f t="shared" si="126"/>
        <v>26.09719360050153</v>
      </c>
    </row>
    <row r="1625" spans="1:11">
      <c r="A1625" s="1">
        <v>2005.09</v>
      </c>
      <c r="B1625" s="3">
        <v>1225.92</v>
      </c>
      <c r="C1625" s="3">
        <v>21.48</v>
      </c>
      <c r="D1625" s="3">
        <v>66.569999999999993</v>
      </c>
      <c r="E1625" s="3">
        <v>198.8</v>
      </c>
      <c r="F1625" s="3">
        <f t="shared" si="127"/>
        <v>2005.7083333332109</v>
      </c>
      <c r="G1625" s="3">
        <v>4.2</v>
      </c>
      <c r="H1625" s="3">
        <f t="shared" si="128"/>
        <v>1453.1591951710261</v>
      </c>
      <c r="I1625" s="3">
        <f t="shared" si="129"/>
        <v>25.461579476861164</v>
      </c>
      <c r="J1625" s="3">
        <f t="shared" si="130"/>
        <v>78.909559859154911</v>
      </c>
      <c r="K1625" s="3">
        <f t="shared" si="126"/>
        <v>25.722608707717193</v>
      </c>
    </row>
    <row r="1626" spans="1:11">
      <c r="A1626" s="1">
        <v>2005.1</v>
      </c>
      <c r="B1626" s="3">
        <v>1191.96</v>
      </c>
      <c r="C1626" s="3">
        <f>C1625*2/3+C1628/3</f>
        <v>21.726666666666667</v>
      </c>
      <c r="D1626" s="21">
        <f>(2*D1625+D1628)/3</f>
        <v>67.69</v>
      </c>
      <c r="E1626" s="3">
        <v>199.2</v>
      </c>
      <c r="F1626" s="3">
        <f t="shared" si="127"/>
        <v>2005.7916666665442</v>
      </c>
      <c r="G1626" s="3">
        <v>4.46</v>
      </c>
      <c r="H1626" s="3">
        <f t="shared" si="128"/>
        <v>1410.0671385542166</v>
      </c>
      <c r="I1626" s="3">
        <f t="shared" si="129"/>
        <v>25.702254016064256</v>
      </c>
      <c r="J1626" s="3">
        <f t="shared" si="130"/>
        <v>80.076046686746977</v>
      </c>
      <c r="K1626" s="3">
        <f t="shared" si="126"/>
        <v>24.868866812956444</v>
      </c>
    </row>
    <row r="1627" spans="1:11">
      <c r="A1627" s="1">
        <v>2005.11</v>
      </c>
      <c r="B1627" s="3">
        <v>1237.3699999999999</v>
      </c>
      <c r="C1627" s="3">
        <f>C1625/3+C1628*2/3</f>
        <v>21.973333333333333</v>
      </c>
      <c r="D1627" s="21">
        <f>(D1625+2*D1628)/3</f>
        <v>68.81</v>
      </c>
      <c r="E1627" s="3">
        <v>197.6</v>
      </c>
      <c r="F1627" s="3">
        <f t="shared" si="127"/>
        <v>2005.8749999998774</v>
      </c>
      <c r="G1627" s="3">
        <v>4.54</v>
      </c>
      <c r="H1627" s="3">
        <f t="shared" si="128"/>
        <v>1475.6388689271253</v>
      </c>
      <c r="I1627" s="3">
        <f t="shared" si="129"/>
        <v>26.204534412955464</v>
      </c>
      <c r="J1627" s="3">
        <f t="shared" si="130"/>
        <v>82.060103744939269</v>
      </c>
      <c r="K1627" s="3">
        <f t="shared" si="126"/>
        <v>25.923368196864992</v>
      </c>
    </row>
    <row r="1628" spans="1:11">
      <c r="A1628" s="1">
        <v>2005.12</v>
      </c>
      <c r="B1628" s="3">
        <v>1262.07</v>
      </c>
      <c r="C1628" s="3">
        <v>22.22</v>
      </c>
      <c r="D1628" s="3">
        <v>69.930000000000007</v>
      </c>
      <c r="E1628" s="3">
        <v>196.8</v>
      </c>
      <c r="F1628" s="3">
        <f t="shared" si="127"/>
        <v>2005.9583333332107</v>
      </c>
      <c r="G1628" s="3">
        <v>4.47</v>
      </c>
      <c r="H1628" s="3">
        <f t="shared" si="128"/>
        <v>1511.2133917682922</v>
      </c>
      <c r="I1628" s="3">
        <f t="shared" si="129"/>
        <v>26.606417682926825</v>
      </c>
      <c r="J1628" s="3">
        <f t="shared" si="130"/>
        <v>83.734778963414627</v>
      </c>
      <c r="K1628" s="3">
        <f t="shared" si="126"/>
        <v>26.434798843415265</v>
      </c>
    </row>
    <row r="1629" spans="1:11">
      <c r="A1629" s="1">
        <v>2006.01</v>
      </c>
      <c r="B1629" s="3">
        <v>1278.73</v>
      </c>
      <c r="C1629" s="3">
        <f>C1628*2/3+C1631/3</f>
        <v>22.41</v>
      </c>
      <c r="D1629" s="21">
        <f>(2*D1628+D1631)/3</f>
        <v>70.843333333333348</v>
      </c>
      <c r="E1629" s="3">
        <v>198.3</v>
      </c>
      <c r="F1629" s="3">
        <f t="shared" si="127"/>
        <v>2006.041666666544</v>
      </c>
      <c r="G1629" s="3">
        <v>4.42</v>
      </c>
      <c r="H1629" s="3">
        <f t="shared" si="128"/>
        <v>1519.5800529500752</v>
      </c>
      <c r="I1629" s="3">
        <f t="shared" si="129"/>
        <v>26.630945537065049</v>
      </c>
      <c r="J1629" s="3">
        <f t="shared" si="130"/>
        <v>84.186744831064047</v>
      </c>
      <c r="K1629" s="3">
        <f t="shared" si="126"/>
        <v>26.459271319196304</v>
      </c>
    </row>
    <row r="1630" spans="1:11">
      <c r="A1630" s="1">
        <v>2006.02</v>
      </c>
      <c r="B1630" s="3">
        <v>1276.6500000000001</v>
      </c>
      <c r="C1630" s="3">
        <f>C1628/3+C1631*2/3</f>
        <v>22.6</v>
      </c>
      <c r="D1630" s="21">
        <f>(D1628+2*D1631)/3</f>
        <v>71.756666666666675</v>
      </c>
      <c r="E1630" s="3">
        <v>198.7</v>
      </c>
      <c r="F1630" s="3">
        <f t="shared" si="127"/>
        <v>2006.1249999998772</v>
      </c>
      <c r="G1630" s="3">
        <v>4.57</v>
      </c>
      <c r="H1630" s="3">
        <f t="shared" si="128"/>
        <v>1514.0542148968295</v>
      </c>
      <c r="I1630" s="3">
        <f t="shared" si="129"/>
        <v>26.802667337695016</v>
      </c>
      <c r="J1630" s="3">
        <f t="shared" si="130"/>
        <v>85.10044539506795</v>
      </c>
      <c r="K1630" s="3">
        <f t="shared" si="126"/>
        <v>26.240014827084135</v>
      </c>
    </row>
    <row r="1631" spans="1:11">
      <c r="A1631" s="1">
        <v>2006.03</v>
      </c>
      <c r="B1631" s="3">
        <v>1293.74</v>
      </c>
      <c r="C1631" s="3">
        <v>22.79</v>
      </c>
      <c r="D1631" s="3">
        <v>72.67</v>
      </c>
      <c r="E1631" s="3">
        <v>199.8</v>
      </c>
      <c r="F1631" s="3">
        <f t="shared" si="127"/>
        <v>2006.2083333332105</v>
      </c>
      <c r="G1631" s="3">
        <v>4.72</v>
      </c>
      <c r="H1631" s="3">
        <f t="shared" si="128"/>
        <v>1525.8750300300296</v>
      </c>
      <c r="I1631" s="3">
        <f t="shared" si="129"/>
        <v>26.879196696696688</v>
      </c>
      <c r="J1631" s="3">
        <f t="shared" si="130"/>
        <v>85.709136636636629</v>
      </c>
      <c r="K1631" s="3">
        <f t="shared" si="126"/>
        <v>26.318095823640874</v>
      </c>
    </row>
    <row r="1632" spans="1:11">
      <c r="A1632" s="1">
        <v>2006.04</v>
      </c>
      <c r="B1632" s="3">
        <v>1302.17</v>
      </c>
      <c r="C1632" s="3">
        <f>C1631*2/3+C1634/3</f>
        <v>23.006666666666668</v>
      </c>
      <c r="D1632" s="21">
        <f>(2*D1631+D1634)/3</f>
        <v>73.276666666666657</v>
      </c>
      <c r="E1632" s="3">
        <v>201.5</v>
      </c>
      <c r="F1632" s="3">
        <f t="shared" si="127"/>
        <v>2006.2916666665437</v>
      </c>
      <c r="G1632" s="3">
        <v>4.99</v>
      </c>
      <c r="H1632" s="3">
        <f t="shared" si="128"/>
        <v>1522.8603498759305</v>
      </c>
      <c r="I1632" s="3">
        <f t="shared" si="129"/>
        <v>26.905811414392058</v>
      </c>
      <c r="J1632" s="3">
        <f t="shared" si="130"/>
        <v>85.695516129032228</v>
      </c>
      <c r="K1632" s="3">
        <f t="shared" si="126"/>
        <v>26.137653112546587</v>
      </c>
    </row>
    <row r="1633" spans="1:11">
      <c r="A1633" s="1">
        <v>2006.05</v>
      </c>
      <c r="B1633" s="3">
        <v>1290.01</v>
      </c>
      <c r="C1633" s="3">
        <f>C1631/3+C1634*2/3</f>
        <v>23.223333333333333</v>
      </c>
      <c r="D1633" s="21">
        <f>(D1631+2*D1634)/3</f>
        <v>73.883333333333326</v>
      </c>
      <c r="E1633" s="3">
        <v>202.5</v>
      </c>
      <c r="F1633" s="3">
        <f t="shared" si="127"/>
        <v>2006.374999999877</v>
      </c>
      <c r="G1633" s="22">
        <v>5.1100000000000003</v>
      </c>
      <c r="H1633" s="3">
        <f t="shared" si="128"/>
        <v>1501.1894148148149</v>
      </c>
      <c r="I1633" s="3">
        <f t="shared" si="129"/>
        <v>27.025079012345678</v>
      </c>
      <c r="J1633" s="3">
        <f t="shared" si="130"/>
        <v>85.978308641975303</v>
      </c>
      <c r="K1633" s="3">
        <f t="shared" si="126"/>
        <v>25.641241372204625</v>
      </c>
    </row>
    <row r="1634" spans="1:11">
      <c r="A1634" s="1">
        <v>2006.06</v>
      </c>
      <c r="B1634" s="3">
        <v>1253.17</v>
      </c>
      <c r="C1634" s="3">
        <v>23.44</v>
      </c>
      <c r="D1634" s="3">
        <v>74.489999999999995</v>
      </c>
      <c r="E1634" s="3">
        <v>202.9</v>
      </c>
      <c r="F1634" s="3">
        <f t="shared" si="127"/>
        <v>2006.4583333332102</v>
      </c>
      <c r="G1634" s="22">
        <v>5.1100000000000003</v>
      </c>
      <c r="H1634" s="3">
        <f t="shared" si="128"/>
        <v>1455.4436200098569</v>
      </c>
      <c r="I1634" s="3">
        <f t="shared" si="129"/>
        <v>27.223440118284866</v>
      </c>
      <c r="J1634" s="3">
        <f t="shared" si="130"/>
        <v>86.513398225726945</v>
      </c>
      <c r="K1634" s="3">
        <f t="shared" si="126"/>
        <v>24.740556614648508</v>
      </c>
    </row>
    <row r="1635" spans="1:11">
      <c r="A1635" s="1">
        <v>2006.07</v>
      </c>
      <c r="B1635" s="3">
        <v>1260.24</v>
      </c>
      <c r="C1635" s="3">
        <f>C1634*2/3+C1637/3</f>
        <v>23.66</v>
      </c>
      <c r="D1635" s="21">
        <f>(2*D1634+D1637)/3</f>
        <v>75.849999999999994</v>
      </c>
      <c r="E1635" s="3">
        <v>203.5</v>
      </c>
      <c r="F1635" s="3">
        <f t="shared" si="127"/>
        <v>2006.5416666665435</v>
      </c>
      <c r="G1635" s="22">
        <v>5.09</v>
      </c>
      <c r="H1635" s="3">
        <f t="shared" si="128"/>
        <v>1459.3393415233415</v>
      </c>
      <c r="I1635" s="3">
        <f t="shared" si="129"/>
        <v>27.397931203931201</v>
      </c>
      <c r="J1635" s="3">
        <f t="shared" si="130"/>
        <v>87.833181818181814</v>
      </c>
      <c r="K1635" s="3">
        <f t="shared" si="126"/>
        <v>24.68782358111655</v>
      </c>
    </row>
    <row r="1636" spans="1:11">
      <c r="A1636" s="1">
        <v>2006.08</v>
      </c>
      <c r="B1636" s="3">
        <v>1287.1500000000001</v>
      </c>
      <c r="C1636" s="3">
        <f>C1634/3+C1637*2/3</f>
        <v>23.88</v>
      </c>
      <c r="D1636" s="21">
        <f>(D1634+2*D1637)/3</f>
        <v>77.209999999999994</v>
      </c>
      <c r="E1636" s="3">
        <v>203.9</v>
      </c>
      <c r="F1636" s="3">
        <f t="shared" si="127"/>
        <v>2006.6249999998768</v>
      </c>
      <c r="G1636" s="22">
        <v>4.88</v>
      </c>
      <c r="H1636" s="3">
        <f t="shared" si="128"/>
        <v>1487.5767410495341</v>
      </c>
      <c r="I1636" s="3">
        <f t="shared" si="129"/>
        <v>27.598440411966646</v>
      </c>
      <c r="J1636" s="3">
        <f t="shared" si="130"/>
        <v>89.232645904855318</v>
      </c>
      <c r="K1636" s="3">
        <f t="shared" si="126"/>
        <v>25.042346179446966</v>
      </c>
    </row>
    <row r="1637" spans="1:11">
      <c r="A1637" s="1">
        <v>2006.09</v>
      </c>
      <c r="B1637" s="3">
        <v>1317.74</v>
      </c>
      <c r="C1637" s="3">
        <v>24.1</v>
      </c>
      <c r="D1637" s="3">
        <v>78.569999999999993</v>
      </c>
      <c r="E1637" s="3">
        <v>202.9</v>
      </c>
      <c r="F1637" s="3">
        <f t="shared" si="127"/>
        <v>2006.70833333321</v>
      </c>
      <c r="G1637" s="22">
        <v>4.72</v>
      </c>
      <c r="H1637" s="3">
        <f t="shared" si="128"/>
        <v>1530.4358353868899</v>
      </c>
      <c r="I1637" s="3">
        <f t="shared" si="129"/>
        <v>27.989970428782652</v>
      </c>
      <c r="J1637" s="3">
        <f t="shared" si="130"/>
        <v>91.251949236076854</v>
      </c>
      <c r="K1637" s="3">
        <f t="shared" si="126"/>
        <v>25.634941319666201</v>
      </c>
    </row>
    <row r="1638" spans="1:11">
      <c r="A1638" s="1">
        <v>2006.1</v>
      </c>
      <c r="B1638" s="3">
        <v>1363.38</v>
      </c>
      <c r="C1638" s="3">
        <f>C1637*2/3+C1640/3</f>
        <v>24.36</v>
      </c>
      <c r="D1638" s="3">
        <f>D1637*2/3+D1640/3</f>
        <v>79.55</v>
      </c>
      <c r="E1638" s="3">
        <v>201.8</v>
      </c>
      <c r="F1638" s="3">
        <f t="shared" si="127"/>
        <v>2006.7916666665433</v>
      </c>
      <c r="G1638" s="22">
        <v>4.7300000000000004</v>
      </c>
      <c r="H1638" s="3">
        <f t="shared" si="128"/>
        <v>1592.0738206144695</v>
      </c>
      <c r="I1638" s="3">
        <f t="shared" si="129"/>
        <v>28.446154608523287</v>
      </c>
      <c r="J1638" s="3">
        <f t="shared" si="130"/>
        <v>92.893743805748244</v>
      </c>
      <c r="K1638" s="3">
        <f t="shared" si="126"/>
        <v>26.528553593418366</v>
      </c>
    </row>
    <row r="1639" spans="1:11">
      <c r="A1639" s="1">
        <v>2006.11</v>
      </c>
      <c r="B1639" s="3">
        <v>1388.64</v>
      </c>
      <c r="C1639" s="3">
        <f>C1637/3+C1640*2/3</f>
        <v>24.619999999999997</v>
      </c>
      <c r="D1639" s="3">
        <f>D1637/3+D1640*2/3</f>
        <v>80.53</v>
      </c>
      <c r="E1639" s="3">
        <v>201.5</v>
      </c>
      <c r="F1639" s="3">
        <f t="shared" si="127"/>
        <v>2006.8749999998765</v>
      </c>
      <c r="G1639" s="22">
        <v>4.5999999999999996</v>
      </c>
      <c r="H1639" s="3">
        <f t="shared" si="128"/>
        <v>1623.9851910669975</v>
      </c>
      <c r="I1639" s="3">
        <f t="shared" si="129"/>
        <v>28.792570719602971</v>
      </c>
      <c r="J1639" s="3">
        <f t="shared" si="130"/>
        <v>94.178136476426786</v>
      </c>
      <c r="K1639" s="3">
        <f t="shared" si="126"/>
        <v>26.918444632126995</v>
      </c>
    </row>
    <row r="1640" spans="1:11">
      <c r="A1640" s="1">
        <v>2006.12</v>
      </c>
      <c r="B1640" s="3">
        <v>1416.42</v>
      </c>
      <c r="C1640" s="3">
        <v>24.88</v>
      </c>
      <c r="D1640" s="3">
        <v>81.510000000000005</v>
      </c>
      <c r="E1640" s="3">
        <v>201.8</v>
      </c>
      <c r="F1640" s="3">
        <f t="shared" si="127"/>
        <v>2006.9583333332098</v>
      </c>
      <c r="G1640" s="22">
        <v>4.5599999999999996</v>
      </c>
      <c r="H1640" s="3">
        <f t="shared" si="128"/>
        <v>1654.0107680872147</v>
      </c>
      <c r="I1640" s="3">
        <f t="shared" si="129"/>
        <v>29.053379583746278</v>
      </c>
      <c r="J1640" s="3">
        <f t="shared" si="130"/>
        <v>95.182514866204158</v>
      </c>
      <c r="K1640" s="3">
        <f t="shared" si="126"/>
        <v>27.273038665476978</v>
      </c>
    </row>
    <row r="1641" spans="1:11">
      <c r="A1641" s="1">
        <v>2007.01</v>
      </c>
      <c r="B1641" s="3">
        <v>1424.16</v>
      </c>
      <c r="C1641" s="3">
        <f>C1640*2/3+C1643/3</f>
        <v>25.083333333333332</v>
      </c>
      <c r="D1641" s="3">
        <f>D1640*2/3+D1643/3</f>
        <v>82.056666666666672</v>
      </c>
      <c r="E1641" s="23">
        <v>202.416</v>
      </c>
      <c r="F1641" s="3">
        <f t="shared" si="127"/>
        <v>2007.0416666665431</v>
      </c>
      <c r="G1641" s="22">
        <v>4.76</v>
      </c>
      <c r="H1641" s="3">
        <f t="shared" si="128"/>
        <v>1657.9880246620821</v>
      </c>
      <c r="I1641" s="3">
        <f t="shared" si="129"/>
        <v>29.201681191210177</v>
      </c>
      <c r="J1641" s="3">
        <f t="shared" si="130"/>
        <v>95.529273871630707</v>
      </c>
      <c r="K1641" s="3">
        <f t="shared" si="126"/>
        <v>27.197961638351494</v>
      </c>
    </row>
    <row r="1642" spans="1:11">
      <c r="A1642" s="1">
        <v>2007.02</v>
      </c>
      <c r="B1642" s="3">
        <v>1444.8</v>
      </c>
      <c r="C1642" s="3">
        <f>C1640/3+C1643*2/3</f>
        <v>25.286666666666665</v>
      </c>
      <c r="D1642" s="3">
        <f>D1640/3+D1643*2/3</f>
        <v>82.603333333333339</v>
      </c>
      <c r="E1642" s="23">
        <v>203.499</v>
      </c>
      <c r="F1642" s="3">
        <f t="shared" si="127"/>
        <v>2007.1249999998763</v>
      </c>
      <c r="G1642" s="22">
        <v>4.72</v>
      </c>
      <c r="H1642" s="3">
        <f t="shared" si="128"/>
        <v>1673.0653221883151</v>
      </c>
      <c r="I1642" s="3">
        <f t="shared" si="129"/>
        <v>29.281731114157804</v>
      </c>
      <c r="J1642" s="3">
        <f t="shared" si="130"/>
        <v>95.653912304237366</v>
      </c>
      <c r="K1642" s="3">
        <f t="shared" si="126"/>
        <v>27.305617434334717</v>
      </c>
    </row>
    <row r="1643" spans="1:11">
      <c r="A1643" s="1">
        <v>2007.03</v>
      </c>
      <c r="B1643" s="3">
        <v>1406.95</v>
      </c>
      <c r="C1643" s="3">
        <v>25.49</v>
      </c>
      <c r="D1643" s="3">
        <v>83.15</v>
      </c>
      <c r="E1643" s="23">
        <v>205.352</v>
      </c>
      <c r="F1643" s="3">
        <f t="shared" si="127"/>
        <v>2007.2083333332096</v>
      </c>
      <c r="G1643" s="22">
        <v>4.5599999999999996</v>
      </c>
      <c r="H1643" s="3">
        <f t="shared" si="128"/>
        <v>1614.5339100666172</v>
      </c>
      <c r="I1643" s="3">
        <f t="shared" si="129"/>
        <v>29.250840021037043</v>
      </c>
      <c r="J1643" s="3">
        <f t="shared" si="130"/>
        <v>95.41809916630956</v>
      </c>
      <c r="K1643" s="3">
        <f t="shared" si="126"/>
        <v>26.218468331767603</v>
      </c>
    </row>
    <row r="1644" spans="1:11">
      <c r="A1644" s="1">
        <v>2007.04</v>
      </c>
      <c r="B1644" s="3">
        <v>1463.64</v>
      </c>
      <c r="C1644" s="3">
        <f>C1643*2/3+C1646/3</f>
        <v>25.716666666666669</v>
      </c>
      <c r="D1644" s="3">
        <f>D1643*2/3+D1646/3</f>
        <v>83.740000000000009</v>
      </c>
      <c r="E1644" s="23">
        <v>206.68600000000001</v>
      </c>
      <c r="F1644" s="3">
        <f t="shared" si="127"/>
        <v>2007.2916666665428</v>
      </c>
      <c r="G1644" s="22">
        <v>4.6900000000000004</v>
      </c>
      <c r="H1644" s="3">
        <f t="shared" si="128"/>
        <v>1668.7475978053665</v>
      </c>
      <c r="I1644" s="3">
        <f t="shared" si="129"/>
        <v>29.320478890684416</v>
      </c>
      <c r="J1644" s="3">
        <f t="shared" si="130"/>
        <v>95.474928151882565</v>
      </c>
      <c r="K1644" s="3">
        <f t="shared" si="126"/>
        <v>26.966916024922853</v>
      </c>
    </row>
    <row r="1645" spans="1:11">
      <c r="A1645" s="1">
        <v>2007.05</v>
      </c>
      <c r="B1645" s="3">
        <v>1511.14</v>
      </c>
      <c r="C1645" s="3">
        <f>C1643/3+C1646*2/3</f>
        <v>25.943333333333335</v>
      </c>
      <c r="D1645" s="3">
        <f>D1643/3+D1646*2/3</f>
        <v>84.330000000000013</v>
      </c>
      <c r="E1645" s="23">
        <v>207.94900000000001</v>
      </c>
      <c r="F1645" s="3">
        <f t="shared" si="127"/>
        <v>2007.3749999998761</v>
      </c>
      <c r="G1645" s="22">
        <v>4.75</v>
      </c>
      <c r="H1645" s="3">
        <f t="shared" si="128"/>
        <v>1712.43978571669</v>
      </c>
      <c r="I1645" s="3">
        <f t="shared" si="129"/>
        <v>29.399258952916338</v>
      </c>
      <c r="J1645" s="3">
        <f t="shared" si="130"/>
        <v>95.563645413057998</v>
      </c>
      <c r="K1645" s="3">
        <f t="shared" si="126"/>
        <v>27.538986026330637</v>
      </c>
    </row>
    <row r="1646" spans="1:11">
      <c r="A1646" s="1">
        <v>2007.06</v>
      </c>
      <c r="B1646" s="3">
        <v>1514.19</v>
      </c>
      <c r="C1646" s="3">
        <v>26.17</v>
      </c>
      <c r="D1646" s="3">
        <v>84.92</v>
      </c>
      <c r="E1646" s="23">
        <v>208.352</v>
      </c>
      <c r="F1646" s="3">
        <f t="shared" si="127"/>
        <v>2007.4583333332093</v>
      </c>
      <c r="G1646" s="22">
        <v>5.0999999999999996</v>
      </c>
      <c r="H1646" s="3">
        <f t="shared" si="128"/>
        <v>1712.5771458877284</v>
      </c>
      <c r="I1646" s="3">
        <f t="shared" si="129"/>
        <v>29.598758351251728</v>
      </c>
      <c r="J1646" s="3">
        <f t="shared" si="130"/>
        <v>96.046104669021645</v>
      </c>
      <c r="K1646" s="3">
        <f t="shared" si="126"/>
        <v>27.408848700990994</v>
      </c>
    </row>
    <row r="1647" spans="1:11">
      <c r="A1647" s="1">
        <v>2007.07</v>
      </c>
      <c r="B1647" s="4">
        <v>1520.71</v>
      </c>
      <c r="C1647" s="3">
        <f>C1646*2/3+C1649/3</f>
        <v>26.436666666666667</v>
      </c>
      <c r="D1647" s="3">
        <f>D1646*2/3+D1649/3</f>
        <v>82.813333333333333</v>
      </c>
      <c r="E1647" s="23">
        <v>208.29900000000001</v>
      </c>
      <c r="F1647" s="3">
        <f t="shared" si="127"/>
        <v>2007.5416666665426</v>
      </c>
      <c r="G1647" s="22">
        <v>5</v>
      </c>
      <c r="H1647" s="3">
        <f t="shared" si="128"/>
        <v>1720.3890153097227</v>
      </c>
      <c r="I1647" s="3">
        <f t="shared" si="129"/>
        <v>29.907971233659303</v>
      </c>
      <c r="J1647" s="3">
        <f t="shared" si="130"/>
        <v>93.687257259996443</v>
      </c>
      <c r="K1647" s="3">
        <f t="shared" si="126"/>
        <v>27.400722446243627</v>
      </c>
    </row>
    <row r="1648" spans="1:11">
      <c r="A1648" s="1">
        <v>2007.08</v>
      </c>
      <c r="B1648" s="3">
        <v>1454.62</v>
      </c>
      <c r="C1648" s="3">
        <f>C1646/3+C1649*2/3</f>
        <v>26.703333333333333</v>
      </c>
      <c r="D1648" s="3">
        <f>D1646/3+D1649*2/3</f>
        <v>80.706666666666663</v>
      </c>
      <c r="E1648" s="23">
        <v>207.917</v>
      </c>
      <c r="F1648" s="3">
        <f t="shared" si="127"/>
        <v>2007.6249999998759</v>
      </c>
      <c r="G1648" s="22">
        <v>4.67</v>
      </c>
      <c r="H1648" s="3">
        <f t="shared" si="128"/>
        <v>1648.6444254197584</v>
      </c>
      <c r="I1648" s="3">
        <f t="shared" si="129"/>
        <v>30.26515628832659</v>
      </c>
      <c r="J1648" s="3">
        <f t="shared" si="130"/>
        <v>91.471721889023016</v>
      </c>
      <c r="K1648" s="3">
        <f t="shared" si="126"/>
        <v>26.139712765837199</v>
      </c>
    </row>
    <row r="1649" spans="1:11">
      <c r="A1649" s="1">
        <v>2007.09</v>
      </c>
      <c r="B1649" s="3">
        <v>1497.12</v>
      </c>
      <c r="C1649" s="3">
        <v>26.97</v>
      </c>
      <c r="D1649" s="3">
        <v>78.599999999999994</v>
      </c>
      <c r="E1649" s="23">
        <v>208.49</v>
      </c>
      <c r="F1649" s="3">
        <f t="shared" si="127"/>
        <v>2007.7083333332091</v>
      </c>
      <c r="G1649" s="22">
        <v>4.5199999999999996</v>
      </c>
      <c r="H1649" s="3">
        <f t="shared" si="128"/>
        <v>1692.1498776919752</v>
      </c>
      <c r="I1649" s="3">
        <f t="shared" si="129"/>
        <v>30.483382896062153</v>
      </c>
      <c r="J1649" s="3">
        <f t="shared" si="130"/>
        <v>88.839224902873013</v>
      </c>
      <c r="K1649" s="3">
        <f t="shared" si="126"/>
        <v>26.716690536910153</v>
      </c>
    </row>
    <row r="1650" spans="1:11">
      <c r="A1650" s="1">
        <v>2007.1</v>
      </c>
      <c r="B1650" s="3">
        <v>1539.66</v>
      </c>
      <c r="C1650" s="3">
        <f>C1649*2/3+C1652/3</f>
        <v>27.223333333333336</v>
      </c>
      <c r="D1650" s="3">
        <f>D1649*2/3+D1652/3</f>
        <v>74.460000000000008</v>
      </c>
      <c r="E1650" s="1">
        <v>208.93600000000001</v>
      </c>
      <c r="F1650" s="3">
        <f t="shared" si="127"/>
        <v>2007.7916666665424</v>
      </c>
      <c r="G1650" s="22">
        <v>4.53</v>
      </c>
      <c r="H1650" s="3">
        <f t="shared" si="128"/>
        <v>1736.5168233334607</v>
      </c>
      <c r="I1650" s="3">
        <f t="shared" si="129"/>
        <v>30.704036164184245</v>
      </c>
      <c r="J1650" s="3">
        <f t="shared" si="130"/>
        <v>83.980257112225743</v>
      </c>
      <c r="K1650" s="3">
        <f t="shared" si="126"/>
        <v>27.311429808570367</v>
      </c>
    </row>
    <row r="1651" spans="1:11">
      <c r="A1651" s="1">
        <v>2007.11</v>
      </c>
      <c r="B1651" s="3">
        <v>1463.39</v>
      </c>
      <c r="C1651" s="3">
        <f>C1649/3+C1652*2/3</f>
        <v>27.476666666666667</v>
      </c>
      <c r="D1651" s="3">
        <f>D1649/3+D1652*2/3</f>
        <v>70.320000000000007</v>
      </c>
      <c r="E1651" s="1">
        <v>210.17699999999999</v>
      </c>
      <c r="F1651" s="3">
        <f t="shared" si="127"/>
        <v>2007.8749999998756</v>
      </c>
      <c r="G1651" s="22">
        <v>4.1500000000000004</v>
      </c>
      <c r="H1651" s="3">
        <f t="shared" si="128"/>
        <v>1640.7497180947487</v>
      </c>
      <c r="I1651" s="3">
        <f t="shared" si="129"/>
        <v>30.806779523925069</v>
      </c>
      <c r="J1651" s="3">
        <f t="shared" si="130"/>
        <v>78.842632638204947</v>
      </c>
      <c r="K1651" s="3">
        <f t="shared" si="126"/>
        <v>25.720400819964041</v>
      </c>
    </row>
    <row r="1652" spans="1:11">
      <c r="A1652" s="1">
        <v>2007.12</v>
      </c>
      <c r="B1652" s="3">
        <v>1479.22</v>
      </c>
      <c r="C1652" s="3">
        <v>27.73</v>
      </c>
      <c r="D1652" s="3">
        <v>66.180000000000007</v>
      </c>
      <c r="E1652" s="1">
        <v>210.036</v>
      </c>
      <c r="F1652" s="3">
        <f t="shared" si="127"/>
        <v>2007.9583333332089</v>
      </c>
      <c r="G1652" s="22">
        <v>4.0999999999999996</v>
      </c>
      <c r="H1652" s="3">
        <f t="shared" si="128"/>
        <v>1659.6116522881791</v>
      </c>
      <c r="I1652" s="3">
        <f t="shared" si="129"/>
        <v>31.111687996343484</v>
      </c>
      <c r="J1652" s="3">
        <f t="shared" si="130"/>
        <v>74.250685596754849</v>
      </c>
      <c r="K1652" s="3">
        <f t="shared" si="126"/>
        <v>25.946804431226933</v>
      </c>
    </row>
    <row r="1653" spans="1:11">
      <c r="A1653" s="1">
        <v>2008.01</v>
      </c>
      <c r="B1653" s="3">
        <v>1378.76</v>
      </c>
      <c r="C1653" s="3">
        <f>C1652*2/3+C1655/3</f>
        <v>27.92</v>
      </c>
      <c r="D1653" s="3">
        <f>D1652*2/3+D1655/3</f>
        <v>64.25</v>
      </c>
      <c r="E1653" s="1">
        <v>211.08</v>
      </c>
      <c r="F1653" s="3">
        <f t="shared" si="127"/>
        <v>2008.0416666665421</v>
      </c>
      <c r="G1653" s="3">
        <v>3.74</v>
      </c>
      <c r="H1653" s="3">
        <f t="shared" si="128"/>
        <v>1539.249545196134</v>
      </c>
      <c r="I1653" s="3">
        <f t="shared" si="129"/>
        <v>31.1699260943718</v>
      </c>
      <c r="J1653" s="3">
        <f t="shared" si="130"/>
        <v>71.728787663445132</v>
      </c>
      <c r="K1653" s="3">
        <f t="shared" si="126"/>
        <v>24.014277487238623</v>
      </c>
    </row>
    <row r="1654" spans="1:11">
      <c r="A1654" s="1">
        <v>2008.02</v>
      </c>
      <c r="B1654" s="1">
        <v>1354.87</v>
      </c>
      <c r="C1654" s="3">
        <f>C1652/3+C1655*2/3</f>
        <v>28.11</v>
      </c>
      <c r="D1654" s="3">
        <f>D1652/3+D1655*2/3</f>
        <v>62.32</v>
      </c>
      <c r="E1654" s="1">
        <v>211.69300000000001</v>
      </c>
      <c r="F1654" s="3">
        <f t="shared" si="127"/>
        <v>2008.1249999998754</v>
      </c>
      <c r="G1654" s="22">
        <v>3.74</v>
      </c>
      <c r="H1654" s="3">
        <f t="shared" si="128"/>
        <v>1508.1987382672073</v>
      </c>
      <c r="I1654" s="3">
        <f t="shared" si="129"/>
        <v>31.291169287600436</v>
      </c>
      <c r="J1654" s="3">
        <f t="shared" si="130"/>
        <v>69.372667022527892</v>
      </c>
      <c r="K1654" s="3">
        <f t="shared" si="126"/>
        <v>23.487413714232709</v>
      </c>
    </row>
    <row r="1655" spans="1:11">
      <c r="A1655" s="1">
        <v>2008.03</v>
      </c>
      <c r="B1655" s="1">
        <v>1316.94</v>
      </c>
      <c r="C1655" s="1">
        <v>28.3</v>
      </c>
      <c r="D1655" s="1">
        <v>60.39</v>
      </c>
      <c r="E1655" s="1">
        <v>213.52799999999999</v>
      </c>
      <c r="F1655" s="3">
        <f t="shared" si="127"/>
        <v>2008.2083333332087</v>
      </c>
      <c r="G1655" s="22">
        <v>3.51</v>
      </c>
      <c r="H1655" s="3">
        <f t="shared" si="128"/>
        <v>1453.3780628301674</v>
      </c>
      <c r="I1655" s="3">
        <f t="shared" si="129"/>
        <v>31.231946161627516</v>
      </c>
      <c r="J1655" s="3">
        <f t="shared" si="130"/>
        <v>66.646545183769803</v>
      </c>
      <c r="K1655" s="3">
        <f t="shared" si="126"/>
        <v>22.599269467376015</v>
      </c>
    </row>
    <row r="1656" spans="1:11">
      <c r="A1656" s="1">
        <v>2008.04</v>
      </c>
      <c r="B1656" s="1">
        <v>1370.47</v>
      </c>
      <c r="C1656" s="3">
        <f>C1655*2/3+C1658/3</f>
        <v>28.436666666666667</v>
      </c>
      <c r="D1656" s="3">
        <f>D1655*2/3+D1658/3</f>
        <v>57.383333333333326</v>
      </c>
      <c r="E1656" s="1">
        <v>214.82300000000001</v>
      </c>
      <c r="F1656" s="3">
        <f t="shared" si="127"/>
        <v>2008.2916666665419</v>
      </c>
      <c r="G1656" s="22">
        <v>3.68</v>
      </c>
      <c r="H1656" s="3">
        <f t="shared" si="128"/>
        <v>1503.3364932991344</v>
      </c>
      <c r="I1656" s="3">
        <f t="shared" si="129"/>
        <v>31.193589606327066</v>
      </c>
      <c r="J1656" s="3">
        <f t="shared" si="130"/>
        <v>62.946623499345954</v>
      </c>
      <c r="K1656" s="3">
        <f t="shared" si="126"/>
        <v>23.348258612378906</v>
      </c>
    </row>
    <row r="1657" spans="1:11">
      <c r="A1657" s="1">
        <v>2008.05</v>
      </c>
      <c r="B1657" s="1">
        <v>1403.22</v>
      </c>
      <c r="C1657" s="3">
        <f>C1655/3+C1658*2/3</f>
        <v>28.573333333333334</v>
      </c>
      <c r="D1657" s="3">
        <f>D1655/3+D1658*2/3</f>
        <v>54.376666666666665</v>
      </c>
      <c r="E1657" s="1">
        <v>216.63200000000001</v>
      </c>
      <c r="F1657" s="3">
        <f t="shared" si="127"/>
        <v>2008.3749999998752</v>
      </c>
      <c r="G1657" s="22">
        <v>3.88</v>
      </c>
      <c r="H1657" s="3">
        <f t="shared" si="128"/>
        <v>1526.4078852616417</v>
      </c>
      <c r="I1657" s="3">
        <f t="shared" si="129"/>
        <v>31.081770006277925</v>
      </c>
      <c r="J1657" s="3">
        <f t="shared" si="130"/>
        <v>59.150363288895448</v>
      </c>
      <c r="K1657" s="3">
        <f t="shared" si="126"/>
        <v>23.688542677436274</v>
      </c>
    </row>
    <row r="1658" spans="1:11">
      <c r="A1658" s="1">
        <v>2008.06</v>
      </c>
      <c r="B1658" s="1">
        <v>1341.25</v>
      </c>
      <c r="C1658" s="1">
        <v>28.71</v>
      </c>
      <c r="D1658" s="1">
        <v>51.37</v>
      </c>
      <c r="E1658" s="1">
        <v>218.815</v>
      </c>
      <c r="F1658" s="3">
        <f t="shared" si="127"/>
        <v>2008.4583333332084</v>
      </c>
      <c r="G1658" s="22">
        <v>4.0999999999999996</v>
      </c>
      <c r="H1658" s="3">
        <f t="shared" si="128"/>
        <v>1444.4419372529303</v>
      </c>
      <c r="I1658" s="3">
        <f t="shared" si="129"/>
        <v>30.918865251468134</v>
      </c>
      <c r="J1658" s="3">
        <f t="shared" si="130"/>
        <v>55.322260813929567</v>
      </c>
      <c r="K1658" s="3">
        <f t="shared" si="126"/>
        <v>22.409351777208215</v>
      </c>
    </row>
    <row r="1659" spans="1:11">
      <c r="A1659" s="1">
        <v>2008.07</v>
      </c>
      <c r="B1659" s="1">
        <v>1257.33</v>
      </c>
      <c r="C1659" s="3">
        <f>C1658*2/3+C1661/3</f>
        <v>28.756666666666668</v>
      </c>
      <c r="D1659" s="3">
        <f>D1658*2/3+D1661/3</f>
        <v>49.563333333333333</v>
      </c>
      <c r="E1659" s="1">
        <v>219.964</v>
      </c>
      <c r="F1659" s="3">
        <f t="shared" si="127"/>
        <v>2008.5416666665417</v>
      </c>
      <c r="G1659" s="22">
        <v>4.01</v>
      </c>
      <c r="H1659" s="3">
        <f t="shared" si="128"/>
        <v>1346.992301012893</v>
      </c>
      <c r="I1659" s="3">
        <f t="shared" si="129"/>
        <v>30.807352566783656</v>
      </c>
      <c r="J1659" s="3">
        <f t="shared" si="130"/>
        <v>53.097777363568575</v>
      </c>
      <c r="K1659" s="3">
        <f t="shared" si="126"/>
        <v>20.900246967426749</v>
      </c>
    </row>
    <row r="1660" spans="1:11">
      <c r="A1660" s="1">
        <v>2008.08</v>
      </c>
      <c r="B1660" s="1">
        <v>1281.47</v>
      </c>
      <c r="C1660" s="3">
        <f>C1658/3+C1661*2/3</f>
        <v>28.803333333333335</v>
      </c>
      <c r="D1660" s="3">
        <f>D1658/3+D1661*2/3</f>
        <v>47.756666666666668</v>
      </c>
      <c r="E1660" s="1">
        <v>219.08600000000001</v>
      </c>
      <c r="F1660" s="3">
        <f t="shared" si="127"/>
        <v>2008.6249999998749</v>
      </c>
      <c r="G1660" s="22">
        <v>3.89</v>
      </c>
      <c r="H1660" s="3">
        <f t="shared" si="128"/>
        <v>1378.3555567220178</v>
      </c>
      <c r="I1660" s="3">
        <f t="shared" si="129"/>
        <v>30.981009740467208</v>
      </c>
      <c r="J1660" s="3">
        <f t="shared" si="130"/>
        <v>51.367310097404662</v>
      </c>
      <c r="K1660" s="3">
        <f t="shared" si="126"/>
        <v>21.394490754583934</v>
      </c>
    </row>
    <row r="1661" spans="1:11">
      <c r="A1661" s="1">
        <v>2008.09</v>
      </c>
      <c r="B1661" s="1">
        <v>1216.95</v>
      </c>
      <c r="C1661" s="1">
        <v>28.85</v>
      </c>
      <c r="D1661" s="1">
        <f>45.95</f>
        <v>45.95</v>
      </c>
      <c r="E1661" s="1">
        <v>218.78299999999999</v>
      </c>
      <c r="F1661" s="3">
        <f t="shared" si="127"/>
        <v>2008.7083333332082</v>
      </c>
      <c r="G1661" s="22">
        <v>3.69</v>
      </c>
      <c r="H1661" s="3">
        <f t="shared" si="128"/>
        <v>1310.7703409314252</v>
      </c>
      <c r="I1661" s="3">
        <f t="shared" si="129"/>
        <v>31.074180809295054</v>
      </c>
      <c r="J1661" s="3">
        <f t="shared" si="130"/>
        <v>49.492499417230775</v>
      </c>
      <c r="K1661" s="3">
        <f t="shared" si="126"/>
        <v>20.355949782986603</v>
      </c>
    </row>
    <row r="1662" spans="1:11">
      <c r="A1662" s="1">
        <v>2008.1</v>
      </c>
      <c r="B1662" s="1">
        <v>968.8</v>
      </c>
      <c r="C1662" s="3">
        <f>C1661*2/3+C1664/3</f>
        <v>28.696666666666665</v>
      </c>
      <c r="D1662" s="3">
        <f>D1661*2/3+D1664/3</f>
        <v>35.593333333333334</v>
      </c>
      <c r="E1662" s="1">
        <v>216.57300000000001</v>
      </c>
      <c r="F1662" s="3">
        <f t="shared" si="127"/>
        <v>2008.7916666665415</v>
      </c>
      <c r="G1662" s="1">
        <v>3.81</v>
      </c>
      <c r="H1662" s="3">
        <f t="shared" si="128"/>
        <v>1054.1374963638125</v>
      </c>
      <c r="I1662" s="3">
        <f t="shared" si="129"/>
        <v>31.224434717162335</v>
      </c>
      <c r="J1662" s="3">
        <f t="shared" si="130"/>
        <v>38.728599594593966</v>
      </c>
      <c r="K1662" s="3">
        <f t="shared" si="126"/>
        <v>16.381893046156748</v>
      </c>
    </row>
    <row r="1663" spans="1:11">
      <c r="A1663" s="1">
        <v>2008.11</v>
      </c>
      <c r="B1663" s="1">
        <v>883.04</v>
      </c>
      <c r="C1663" s="3">
        <f>C1661/3+C1664*2/3</f>
        <v>28.543333333333333</v>
      </c>
      <c r="D1663" s="3">
        <f>D1661/3+D1664*2/3</f>
        <v>25.236666666666668</v>
      </c>
      <c r="E1663" s="1">
        <v>212.42500000000001</v>
      </c>
      <c r="F1663" s="3">
        <f t="shared" si="127"/>
        <v>2008.8749999998747</v>
      </c>
      <c r="G1663" s="1">
        <v>3.53</v>
      </c>
      <c r="H1663" s="3">
        <f t="shared" si="128"/>
        <v>979.58515240673159</v>
      </c>
      <c r="I1663" s="3">
        <f t="shared" si="129"/>
        <v>31.664053195245376</v>
      </c>
      <c r="J1663" s="3">
        <f t="shared" si="130"/>
        <v>27.995859715193596</v>
      </c>
      <c r="K1663" s="3">
        <f t="shared" si="126"/>
        <v>15.254561429525628</v>
      </c>
    </row>
    <row r="1664" spans="1:11">
      <c r="A1664" s="1">
        <v>2008.12</v>
      </c>
      <c r="B1664" s="1">
        <v>877.56</v>
      </c>
      <c r="C1664" s="1">
        <v>28.39</v>
      </c>
      <c r="D1664" s="1">
        <v>14.88</v>
      </c>
      <c r="E1664" s="1">
        <v>210.22800000000001</v>
      </c>
      <c r="F1664" s="3">
        <f t="shared" si="127"/>
        <v>2008.958333333208</v>
      </c>
      <c r="G1664" s="1">
        <v>2.42</v>
      </c>
      <c r="H1664" s="3">
        <f t="shared" si="128"/>
        <v>983.67969062161058</v>
      </c>
      <c r="I1664" s="3">
        <f t="shared" si="129"/>
        <v>31.82308493635481</v>
      </c>
      <c r="J1664" s="3">
        <f t="shared" si="130"/>
        <v>16.679376676750955</v>
      </c>
      <c r="K1664" s="3">
        <f t="shared" si="126"/>
        <v>15.370926237099214</v>
      </c>
    </row>
    <row r="1665" spans="1:11">
      <c r="A1665" s="1">
        <v>2009.01</v>
      </c>
      <c r="B1665" s="1">
        <v>865.58</v>
      </c>
      <c r="C1665" s="3">
        <f>C1664*2/3+C1667/3</f>
        <v>28.009999999999998</v>
      </c>
      <c r="D1665" s="3">
        <f>D1664*2/3+D1667/3</f>
        <v>12.206666666666667</v>
      </c>
      <c r="E1665" s="1">
        <v>211.143</v>
      </c>
      <c r="F1665" s="3">
        <f t="shared" si="127"/>
        <v>2009.0416666665412</v>
      </c>
      <c r="G1665" s="1">
        <v>2.52</v>
      </c>
      <c r="H1665" s="3">
        <f t="shared" si="128"/>
        <v>966.04636194427474</v>
      </c>
      <c r="I1665" s="3">
        <f t="shared" si="129"/>
        <v>31.261071880194933</v>
      </c>
      <c r="J1665" s="3">
        <f t="shared" si="130"/>
        <v>13.623473191154808</v>
      </c>
      <c r="K1665" s="3">
        <f t="shared" ref="K1665:K1724" si="131">H1665/AVERAGE(J1545:J1664)</f>
        <v>15.169539963203816</v>
      </c>
    </row>
    <row r="1666" spans="1:11">
      <c r="A1666" s="1">
        <v>2009.02</v>
      </c>
      <c r="B1666" s="1">
        <v>805.23</v>
      </c>
      <c r="C1666" s="3">
        <f>C1664/3+C1667*2/3</f>
        <v>27.630000000000003</v>
      </c>
      <c r="D1666" s="3">
        <f>D1664/3+D1667*2/3</f>
        <v>9.5333333333333332</v>
      </c>
      <c r="E1666" s="1">
        <v>212.19300000000001</v>
      </c>
      <c r="F1666" s="3">
        <f t="shared" si="127"/>
        <v>2009.1249999998745</v>
      </c>
      <c r="G1666" s="1">
        <v>2.87</v>
      </c>
      <c r="H1666" s="3">
        <f t="shared" si="128"/>
        <v>894.24462399796403</v>
      </c>
      <c r="I1666" s="3">
        <f t="shared" si="129"/>
        <v>30.684374602366713</v>
      </c>
      <c r="J1666" s="3">
        <f t="shared" si="130"/>
        <v>10.587201274311592</v>
      </c>
      <c r="K1666" s="3">
        <f t="shared" si="131"/>
        <v>14.117398854854674</v>
      </c>
    </row>
    <row r="1667" spans="1:11">
      <c r="A1667" s="1">
        <v>2009.03</v>
      </c>
      <c r="B1667" s="1">
        <v>757.13</v>
      </c>
      <c r="C1667" s="1">
        <v>27.25</v>
      </c>
      <c r="D1667" s="1">
        <v>6.86</v>
      </c>
      <c r="E1667" s="1">
        <v>212.709</v>
      </c>
      <c r="F1667" s="3">
        <f>F1666+1/12</f>
        <v>2009.2083333332077</v>
      </c>
      <c r="G1667" s="1">
        <v>2.82</v>
      </c>
      <c r="H1667" s="3">
        <f t="shared" si="128"/>
        <v>838.78766060674434</v>
      </c>
      <c r="I1667" s="3">
        <f t="shared" si="129"/>
        <v>30.188955333342733</v>
      </c>
      <c r="J1667" s="3">
        <f t="shared" si="130"/>
        <v>7.5998617829993087</v>
      </c>
      <c r="K1667" s="3">
        <f t="shared" si="131"/>
        <v>13.31912883636724</v>
      </c>
    </row>
    <row r="1668" spans="1:11">
      <c r="A1668" s="1">
        <v>2009.04</v>
      </c>
      <c r="B1668" s="1">
        <v>848.15</v>
      </c>
      <c r="C1668" s="3">
        <f>C1667*2/3+C1670/3</f>
        <v>26.696666666666665</v>
      </c>
      <c r="D1668" s="3">
        <f>D1667*2/3+D1670/3</f>
        <v>7.0766666666666662</v>
      </c>
      <c r="E1668" s="1">
        <v>213.24</v>
      </c>
      <c r="F1668" s="3">
        <f t="shared" si="127"/>
        <v>2009.291666666541</v>
      </c>
      <c r="G1668" s="1">
        <v>2.93</v>
      </c>
      <c r="H1668" s="3">
        <f t="shared" si="128"/>
        <v>937.28450337647712</v>
      </c>
      <c r="I1668" s="3">
        <f t="shared" si="129"/>
        <v>29.502295535546793</v>
      </c>
      <c r="J1668" s="3">
        <f t="shared" si="130"/>
        <v>7.8203737572688032</v>
      </c>
      <c r="K1668" s="3">
        <f t="shared" si="131"/>
        <v>14.976730666864551</v>
      </c>
    </row>
    <row r="1669" spans="1:11">
      <c r="A1669" s="1">
        <v>2009.05</v>
      </c>
      <c r="B1669" s="1">
        <v>902.41</v>
      </c>
      <c r="C1669" s="3">
        <f>C1667/3+C1670*2/3</f>
        <v>26.143333333333331</v>
      </c>
      <c r="D1669" s="3">
        <f>D1667/3+D1670*2/3</f>
        <v>7.293333333333333</v>
      </c>
      <c r="E1669" s="1">
        <v>213.85599999999999</v>
      </c>
      <c r="F1669" s="3">
        <f t="shared" si="127"/>
        <v>2009.3749999998743</v>
      </c>
      <c r="G1669" s="1">
        <v>3.29</v>
      </c>
      <c r="H1669" s="3">
        <f t="shared" si="128"/>
        <v>994.37432898772988</v>
      </c>
      <c r="I1669" s="3">
        <f t="shared" si="129"/>
        <v>28.807592492144241</v>
      </c>
      <c r="J1669" s="3">
        <f t="shared" si="130"/>
        <v>8.0365947179410426</v>
      </c>
      <c r="K1669" s="3">
        <f t="shared" si="131"/>
        <v>15.99083704267164</v>
      </c>
    </row>
    <row r="1670" spans="1:11">
      <c r="A1670" s="1">
        <v>2009.06</v>
      </c>
      <c r="B1670" s="1">
        <v>926.12</v>
      </c>
      <c r="C1670" s="1">
        <v>25.59</v>
      </c>
      <c r="D1670" s="1">
        <v>7.51</v>
      </c>
      <c r="E1670" s="1">
        <v>215.69300000000001</v>
      </c>
      <c r="F1670" s="3">
        <f t="shared" si="127"/>
        <v>2009.4583333332075</v>
      </c>
      <c r="G1670" s="1">
        <v>3.72</v>
      </c>
      <c r="H1670" s="3">
        <f t="shared" si="128"/>
        <v>1011.8092752198726</v>
      </c>
      <c r="I1670" s="3">
        <f t="shared" si="129"/>
        <v>27.957715363966376</v>
      </c>
      <c r="J1670" s="3">
        <f t="shared" si="130"/>
        <v>8.2048629301831753</v>
      </c>
      <c r="K1670" s="3">
        <f t="shared" si="131"/>
        <v>16.378493035897534</v>
      </c>
    </row>
    <row r="1671" spans="1:11">
      <c r="A1671" s="1">
        <v>2009.07</v>
      </c>
      <c r="B1671" s="1">
        <v>935.82</v>
      </c>
      <c r="C1671" s="3">
        <f>C1670*2/3+C1673/3</f>
        <v>25.026666666666664</v>
      </c>
      <c r="D1671" s="3">
        <f>D1670*2/3+D1673/3</f>
        <v>9.1866666666666674</v>
      </c>
      <c r="E1671" s="1">
        <v>215.351</v>
      </c>
      <c r="F1671" s="3">
        <f t="shared" si="127"/>
        <v>2009.5416666665408</v>
      </c>
      <c r="G1671" s="1">
        <v>3.56</v>
      </c>
      <c r="H1671" s="3">
        <f t="shared" si="128"/>
        <v>1024.0304572535069</v>
      </c>
      <c r="I1671" s="3">
        <f t="shared" si="129"/>
        <v>27.385681979651817</v>
      </c>
      <c r="J1671" s="3">
        <f t="shared" si="130"/>
        <v>10.052602495460899</v>
      </c>
      <c r="K1671" s="3">
        <f t="shared" si="131"/>
        <v>16.688783896123734</v>
      </c>
    </row>
    <row r="1672" spans="1:11">
      <c r="A1672" s="1">
        <v>2009.08</v>
      </c>
      <c r="B1672" s="1">
        <v>1009.73</v>
      </c>
      <c r="C1672" s="3">
        <f>C1670/3+C1673*2/3</f>
        <v>24.463333333333331</v>
      </c>
      <c r="D1672" s="3">
        <f>D1670/3+D1673*2/3</f>
        <v>10.863333333333333</v>
      </c>
      <c r="E1672" s="1">
        <v>215.834</v>
      </c>
      <c r="F1672" s="3">
        <f t="shared" si="127"/>
        <v>2009.624999999874</v>
      </c>
      <c r="G1672" s="1">
        <v>3.59</v>
      </c>
      <c r="H1672" s="3">
        <f t="shared" si="128"/>
        <v>1102.4346233679587</v>
      </c>
      <c r="I1672" s="3">
        <f t="shared" si="129"/>
        <v>26.709343754922759</v>
      </c>
      <c r="J1672" s="3">
        <f t="shared" si="130"/>
        <v>11.860710082748778</v>
      </c>
      <c r="K1672" s="3">
        <f t="shared" si="131"/>
        <v>18.087700934058645</v>
      </c>
    </row>
    <row r="1673" spans="1:11">
      <c r="A1673" s="1">
        <v>2009.09</v>
      </c>
      <c r="B1673" s="1">
        <v>1044.55</v>
      </c>
      <c r="C1673" s="1">
        <v>23.9</v>
      </c>
      <c r="D1673" s="1">
        <v>12.54</v>
      </c>
      <c r="E1673" s="1">
        <v>215.96899999999999</v>
      </c>
      <c r="F1673" s="3">
        <f t="shared" si="127"/>
        <v>2009.7083333332073</v>
      </c>
      <c r="G1673" s="1">
        <v>3.4</v>
      </c>
      <c r="H1673" s="3">
        <f t="shared" si="128"/>
        <v>1139.7386083187864</v>
      </c>
      <c r="I1673" s="3">
        <f t="shared" si="129"/>
        <v>26.077978783992144</v>
      </c>
      <c r="J1673" s="3">
        <f t="shared" si="130"/>
        <v>13.68275539545027</v>
      </c>
      <c r="K1673" s="3">
        <f t="shared" si="131"/>
        <v>18.825229210929265</v>
      </c>
    </row>
    <row r="1674" spans="1:11">
      <c r="A1674" s="1">
        <v>2009.1</v>
      </c>
      <c r="B1674" s="1">
        <v>1067.6600000000001</v>
      </c>
      <c r="C1674" s="3">
        <f>C1673*2/3+C1676/3</f>
        <v>23.403333333333332</v>
      </c>
      <c r="D1674" s="3">
        <f>D1673*2/3+D1676/3</f>
        <v>25.349999999999998</v>
      </c>
      <c r="E1674" s="1">
        <v>216.17699999999999</v>
      </c>
      <c r="F1674" s="3">
        <f t="shared" si="127"/>
        <v>2009.7916666665406</v>
      </c>
      <c r="G1674" s="1">
        <v>3.39</v>
      </c>
      <c r="H1674" s="3">
        <f t="shared" si="128"/>
        <v>1163.8337057133738</v>
      </c>
      <c r="I1674" s="3">
        <f t="shared" si="129"/>
        <v>25.511481332426666</v>
      </c>
      <c r="J1674" s="3">
        <f t="shared" si="130"/>
        <v>27.633501713873351</v>
      </c>
      <c r="K1674" s="3">
        <f t="shared" si="131"/>
        <v>19.351103328650787</v>
      </c>
    </row>
    <row r="1675" spans="1:11">
      <c r="A1675" s="1">
        <v>2009.11</v>
      </c>
      <c r="B1675" s="1">
        <v>1088.07</v>
      </c>
      <c r="C1675" s="3">
        <f>C1673/3+C1676*2/3</f>
        <v>22.906666666666666</v>
      </c>
      <c r="D1675" s="3">
        <f>D1673/3+D1676*2/3</f>
        <v>38.159999999999997</v>
      </c>
      <c r="E1675" s="1">
        <v>216.33</v>
      </c>
      <c r="F1675" s="3">
        <f t="shared" ref="F1675:F1727" si="132">F1674+1/12</f>
        <v>2009.8749999998738</v>
      </c>
      <c r="G1675" s="1">
        <v>3.4</v>
      </c>
      <c r="H1675" s="3">
        <f t="shared" si="128"/>
        <v>1185.2433573706835</v>
      </c>
      <c r="I1675" s="3">
        <f t="shared" si="129"/>
        <v>24.952415291452869</v>
      </c>
      <c r="J1675" s="3">
        <f t="shared" si="130"/>
        <v>41.56799334350297</v>
      </c>
      <c r="K1675" s="3">
        <f t="shared" si="131"/>
        <v>19.805658400991287</v>
      </c>
    </row>
    <row r="1676" spans="1:11">
      <c r="A1676" s="1">
        <v>2009.12</v>
      </c>
      <c r="B1676" s="1">
        <v>1110.3800000000001</v>
      </c>
      <c r="C1676" s="1">
        <v>22.41</v>
      </c>
      <c r="D1676" s="1">
        <v>50.97</v>
      </c>
      <c r="E1676" s="1">
        <v>215.94900000000001</v>
      </c>
      <c r="F1676" s="3">
        <f t="shared" si="132"/>
        <v>2009.9583333332071</v>
      </c>
      <c r="G1676" s="1">
        <v>3.59</v>
      </c>
      <c r="H1676" s="3">
        <f t="shared" si="128"/>
        <v>1211.6798271814177</v>
      </c>
      <c r="I1676" s="3">
        <f t="shared" si="129"/>
        <v>24.454461470069319</v>
      </c>
      <c r="J1676" s="3">
        <f t="shared" si="130"/>
        <v>55.619986663517764</v>
      </c>
      <c r="K1676" s="3">
        <f t="shared" si="131"/>
        <v>20.315066787662058</v>
      </c>
    </row>
    <row r="1677" spans="1:11">
      <c r="A1677" s="1">
        <v>2010.01</v>
      </c>
      <c r="B1677" s="1">
        <v>1123.58</v>
      </c>
      <c r="C1677" s="3">
        <f>C1676*2/3+C1679/3</f>
        <v>22.243333333333332</v>
      </c>
      <c r="D1677" s="3">
        <f>D1676*2/3+D1679/3</f>
        <v>54.289999999999992</v>
      </c>
      <c r="E1677" s="1">
        <v>216.68700000000001</v>
      </c>
      <c r="F1677" s="3">
        <f t="shared" si="132"/>
        <v>2010.0416666665403</v>
      </c>
      <c r="G1677" s="3">
        <v>3.73</v>
      </c>
      <c r="H1677" s="3">
        <f t="shared" si="128"/>
        <v>1221.908222459123</v>
      </c>
      <c r="I1677" s="3">
        <f t="shared" si="129"/>
        <v>24.189921407375607</v>
      </c>
      <c r="J1677" s="3">
        <f t="shared" si="130"/>
        <v>59.041098450760757</v>
      </c>
      <c r="K1677" s="3">
        <f t="shared" si="131"/>
        <v>20.520463958328605</v>
      </c>
    </row>
    <row r="1678" spans="1:11">
      <c r="A1678" s="1">
        <v>2010.02</v>
      </c>
      <c r="B1678" s="1">
        <v>1089.1600000000001</v>
      </c>
      <c r="C1678" s="3">
        <f>C1676/3+C1679*2/3</f>
        <v>22.076666666666668</v>
      </c>
      <c r="D1678" s="3">
        <f>D1676/3+D1679*2/3</f>
        <v>57.61</v>
      </c>
      <c r="E1678" s="1">
        <v>216.74100000000001</v>
      </c>
      <c r="F1678" s="3">
        <f t="shared" si="132"/>
        <v>2010.1249999998736</v>
      </c>
      <c r="G1678" s="1">
        <v>3.69</v>
      </c>
      <c r="H1678" s="3">
        <f t="shared" si="128"/>
        <v>1184.1809071656953</v>
      </c>
      <c r="I1678" s="3">
        <f t="shared" si="129"/>
        <v>24.002687539505676</v>
      </c>
      <c r="J1678" s="3">
        <f t="shared" si="130"/>
        <v>62.636033330103665</v>
      </c>
      <c r="K1678" s="3">
        <f t="shared" si="131"/>
        <v>19.913339731236377</v>
      </c>
    </row>
    <row r="1679" spans="1:11">
      <c r="A1679" s="1">
        <v>2010.03</v>
      </c>
      <c r="B1679" s="1">
        <v>1152.05</v>
      </c>
      <c r="C1679" s="1">
        <v>21.91</v>
      </c>
      <c r="D1679" s="1">
        <v>60.93</v>
      </c>
      <c r="E1679" s="1">
        <v>217.631</v>
      </c>
      <c r="F1679" s="3">
        <f t="shared" si="132"/>
        <v>2010.2083333332068</v>
      </c>
      <c r="G1679" s="1">
        <v>3.73</v>
      </c>
      <c r="H1679" s="3">
        <f t="shared" si="128"/>
        <v>1247.4352573852068</v>
      </c>
      <c r="I1679" s="3">
        <f t="shared" si="129"/>
        <v>23.724062748413598</v>
      </c>
      <c r="J1679" s="3">
        <f t="shared" si="130"/>
        <v>65.974766921991801</v>
      </c>
      <c r="K1679" s="3">
        <f t="shared" si="131"/>
        <v>20.99697536253041</v>
      </c>
    </row>
    <row r="1680" spans="1:11">
      <c r="A1680" s="1">
        <v>2010.04</v>
      </c>
      <c r="B1680" s="1">
        <v>1197.32</v>
      </c>
      <c r="C1680" s="3">
        <f>C1679*2/3+C1682/3</f>
        <v>21.953333333333333</v>
      </c>
      <c r="D1680" s="3">
        <f>D1679*2/3+D1682/3</f>
        <v>62.986666666666665</v>
      </c>
      <c r="E1680" s="1">
        <v>218.00899999999999</v>
      </c>
      <c r="F1680" s="3">
        <f t="shared" si="132"/>
        <v>2010.2916666665401</v>
      </c>
      <c r="G1680" s="1">
        <v>3.85</v>
      </c>
      <c r="H1680" s="3">
        <f t="shared" si="128"/>
        <v>1294.2055511469709</v>
      </c>
      <c r="I1680" s="3">
        <f t="shared" si="129"/>
        <v>23.729768037099387</v>
      </c>
      <c r="J1680" s="3">
        <f t="shared" si="130"/>
        <v>68.083464444128438</v>
      </c>
      <c r="K1680" s="3">
        <f t="shared" si="131"/>
        <v>21.796882493046866</v>
      </c>
    </row>
    <row r="1681" spans="1:11">
      <c r="A1681" s="1">
        <v>2010.05</v>
      </c>
      <c r="B1681" s="1">
        <v>1125.06</v>
      </c>
      <c r="C1681" s="3">
        <f>C1679/3+C1682*2/3</f>
        <v>21.996666666666666</v>
      </c>
      <c r="D1681" s="3">
        <f>D1679/3+D1682*2/3</f>
        <v>65.043333333333322</v>
      </c>
      <c r="E1681" s="1">
        <v>218.178</v>
      </c>
      <c r="F1681" s="3">
        <f t="shared" si="132"/>
        <v>2010.3749999998734</v>
      </c>
      <c r="G1681" s="1">
        <v>3.42</v>
      </c>
      <c r="H1681" s="3">
        <f t="shared" si="128"/>
        <v>1215.1563814866759</v>
      </c>
      <c r="I1681" s="3">
        <f t="shared" si="129"/>
        <v>23.758190560001463</v>
      </c>
      <c r="J1681" s="3">
        <f t="shared" si="130"/>
        <v>70.252094619989165</v>
      </c>
      <c r="K1681" s="3">
        <f t="shared" si="131"/>
        <v>20.472560404918024</v>
      </c>
    </row>
    <row r="1682" spans="1:11">
      <c r="A1682" s="1">
        <v>2010.06</v>
      </c>
      <c r="B1682" s="1">
        <v>1083.3599999999999</v>
      </c>
      <c r="C1682" s="1">
        <v>22.04</v>
      </c>
      <c r="D1682" s="1">
        <v>67.099999999999994</v>
      </c>
      <c r="E1682" s="1">
        <v>217.965</v>
      </c>
      <c r="F1682" s="3">
        <f t="shared" si="132"/>
        <v>2010.4583333332066</v>
      </c>
      <c r="G1682" s="1">
        <v>3.2</v>
      </c>
      <c r="H1682" s="3">
        <f t="shared" si="128"/>
        <v>1171.2604500722591</v>
      </c>
      <c r="I1682" s="3">
        <f t="shared" si="129"/>
        <v>23.828256830225033</v>
      </c>
      <c r="J1682" s="3">
        <f t="shared" si="130"/>
        <v>72.544284632853888</v>
      </c>
      <c r="K1682" s="3">
        <f t="shared" si="131"/>
        <v>19.734788843859466</v>
      </c>
    </row>
    <row r="1683" spans="1:11">
      <c r="A1683" s="1">
        <v>2010.07</v>
      </c>
      <c r="B1683" s="1">
        <v>1079.8</v>
      </c>
      <c r="C1683" s="3">
        <f>C1682*2/3+C1685/3</f>
        <v>22.146666666666668</v>
      </c>
      <c r="D1683" s="3">
        <f>D1682*2/3+D1685/3</f>
        <v>68.686666666666667</v>
      </c>
      <c r="E1683" s="1">
        <v>218.011</v>
      </c>
      <c r="F1683" s="3">
        <f t="shared" si="132"/>
        <v>2010.5416666665399</v>
      </c>
      <c r="G1683" s="1">
        <v>3.01</v>
      </c>
      <c r="H1683" s="3">
        <f t="shared" ref="H1683:H1727" si="133">B1683*$E$1727/E1683</f>
        <v>1167.1652806509762</v>
      </c>
      <c r="I1683" s="3">
        <f t="shared" ref="I1683:I1724" si="134">C1683*$E$1727/E1683</f>
        <v>23.938526037676997</v>
      </c>
      <c r="J1683" s="3">
        <f t="shared" ref="J1683:J1721" si="135">D1683*$E$1727/E1683</f>
        <v>74.244019797166189</v>
      </c>
      <c r="K1683" s="3">
        <f t="shared" si="131"/>
        <v>19.661438010324964</v>
      </c>
    </row>
    <row r="1684" spans="1:11">
      <c r="A1684" s="1">
        <v>2010.08</v>
      </c>
      <c r="B1684" s="1">
        <v>1087.28</v>
      </c>
      <c r="C1684" s="3">
        <f>C1682/3+C1685*2/3</f>
        <v>22.253333333333334</v>
      </c>
      <c r="D1684" s="3">
        <f>D1682/3+D1685*2/3</f>
        <v>70.273333333333326</v>
      </c>
      <c r="E1684" s="1">
        <v>218.31200000000001</v>
      </c>
      <c r="F1684" s="3">
        <f t="shared" si="132"/>
        <v>2010.6249999998731</v>
      </c>
      <c r="G1684" s="1">
        <v>2.7</v>
      </c>
      <c r="H1684" s="3">
        <f t="shared" si="133"/>
        <v>1173.6300890468685</v>
      </c>
      <c r="I1684" s="3">
        <f t="shared" si="134"/>
        <v>24.020658507090765</v>
      </c>
      <c r="J1684" s="3">
        <f t="shared" si="135"/>
        <v>75.854332331708733</v>
      </c>
      <c r="K1684" s="3">
        <f t="shared" si="131"/>
        <v>19.76304207166654</v>
      </c>
    </row>
    <row r="1685" spans="1:11">
      <c r="A1685" s="1">
        <v>2010.09</v>
      </c>
      <c r="B1685" s="1">
        <v>1122.08</v>
      </c>
      <c r="C1685" s="1">
        <v>22.36</v>
      </c>
      <c r="D1685" s="1">
        <v>71.86</v>
      </c>
      <c r="E1685" s="1">
        <v>218.43899999999999</v>
      </c>
      <c r="F1685" s="3">
        <f t="shared" si="132"/>
        <v>2010.7083333332064</v>
      </c>
      <c r="G1685" s="1">
        <v>2.65</v>
      </c>
      <c r="H1685" s="3">
        <f t="shared" si="133"/>
        <v>1210.4896653070191</v>
      </c>
      <c r="I1685" s="3">
        <f t="shared" si="134"/>
        <v>24.12176397071951</v>
      </c>
      <c r="J1685" s="3">
        <f t="shared" si="135"/>
        <v>77.521912295881222</v>
      </c>
      <c r="K1685" s="3">
        <f t="shared" si="131"/>
        <v>20.373917416187052</v>
      </c>
    </row>
    <row r="1686" spans="1:11">
      <c r="A1686" s="1">
        <v>2010.1</v>
      </c>
      <c r="B1686" s="1">
        <v>1171.58</v>
      </c>
      <c r="C1686" s="3">
        <f>C1685*2/3+C1688/3</f>
        <v>22.483333333333334</v>
      </c>
      <c r="D1686" s="3">
        <f>D1685*2/3+D1688/3</f>
        <v>73.69</v>
      </c>
      <c r="E1686" s="1">
        <v>218.71100000000001</v>
      </c>
      <c r="F1686" s="3">
        <f t="shared" si="132"/>
        <v>2010.7916666665396</v>
      </c>
      <c r="G1686" s="1">
        <v>2.54</v>
      </c>
      <c r="H1686" s="3">
        <f t="shared" si="133"/>
        <v>1262.317976690701</v>
      </c>
      <c r="I1686" s="3">
        <f t="shared" si="134"/>
        <v>24.224650337660197</v>
      </c>
      <c r="J1686" s="3">
        <f t="shared" si="135"/>
        <v>79.397234249763372</v>
      </c>
      <c r="K1686" s="3">
        <f t="shared" si="131"/>
        <v>21.232339871655615</v>
      </c>
    </row>
    <row r="1687" spans="1:11">
      <c r="A1687" s="1">
        <v>2010.11</v>
      </c>
      <c r="B1687" s="1">
        <v>1198.8900000000001</v>
      </c>
      <c r="C1687" s="3">
        <f>C1685/3+C1688*2/3</f>
        <v>22.606666666666669</v>
      </c>
      <c r="D1687" s="3">
        <f>D1685/3+D1688*2/3</f>
        <v>75.52</v>
      </c>
      <c r="E1687" s="1">
        <v>218.803</v>
      </c>
      <c r="F1687" s="3">
        <f t="shared" si="132"/>
        <v>2010.8749999998729</v>
      </c>
      <c r="G1687" s="1">
        <v>2.76</v>
      </c>
      <c r="H1687" s="3">
        <f t="shared" si="133"/>
        <v>1291.1999766913616</v>
      </c>
      <c r="I1687" s="3">
        <f t="shared" si="134"/>
        <v>24.347294141305195</v>
      </c>
      <c r="J1687" s="3">
        <f t="shared" si="135"/>
        <v>81.334753179800998</v>
      </c>
      <c r="K1687" s="3">
        <f t="shared" si="131"/>
        <v>21.692776459844126</v>
      </c>
    </row>
    <row r="1688" spans="1:11">
      <c r="A1688" s="1">
        <v>2010.12</v>
      </c>
      <c r="B1688" s="1">
        <v>1241.53</v>
      </c>
      <c r="C1688" s="1">
        <v>22.73</v>
      </c>
      <c r="D1688" s="1">
        <v>77.349999999999994</v>
      </c>
      <c r="E1688" s="1">
        <v>219.179</v>
      </c>
      <c r="F1688" s="3">
        <f t="shared" si="132"/>
        <v>2010.9583333332062</v>
      </c>
      <c r="G1688" s="1">
        <v>3.29</v>
      </c>
      <c r="H1688" s="3">
        <f t="shared" si="133"/>
        <v>1334.8292696836829</v>
      </c>
      <c r="I1688" s="3">
        <f t="shared" si="134"/>
        <v>24.438128196588174</v>
      </c>
      <c r="J1688" s="3">
        <f t="shared" si="135"/>
        <v>83.162745974751218</v>
      </c>
      <c r="K1688" s="3">
        <f t="shared" si="131"/>
        <v>22.388191381895943</v>
      </c>
    </row>
    <row r="1689" spans="1:11">
      <c r="A1689" s="1">
        <v>2011.01</v>
      </c>
      <c r="B1689" s="1">
        <v>1282.6199999999999</v>
      </c>
      <c r="C1689" s="3">
        <f>C1688*2/3+C1691/3</f>
        <v>22.963333333333335</v>
      </c>
      <c r="D1689" s="3">
        <f>D1688*2/3+D1691/3</f>
        <v>78.67</v>
      </c>
      <c r="E1689" s="1">
        <v>220.22300000000001</v>
      </c>
      <c r="F1689" s="3">
        <f t="shared" si="132"/>
        <v>2011.0416666665394</v>
      </c>
      <c r="G1689" s="1">
        <v>3.39</v>
      </c>
      <c r="H1689" s="3">
        <f t="shared" si="133"/>
        <v>1372.4697374933587</v>
      </c>
      <c r="I1689" s="3">
        <f t="shared" si="134"/>
        <v>24.571954337194565</v>
      </c>
      <c r="J1689" s="3">
        <f t="shared" si="135"/>
        <v>84.180968836134269</v>
      </c>
      <c r="K1689" s="3">
        <f t="shared" si="131"/>
        <v>22.969916381860372</v>
      </c>
    </row>
    <row r="1690" spans="1:11">
      <c r="A1690" s="1">
        <v>2011.02</v>
      </c>
      <c r="B1690" s="1">
        <v>1321.12</v>
      </c>
      <c r="C1690" s="3">
        <f>C1688/3+C1691*2/3</f>
        <v>23.196666666666665</v>
      </c>
      <c r="D1690" s="3">
        <f>D1688/3+D1691*2/3</f>
        <v>79.990000000000009</v>
      </c>
      <c r="E1690" s="1">
        <v>221.309</v>
      </c>
      <c r="F1690" s="3">
        <f t="shared" si="132"/>
        <v>2011.1249999998727</v>
      </c>
      <c r="G1690" s="1">
        <v>3.58</v>
      </c>
      <c r="H1690" s="3">
        <f t="shared" si="133"/>
        <v>1406.7296314203215</v>
      </c>
      <c r="I1690" s="3">
        <f t="shared" si="134"/>
        <v>24.699829198089546</v>
      </c>
      <c r="J1690" s="3">
        <f t="shared" si="135"/>
        <v>85.173415902651954</v>
      </c>
      <c r="K1690" s="3">
        <f t="shared" si="131"/>
        <v>23.481281609332157</v>
      </c>
    </row>
    <row r="1691" spans="1:11">
      <c r="A1691" s="1">
        <v>2011.03</v>
      </c>
      <c r="B1691" s="1">
        <v>1304.49</v>
      </c>
      <c r="C1691" s="1">
        <v>23.43</v>
      </c>
      <c r="D1691" s="1">
        <v>81.31</v>
      </c>
      <c r="E1691" s="1">
        <v>223.46700000000001</v>
      </c>
      <c r="F1691" s="3">
        <f t="shared" si="132"/>
        <v>2011.2083333332059</v>
      </c>
      <c r="G1691" s="1">
        <v>3.41</v>
      </c>
      <c r="H1691" s="3">
        <f t="shared" si="133"/>
        <v>1375.6083381438868</v>
      </c>
      <c r="I1691" s="3">
        <f t="shared" si="134"/>
        <v>24.707359475895768</v>
      </c>
      <c r="J1691" s="3">
        <f t="shared" si="135"/>
        <v>85.742868074480782</v>
      </c>
      <c r="K1691" s="3">
        <f t="shared" si="131"/>
        <v>22.891029876049696</v>
      </c>
    </row>
    <row r="1692" spans="1:11">
      <c r="A1692" s="1">
        <v>2011.04</v>
      </c>
      <c r="B1692" s="1">
        <v>1331.51</v>
      </c>
      <c r="C1692" s="3">
        <f>C1691*2/3+C1694/3</f>
        <v>23.733333333333334</v>
      </c>
      <c r="D1692" s="3">
        <f>D1691*2/3+D1694/3</f>
        <v>82.163333333333341</v>
      </c>
      <c r="E1692" s="1">
        <v>224.90600000000001</v>
      </c>
      <c r="F1692" s="3">
        <f t="shared" si="132"/>
        <v>2011.2916666665392</v>
      </c>
      <c r="G1692" s="1">
        <v>3.46</v>
      </c>
      <c r="H1692" s="3">
        <f t="shared" si="133"/>
        <v>1395.1176558206539</v>
      </c>
      <c r="I1692" s="3">
        <f t="shared" si="134"/>
        <v>24.867100032902631</v>
      </c>
      <c r="J1692" s="3">
        <f t="shared" si="135"/>
        <v>86.088363583008004</v>
      </c>
      <c r="K1692" s="3">
        <f t="shared" si="131"/>
        <v>23.135563140144356</v>
      </c>
    </row>
    <row r="1693" spans="1:11">
      <c r="A1693" s="1">
        <v>2011.05</v>
      </c>
      <c r="B1693" s="1">
        <v>1338.31</v>
      </c>
      <c r="C1693" s="3">
        <f>C1691/3+C1694*2/3</f>
        <v>24.036666666666665</v>
      </c>
      <c r="D1693" s="3">
        <f>D1691/3+D1694*2/3</f>
        <v>83.016666666666666</v>
      </c>
      <c r="E1693" s="1">
        <v>225.964</v>
      </c>
      <c r="F1693" s="3">
        <f t="shared" si="132"/>
        <v>2011.3749999998724</v>
      </c>
      <c r="G1693" s="1">
        <v>3.17</v>
      </c>
      <c r="H1693" s="3">
        <f t="shared" si="133"/>
        <v>1395.6769728806357</v>
      </c>
      <c r="I1693" s="3">
        <f t="shared" si="134"/>
        <v>25.067004036041133</v>
      </c>
      <c r="J1693" s="3">
        <f t="shared" si="135"/>
        <v>86.575195606379765</v>
      </c>
      <c r="K1693" s="3">
        <f t="shared" si="131"/>
        <v>23.051189450821237</v>
      </c>
    </row>
    <row r="1694" spans="1:11">
      <c r="A1694" s="1">
        <v>2011.06</v>
      </c>
      <c r="B1694" s="1">
        <v>1287.29</v>
      </c>
      <c r="C1694" s="1">
        <v>24.34</v>
      </c>
      <c r="D1694" s="1">
        <v>83.87</v>
      </c>
      <c r="E1694" s="1">
        <v>225.72200000000001</v>
      </c>
      <c r="F1694" s="3">
        <f t="shared" si="132"/>
        <v>2011.4583333332057</v>
      </c>
      <c r="G1694" s="1">
        <v>3</v>
      </c>
      <c r="H1694" s="3">
        <f t="shared" si="133"/>
        <v>1343.9092711388341</v>
      </c>
      <c r="I1694" s="3">
        <f t="shared" si="134"/>
        <v>25.410553689937178</v>
      </c>
      <c r="J1694" s="3">
        <f t="shared" si="135"/>
        <v>87.558879949672601</v>
      </c>
      <c r="K1694" s="3">
        <f t="shared" si="131"/>
        <v>22.092911397927185</v>
      </c>
    </row>
    <row r="1695" spans="1:11">
      <c r="A1695" s="1">
        <v>2011.07</v>
      </c>
      <c r="B1695" s="1">
        <v>1325.19</v>
      </c>
      <c r="C1695" s="3">
        <f>C1694*2/3+C1697/3</f>
        <v>24.619999999999997</v>
      </c>
      <c r="D1695" s="3">
        <f>D1694*2/3+D1697/3</f>
        <v>84.906666666666666</v>
      </c>
      <c r="E1695" s="1">
        <v>225.922</v>
      </c>
      <c r="F1695" s="3">
        <f t="shared" si="132"/>
        <v>2011.541666666539</v>
      </c>
      <c r="G1695" s="1">
        <v>3</v>
      </c>
      <c r="H1695" s="3">
        <f t="shared" si="133"/>
        <v>1382.251500517878</v>
      </c>
      <c r="I1695" s="3">
        <f t="shared" si="134"/>
        <v>25.680115261019285</v>
      </c>
      <c r="J1695" s="3">
        <f t="shared" si="135"/>
        <v>88.562672072662238</v>
      </c>
      <c r="K1695" s="3">
        <f t="shared" si="131"/>
        <v>22.602921898649711</v>
      </c>
    </row>
    <row r="1696" spans="1:11">
      <c r="A1696" s="1">
        <v>2011.08</v>
      </c>
      <c r="B1696" s="1">
        <v>1185.31</v>
      </c>
      <c r="C1696" s="3">
        <f>C1694/3+C1697*2/3</f>
        <v>24.9</v>
      </c>
      <c r="D1696" s="3">
        <f>D1694/3+D1697*2/3</f>
        <v>85.943333333333342</v>
      </c>
      <c r="E1696" s="1">
        <v>226.54499999999999</v>
      </c>
      <c r="F1696" s="3">
        <f t="shared" si="132"/>
        <v>2011.6249999998722</v>
      </c>
      <c r="G1696" s="1">
        <v>2.2999999999999998</v>
      </c>
      <c r="H1696" s="3">
        <f t="shared" si="133"/>
        <v>1232.9484274647418</v>
      </c>
      <c r="I1696" s="3">
        <f t="shared" si="134"/>
        <v>25.900748195722702</v>
      </c>
      <c r="J1696" s="3">
        <f t="shared" si="135"/>
        <v>89.397455251715996</v>
      </c>
      <c r="K1696" s="3">
        <f t="shared" si="131"/>
        <v>20.042747935553454</v>
      </c>
    </row>
    <row r="1697" spans="1:11">
      <c r="A1697" s="1">
        <v>2011.09</v>
      </c>
      <c r="B1697" s="1">
        <v>1173.8800000000001</v>
      </c>
      <c r="C1697" s="1">
        <v>25.18</v>
      </c>
      <c r="D1697" s="1">
        <v>86.98</v>
      </c>
      <c r="E1697" s="1">
        <v>226.88900000000001</v>
      </c>
      <c r="F1697" s="3">
        <f t="shared" si="132"/>
        <v>2011.7083333332055</v>
      </c>
      <c r="G1697" s="1">
        <v>1.98</v>
      </c>
      <c r="H1697" s="3">
        <f t="shared" si="133"/>
        <v>1219.2077271264802</v>
      </c>
      <c r="I1697" s="3">
        <f t="shared" si="134"/>
        <v>26.152290326988084</v>
      </c>
      <c r="J1697" s="3">
        <f t="shared" si="135"/>
        <v>90.33861050998506</v>
      </c>
      <c r="K1697" s="3">
        <f t="shared" si="131"/>
        <v>19.691179573870983</v>
      </c>
    </row>
    <row r="1698" spans="1:11">
      <c r="A1698" s="1">
        <v>2011.1</v>
      </c>
      <c r="B1698" s="1">
        <v>1207.22</v>
      </c>
      <c r="C1698" s="3">
        <f>C1697*2/3+C1700/3</f>
        <v>25.596666666666664</v>
      </c>
      <c r="D1698" s="3">
        <f>D1697*2/3+D1700/3</f>
        <v>86.97</v>
      </c>
      <c r="E1698" s="1">
        <v>226.42099999999999</v>
      </c>
      <c r="F1698" s="3">
        <f t="shared" si="132"/>
        <v>2011.7916666665387</v>
      </c>
      <c r="G1698" s="1">
        <v>2.15</v>
      </c>
      <c r="H1698" s="3">
        <f t="shared" si="133"/>
        <v>1256.426713953211</v>
      </c>
      <c r="I1698" s="3">
        <f t="shared" si="134"/>
        <v>26.639995848441615</v>
      </c>
      <c r="J1698" s="3">
        <f t="shared" si="135"/>
        <v>90.514927943962789</v>
      </c>
      <c r="K1698" s="3">
        <f t="shared" si="131"/>
        <v>20.148778835830488</v>
      </c>
    </row>
    <row r="1699" spans="1:11">
      <c r="A1699" s="1">
        <v>2011.11</v>
      </c>
      <c r="B1699" s="1">
        <v>1226.42</v>
      </c>
      <c r="C1699" s="3">
        <f>C1697/3+C1700*2/3</f>
        <v>26.013333333333335</v>
      </c>
      <c r="D1699" s="3">
        <f>D1697/3+D1700*2/3</f>
        <v>86.960000000000008</v>
      </c>
      <c r="E1699" s="1">
        <v>226.23</v>
      </c>
      <c r="F1699" s="3">
        <f t="shared" si="132"/>
        <v>2011.874999999872</v>
      </c>
      <c r="G1699" s="1">
        <v>2.0099999999999998</v>
      </c>
      <c r="H1699" s="3">
        <f t="shared" si="133"/>
        <v>1277.4869513327144</v>
      </c>
      <c r="I1699" s="3">
        <f t="shared" si="134"/>
        <v>27.096503558325598</v>
      </c>
      <c r="J1699" s="3">
        <f t="shared" si="135"/>
        <v>90.580930911019763</v>
      </c>
      <c r="K1699" s="3">
        <f t="shared" si="131"/>
        <v>20.338186123412164</v>
      </c>
    </row>
    <row r="1700" spans="1:11">
      <c r="A1700" s="1">
        <v>2011.12</v>
      </c>
      <c r="B1700" s="1">
        <v>1243.32</v>
      </c>
      <c r="C1700" s="1">
        <v>26.43</v>
      </c>
      <c r="D1700" s="1">
        <v>86.95</v>
      </c>
      <c r="E1700" s="1">
        <v>225.672</v>
      </c>
      <c r="F1700" s="3">
        <f t="shared" si="132"/>
        <v>2011.9583333332052</v>
      </c>
      <c r="G1700" s="1">
        <v>1.98</v>
      </c>
      <c r="H1700" s="3">
        <f t="shared" si="133"/>
        <v>1298.2929118366476</v>
      </c>
      <c r="I1700" s="3">
        <f t="shared" si="134"/>
        <v>27.598592204615546</v>
      </c>
      <c r="J1700" s="3">
        <f t="shared" si="135"/>
        <v>90.794460544507061</v>
      </c>
      <c r="K1700" s="3">
        <f t="shared" si="131"/>
        <v>20.516505633170151</v>
      </c>
    </row>
    <row r="1701" spans="1:11">
      <c r="A1701" s="1">
        <v>2012.01</v>
      </c>
      <c r="B1701" s="1">
        <v>1300.58</v>
      </c>
      <c r="C1701" s="3">
        <f>C1700*2/3+C1703/3</f>
        <v>26.736666666666668</v>
      </c>
      <c r="D1701" s="3">
        <f>D1700*2/3+D1703/3</f>
        <v>87.48</v>
      </c>
      <c r="E1701" s="1">
        <v>226.66499999999999</v>
      </c>
      <c r="F1701" s="3">
        <f t="shared" si="132"/>
        <v>2012.0416666665385</v>
      </c>
      <c r="G1701" s="1">
        <v>1.97</v>
      </c>
      <c r="H1701" s="3">
        <f t="shared" si="133"/>
        <v>1352.1349877572629</v>
      </c>
      <c r="I1701" s="3">
        <f t="shared" si="134"/>
        <v>27.796508062559283</v>
      </c>
      <c r="J1701" s="3">
        <f t="shared" si="135"/>
        <v>90.947706968433593</v>
      </c>
      <c r="K1701" s="3">
        <f t="shared" si="131"/>
        <v>21.205755997644406</v>
      </c>
    </row>
    <row r="1702" spans="1:11">
      <c r="A1702" s="1">
        <v>2012.02</v>
      </c>
      <c r="B1702" s="1">
        <v>1352.49</v>
      </c>
      <c r="C1702" s="3">
        <f>C1700/3+C1703*2/3</f>
        <v>27.043333333333337</v>
      </c>
      <c r="D1702" s="3">
        <f>D1700/3+D1703*2/3</f>
        <v>88.01</v>
      </c>
      <c r="E1702" s="1">
        <v>227.66300000000001</v>
      </c>
      <c r="F1702" s="3">
        <f t="shared" si="132"/>
        <v>2012.1249999998718</v>
      </c>
      <c r="G1702" s="1">
        <v>1.97</v>
      </c>
      <c r="H1702" s="3">
        <f t="shared" si="133"/>
        <v>1399.9388064815096</v>
      </c>
      <c r="I1702" s="3">
        <f t="shared" si="134"/>
        <v>27.992082595766551</v>
      </c>
      <c r="J1702" s="3">
        <f t="shared" si="135"/>
        <v>91.097615774192548</v>
      </c>
      <c r="K1702" s="3">
        <f t="shared" si="131"/>
        <v>21.790040219931299</v>
      </c>
    </row>
    <row r="1703" spans="1:11">
      <c r="A1703" s="1">
        <v>2012.03</v>
      </c>
      <c r="B1703" s="1">
        <v>1389.24</v>
      </c>
      <c r="C1703" s="1">
        <v>27.35</v>
      </c>
      <c r="D1703" s="1">
        <v>88.54</v>
      </c>
      <c r="E1703" s="1">
        <v>229.392</v>
      </c>
      <c r="F1703" s="3">
        <f t="shared" si="132"/>
        <v>2012.208333333205</v>
      </c>
      <c r="G1703" s="1">
        <v>2.17</v>
      </c>
      <c r="H1703" s="3">
        <f t="shared" si="133"/>
        <v>1427.1395951035779</v>
      </c>
      <c r="I1703" s="3">
        <f t="shared" si="134"/>
        <v>28.096130205063822</v>
      </c>
      <c r="J1703" s="3">
        <f t="shared" si="135"/>
        <v>90.955443084327271</v>
      </c>
      <c r="K1703" s="3">
        <f t="shared" si="131"/>
        <v>22.046517420078093</v>
      </c>
    </row>
    <row r="1704" spans="1:11">
      <c r="A1704" s="1">
        <v>2012.04</v>
      </c>
      <c r="B1704" s="1">
        <v>1386.43</v>
      </c>
      <c r="C1704" s="3">
        <f>C1703*2/3+C1706/3</f>
        <v>27.673333333333332</v>
      </c>
      <c r="D1704" s="3">
        <f>D1703*2/3+D1706/3</f>
        <v>88.333333333333343</v>
      </c>
      <c r="E1704" s="1">
        <v>230.08500000000001</v>
      </c>
      <c r="F1704" s="3">
        <f t="shared" si="132"/>
        <v>2012.2916666665383</v>
      </c>
      <c r="G1704" s="1">
        <v>2.0499999999999998</v>
      </c>
      <c r="H1704" s="3">
        <f t="shared" si="133"/>
        <v>1419.9631853445464</v>
      </c>
      <c r="I1704" s="3">
        <f t="shared" si="134"/>
        <v>28.34266032118564</v>
      </c>
      <c r="J1704" s="3">
        <f t="shared" si="135"/>
        <v>90.469826368515982</v>
      </c>
      <c r="K1704" s="3">
        <f t="shared" si="131"/>
        <v>21.771967585004461</v>
      </c>
    </row>
    <row r="1705" spans="1:11">
      <c r="A1705" s="1">
        <v>2012.05</v>
      </c>
      <c r="B1705" s="1">
        <v>1341.27</v>
      </c>
      <c r="C1705" s="3">
        <f>C1703/3+C1706*2/3</f>
        <v>27.996666666666666</v>
      </c>
      <c r="D1705" s="3">
        <f>D1703/3+D1706*2/3</f>
        <v>88.126666666666665</v>
      </c>
      <c r="E1705" s="1">
        <v>229.815</v>
      </c>
      <c r="F1705" s="3">
        <f t="shared" si="132"/>
        <v>2012.3749999998715</v>
      </c>
      <c r="G1705" s="1">
        <v>1.8</v>
      </c>
      <c r="H1705" s="3">
        <f t="shared" si="133"/>
        <v>1375.3248286665362</v>
      </c>
      <c r="I1705" s="3">
        <f t="shared" si="134"/>
        <v>28.707501686138848</v>
      </c>
      <c r="J1705" s="3">
        <f t="shared" si="135"/>
        <v>90.36420164044992</v>
      </c>
      <c r="K1705" s="3">
        <f t="shared" si="131"/>
        <v>20.934518900265758</v>
      </c>
    </row>
    <row r="1706" spans="1:11">
      <c r="A1706" s="1">
        <v>2012.06</v>
      </c>
      <c r="B1706" s="1">
        <v>1323.48</v>
      </c>
      <c r="C1706" s="1">
        <v>28.32</v>
      </c>
      <c r="D1706" s="1">
        <v>87.92</v>
      </c>
      <c r="E1706" s="1">
        <v>229.47800000000001</v>
      </c>
      <c r="F1706" s="3">
        <f t="shared" si="132"/>
        <v>2012.4583333332048</v>
      </c>
      <c r="G1706" s="1">
        <v>1.62</v>
      </c>
      <c r="H1706" s="3">
        <f t="shared" si="133"/>
        <v>1359.0760857249932</v>
      </c>
      <c r="I1706" s="3">
        <f t="shared" si="134"/>
        <v>29.081689748036844</v>
      </c>
      <c r="J1706" s="3">
        <f t="shared" si="135"/>
        <v>90.284680884442068</v>
      </c>
      <c r="K1706" s="3">
        <f t="shared" si="131"/>
        <v>20.540734553345477</v>
      </c>
    </row>
    <row r="1707" spans="1:11">
      <c r="A1707" s="1">
        <v>2012.07</v>
      </c>
      <c r="B1707" s="1">
        <v>1359.78</v>
      </c>
      <c r="C1707" s="3">
        <f>C1706*2/3+C1709/3</f>
        <v>28.743333333333332</v>
      </c>
      <c r="D1707" s="3">
        <f>D1706*2/3+D1709/3</f>
        <v>87.446666666666673</v>
      </c>
      <c r="E1707" s="1">
        <v>229.10400000000001</v>
      </c>
      <c r="F1707" s="3">
        <f t="shared" si="132"/>
        <v>2012.541666666538</v>
      </c>
      <c r="G1707" s="1">
        <v>1.53</v>
      </c>
      <c r="H1707" s="3">
        <f t="shared" si="133"/>
        <v>1398.6318746071649</v>
      </c>
      <c r="I1707" s="3">
        <f t="shared" si="134"/>
        <v>29.564592935959208</v>
      </c>
      <c r="J1707" s="3">
        <f t="shared" si="135"/>
        <v>89.945208289685027</v>
      </c>
      <c r="K1707" s="3">
        <f t="shared" si="131"/>
        <v>20.992470715389118</v>
      </c>
    </row>
    <row r="1708" spans="1:11">
      <c r="A1708" s="1">
        <v>2012.08</v>
      </c>
      <c r="B1708" s="3">
        <v>1403.45</v>
      </c>
      <c r="C1708" s="3">
        <f>C1706/3+C1709*2/3</f>
        <v>29.166666666666664</v>
      </c>
      <c r="D1708" s="3">
        <f>D1706/3+D1709*2/3</f>
        <v>86.973333333333329</v>
      </c>
      <c r="E1708" s="1">
        <v>230.37899999999999</v>
      </c>
      <c r="F1708" s="3">
        <f t="shared" si="132"/>
        <v>2012.6249999998713</v>
      </c>
      <c r="G1708" s="1">
        <v>1.68</v>
      </c>
      <c r="H1708" s="3">
        <f t="shared" si="133"/>
        <v>1435.5605003060175</v>
      </c>
      <c r="I1708" s="3">
        <f t="shared" si="134"/>
        <v>29.833990945355261</v>
      </c>
      <c r="J1708" s="3">
        <f t="shared" si="135"/>
        <v>88.963256199566786</v>
      </c>
      <c r="K1708" s="3">
        <f t="shared" si="131"/>
        <v>21.403817913020049</v>
      </c>
    </row>
    <row r="1709" spans="1:11">
      <c r="A1709" s="1">
        <v>2012.09</v>
      </c>
      <c r="B1709" s="1">
        <v>1443.42</v>
      </c>
      <c r="C1709" s="1">
        <v>29.59</v>
      </c>
      <c r="D1709" s="1">
        <v>86.5</v>
      </c>
      <c r="E1709" s="1">
        <v>231.40700000000001</v>
      </c>
      <c r="F1709" s="3">
        <f t="shared" si="132"/>
        <v>2012.7083333332046</v>
      </c>
      <c r="G1709" s="1">
        <v>1.72</v>
      </c>
      <c r="H1709" s="3">
        <f t="shared" si="133"/>
        <v>1469.8860578979893</v>
      </c>
      <c r="I1709" s="3">
        <f t="shared" si="134"/>
        <v>30.132552169986209</v>
      </c>
      <c r="J1709" s="3">
        <f t="shared" si="135"/>
        <v>88.086034562480819</v>
      </c>
      <c r="K1709" s="3">
        <f t="shared" si="131"/>
        <v>21.777708318922659</v>
      </c>
    </row>
    <row r="1710" spans="1:11">
      <c r="A1710" s="1">
        <v>2012.1</v>
      </c>
      <c r="B1710" s="5">
        <v>1437.82</v>
      </c>
      <c r="C1710" s="3">
        <f>C1709*2/3+C1712/3</f>
        <v>30.143333333333331</v>
      </c>
      <c r="D1710" s="3">
        <f>D1709*2/3+D1712/3</f>
        <v>86.50333333333333</v>
      </c>
      <c r="E1710" s="5">
        <v>231.31700000000001</v>
      </c>
      <c r="F1710" s="24">
        <f t="shared" si="132"/>
        <v>2012.7916666665378</v>
      </c>
      <c r="G1710" s="1">
        <v>1.75</v>
      </c>
      <c r="H1710" s="3">
        <f t="shared" si="133"/>
        <v>1464.7530574925315</v>
      </c>
      <c r="I1710" s="3">
        <f t="shared" si="134"/>
        <v>30.70797433824578</v>
      </c>
      <c r="J1710" s="3">
        <f t="shared" si="135"/>
        <v>88.123702538075435</v>
      </c>
      <c r="K1710" s="3">
        <f t="shared" si="131"/>
        <v>21.572254048049668</v>
      </c>
    </row>
    <row r="1711" spans="1:11">
      <c r="A1711" s="1">
        <v>2012.11</v>
      </c>
      <c r="B1711" s="5">
        <v>1394.51</v>
      </c>
      <c r="C1711" s="3">
        <f>C1709/3+C1712*2/3</f>
        <v>30.696666666666665</v>
      </c>
      <c r="D1711" s="3">
        <f>D1709/3+D1712*2/3</f>
        <v>86.506666666666675</v>
      </c>
      <c r="E1711" s="5">
        <v>230.221</v>
      </c>
      <c r="F1711" s="24">
        <f t="shared" si="132"/>
        <v>2012.8749999998711</v>
      </c>
      <c r="G1711" s="1">
        <v>1.65</v>
      </c>
      <c r="H1711" s="3">
        <f t="shared" si="133"/>
        <v>1427.3949009864434</v>
      </c>
      <c r="I1711" s="3">
        <f t="shared" si="134"/>
        <v>31.420545910234075</v>
      </c>
      <c r="J1711" s="3">
        <f t="shared" si="135"/>
        <v>88.54663996768322</v>
      </c>
      <c r="K1711" s="3">
        <f t="shared" si="131"/>
        <v>20.8941505392789</v>
      </c>
    </row>
    <row r="1712" spans="1:11">
      <c r="A1712" s="1">
        <v>2012.12</v>
      </c>
      <c r="B1712" s="1">
        <v>1422.29</v>
      </c>
      <c r="C1712" s="1">
        <v>31.25</v>
      </c>
      <c r="D1712" s="1">
        <v>86.51</v>
      </c>
      <c r="E1712" s="5">
        <v>229.601</v>
      </c>
      <c r="F1712" s="24">
        <f t="shared" si="132"/>
        <v>2012.9583333332043</v>
      </c>
      <c r="G1712" s="1">
        <v>1.72</v>
      </c>
      <c r="H1712" s="3">
        <f t="shared" si="133"/>
        <v>1459.7612314406294</v>
      </c>
      <c r="I1712" s="3">
        <f t="shared" si="134"/>
        <v>32.073303252163534</v>
      </c>
      <c r="J1712" s="3">
        <f t="shared" si="135"/>
        <v>88.789166859029365</v>
      </c>
      <c r="K1712" s="3">
        <f t="shared" si="131"/>
        <v>21.234544416672318</v>
      </c>
    </row>
    <row r="1713" spans="1:11">
      <c r="A1713" s="1">
        <v>2013.01</v>
      </c>
      <c r="B1713" s="1">
        <v>1480.4</v>
      </c>
      <c r="C1713" s="3">
        <f>C1712*2/3+C1715/3</f>
        <v>31.536666666666665</v>
      </c>
      <c r="D1713" s="3">
        <f>D1712*2/3+D1715/3</f>
        <v>86.906666666666666</v>
      </c>
      <c r="E1713" s="5">
        <v>230.28</v>
      </c>
      <c r="F1713" s="24">
        <f t="shared" si="132"/>
        <v>2013.0416666665376</v>
      </c>
      <c r="G1713" s="1">
        <v>1.91</v>
      </c>
      <c r="H1713" s="3">
        <f t="shared" si="133"/>
        <v>1514.9220948410632</v>
      </c>
      <c r="I1713" s="3">
        <f t="shared" si="134"/>
        <v>32.272083984714257</v>
      </c>
      <c r="J1713" s="3">
        <f t="shared" si="135"/>
        <v>88.933281222859108</v>
      </c>
      <c r="K1713" s="3">
        <f t="shared" si="131"/>
        <v>21.896667199366341</v>
      </c>
    </row>
    <row r="1714" spans="1:11">
      <c r="A1714" s="1">
        <v>2013.02</v>
      </c>
      <c r="B1714" s="1">
        <v>1512.31</v>
      </c>
      <c r="C1714" s="3">
        <f>C1712/3+C1715*2/3</f>
        <v>31.823333333333331</v>
      </c>
      <c r="D1714" s="3">
        <f>D1712/3+D1715*2/3</f>
        <v>87.303333333333342</v>
      </c>
      <c r="E1714" s="5">
        <v>232.166</v>
      </c>
      <c r="F1714" s="24">
        <f t="shared" si="132"/>
        <v>2013.1249999998709</v>
      </c>
      <c r="G1714" s="1">
        <v>1.98</v>
      </c>
      <c r="H1714" s="3">
        <f t="shared" si="133"/>
        <v>1535.0044860143171</v>
      </c>
      <c r="I1714" s="3">
        <f t="shared" si="134"/>
        <v>32.30089031124281</v>
      </c>
      <c r="J1714" s="3">
        <f t="shared" si="135"/>
        <v>88.613451151331375</v>
      </c>
      <c r="K1714" s="3">
        <f t="shared" si="131"/>
        <v>22.048913503749631</v>
      </c>
    </row>
    <row r="1715" spans="1:11">
      <c r="A1715" s="1">
        <v>2013.03</v>
      </c>
      <c r="B1715" s="1">
        <v>1550.83</v>
      </c>
      <c r="C1715" s="1">
        <v>32.11</v>
      </c>
      <c r="D1715" s="1">
        <v>87.7</v>
      </c>
      <c r="E1715" s="5">
        <v>232.773</v>
      </c>
      <c r="F1715" s="24">
        <f t="shared" si="132"/>
        <v>2013.2083333332041</v>
      </c>
      <c r="G1715" s="1">
        <v>1.96</v>
      </c>
      <c r="H1715" s="3">
        <f t="shared" si="133"/>
        <v>1569.9977639159179</v>
      </c>
      <c r="I1715" s="3">
        <f t="shared" si="134"/>
        <v>32.506869353404383</v>
      </c>
      <c r="J1715" s="3">
        <f t="shared" si="135"/>
        <v>88.783944014125339</v>
      </c>
      <c r="K1715" s="3">
        <f t="shared" si="131"/>
        <v>22.415356349747949</v>
      </c>
    </row>
    <row r="1716" spans="1:11">
      <c r="A1716" s="1">
        <v>2013.04</v>
      </c>
      <c r="B1716" s="1">
        <v>1570.7</v>
      </c>
      <c r="C1716" s="3">
        <f>C1715*2/3+C1718/3</f>
        <v>32.49666666666667</v>
      </c>
      <c r="D1716" s="3">
        <f>D1715*2/3+D1718/3</f>
        <v>88.783333333333331</v>
      </c>
      <c r="E1716" s="1">
        <v>232.53100000000001</v>
      </c>
      <c r="F1716" s="24">
        <f t="shared" si="132"/>
        <v>2013.2916666665374</v>
      </c>
      <c r="G1716" s="1">
        <v>1.76</v>
      </c>
      <c r="H1716" s="3">
        <f t="shared" si="133"/>
        <v>1591.7682158507896</v>
      </c>
      <c r="I1716" s="3">
        <f t="shared" si="134"/>
        <v>32.932553078944309</v>
      </c>
      <c r="J1716" s="3">
        <f t="shared" si="135"/>
        <v>89.974207740043241</v>
      </c>
      <c r="K1716" s="3">
        <f t="shared" si="131"/>
        <v>22.591797273425758</v>
      </c>
    </row>
    <row r="1717" spans="1:11">
      <c r="A1717" s="1">
        <v>2013.05</v>
      </c>
      <c r="B1717" s="1">
        <v>1639.84</v>
      </c>
      <c r="C1717" s="3">
        <f>C1715/3+C1718*2/3</f>
        <v>32.88333333333334</v>
      </c>
      <c r="D1717" s="3">
        <f>D1715/3+D1718*2/3</f>
        <v>89.866666666666674</v>
      </c>
      <c r="E1717" s="5">
        <v>232.94499999999999</v>
      </c>
      <c r="F1717" s="24">
        <f t="shared" si="132"/>
        <v>2013.3749999998706</v>
      </c>
      <c r="G1717" s="1">
        <v>1.93</v>
      </c>
      <c r="H1717" s="3">
        <f t="shared" si="133"/>
        <v>1658.8821223894049</v>
      </c>
      <c r="I1717" s="3">
        <f t="shared" si="134"/>
        <v>33.265180622035246</v>
      </c>
      <c r="J1717" s="3">
        <f t="shared" si="135"/>
        <v>90.910214857584407</v>
      </c>
      <c r="K1717" s="3">
        <f t="shared" si="131"/>
        <v>23.407867469090316</v>
      </c>
    </row>
    <row r="1718" spans="1:11">
      <c r="A1718" s="1">
        <v>2013.06</v>
      </c>
      <c r="B1718" s="1">
        <v>1618.77</v>
      </c>
      <c r="C1718" s="1">
        <v>33.270000000000003</v>
      </c>
      <c r="D1718" s="1">
        <v>90.95</v>
      </c>
      <c r="E1718" s="5">
        <v>233.50399999999999</v>
      </c>
      <c r="F1718" s="24">
        <f t="shared" si="132"/>
        <v>2013.4583333332039</v>
      </c>
      <c r="G1718" s="1">
        <v>2.2999999999999998</v>
      </c>
      <c r="H1718" s="3">
        <f t="shared" si="133"/>
        <v>1633.6471773502808</v>
      </c>
      <c r="I1718" s="3">
        <f t="shared" si="134"/>
        <v>33.575765297382489</v>
      </c>
      <c r="J1718" s="3">
        <f t="shared" si="135"/>
        <v>91.785868764560789</v>
      </c>
      <c r="K1718" s="3">
        <f t="shared" si="131"/>
        <v>22.921463451009018</v>
      </c>
    </row>
    <row r="1719" spans="1:11">
      <c r="A1719" s="1">
        <v>2013.07</v>
      </c>
      <c r="B1719" s="1">
        <v>1668.68</v>
      </c>
      <c r="C1719" s="3">
        <f>C1718*2/3+C1721/3</f>
        <v>33.646666666666668</v>
      </c>
      <c r="D1719" s="3">
        <f>D1718*2/3+D1721/3</f>
        <v>92.09</v>
      </c>
      <c r="E1719" s="5">
        <v>233.596</v>
      </c>
      <c r="F1719" s="24">
        <f t="shared" si="132"/>
        <v>2013.5416666665371</v>
      </c>
      <c r="G1719" s="1">
        <v>2.58</v>
      </c>
      <c r="H1719" s="3">
        <f t="shared" si="133"/>
        <v>1683.3526344629188</v>
      </c>
      <c r="I1719" s="3">
        <f t="shared" si="134"/>
        <v>33.942520419870199</v>
      </c>
      <c r="J1719" s="3">
        <f t="shared" si="135"/>
        <v>92.899743574376274</v>
      </c>
      <c r="K1719" s="3">
        <f t="shared" si="131"/>
        <v>23.488516611071681</v>
      </c>
    </row>
    <row r="1720" spans="1:11">
      <c r="A1720" s="1">
        <v>2013.08</v>
      </c>
      <c r="B1720" s="1">
        <v>1670.09</v>
      </c>
      <c r="C1720" s="3">
        <f>C1718/3+C1721*2/3</f>
        <v>34.023333333333333</v>
      </c>
      <c r="D1720" s="3">
        <f>D1718/3+D1721*2/3</f>
        <v>93.23</v>
      </c>
      <c r="E1720" s="5">
        <v>233.87700000000001</v>
      </c>
      <c r="F1720" s="24">
        <f t="shared" si="132"/>
        <v>2013.6249999998704</v>
      </c>
      <c r="G1720" s="1">
        <v>2.74</v>
      </c>
      <c r="H1720" s="3">
        <f t="shared" si="133"/>
        <v>1682.7507984966453</v>
      </c>
      <c r="I1720" s="3">
        <f t="shared" si="134"/>
        <v>34.281261090231183</v>
      </c>
      <c r="J1720" s="3">
        <f t="shared" si="135"/>
        <v>93.936768044741456</v>
      </c>
      <c r="K1720" s="3">
        <f t="shared" si="131"/>
        <v>23.352749595227976</v>
      </c>
    </row>
    <row r="1721" spans="1:11">
      <c r="A1721" s="1">
        <v>2013.09</v>
      </c>
      <c r="B1721" s="1">
        <v>1687.17</v>
      </c>
      <c r="C1721" s="1">
        <v>34.4</v>
      </c>
      <c r="D1721" s="1">
        <v>94.37</v>
      </c>
      <c r="E1721" s="5">
        <v>234.149</v>
      </c>
      <c r="F1721" s="24">
        <f t="shared" si="132"/>
        <v>2013.7083333332037</v>
      </c>
      <c r="G1721" s="1">
        <v>2.81</v>
      </c>
      <c r="H1721" s="3">
        <f t="shared" si="133"/>
        <v>1697.9855156332078</v>
      </c>
      <c r="I1721" s="3">
        <f t="shared" si="134"/>
        <v>34.620519412852495</v>
      </c>
      <c r="J1721" s="3">
        <f t="shared" si="135"/>
        <v>94.974953982293329</v>
      </c>
      <c r="K1721" s="3">
        <f t="shared" si="131"/>
        <v>23.438394261285307</v>
      </c>
    </row>
    <row r="1722" spans="1:11">
      <c r="A1722" s="1">
        <v>2013.1</v>
      </c>
      <c r="B1722" s="1">
        <v>1720.03</v>
      </c>
      <c r="C1722" s="3">
        <f>C1721*2/3+C1724/3</f>
        <v>34.596666666666664</v>
      </c>
      <c r="D1722" s="3"/>
      <c r="E1722" s="5">
        <v>233.54599999999999</v>
      </c>
      <c r="F1722" s="24">
        <f t="shared" si="132"/>
        <v>2013.7916666665369</v>
      </c>
      <c r="G1722" s="1">
        <v>2.62</v>
      </c>
      <c r="H1722" s="3">
        <f t="shared" si="133"/>
        <v>1735.5256330658628</v>
      </c>
      <c r="I1722" s="3">
        <f t="shared" si="134"/>
        <v>34.908345679223793</v>
      </c>
      <c r="J1722" s="3"/>
      <c r="K1722" s="3">
        <f t="shared" si="131"/>
        <v>23.830800591163829</v>
      </c>
    </row>
    <row r="1723" spans="1:11">
      <c r="A1723" s="1">
        <v>2013.11</v>
      </c>
      <c r="B1723" s="1">
        <v>1783.54</v>
      </c>
      <c r="C1723" s="3">
        <f>C1721/3+C1724*2/3</f>
        <v>34.793333333333337</v>
      </c>
      <c r="D1723" s="3"/>
      <c r="E1723" s="5">
        <v>233.06899999999999</v>
      </c>
      <c r="F1723" s="24">
        <f t="shared" si="132"/>
        <v>2013.8749999998702</v>
      </c>
      <c r="G1723" s="1">
        <v>2.72</v>
      </c>
      <c r="H1723" s="3">
        <f t="shared" si="133"/>
        <v>1803.2908752343726</v>
      </c>
      <c r="I1723" s="3">
        <f t="shared" si="134"/>
        <v>35.178633795142211</v>
      </c>
      <c r="J1723" s="3"/>
      <c r="K1723" s="3">
        <f t="shared" si="131"/>
        <v>24.706075543018237</v>
      </c>
    </row>
    <row r="1724" spans="1:11">
      <c r="A1724" s="1">
        <v>2013.12</v>
      </c>
      <c r="B1724" s="1">
        <v>1807.78</v>
      </c>
      <c r="C1724" s="1">
        <v>34.99</v>
      </c>
      <c r="D1724" s="1"/>
      <c r="E1724" s="1">
        <v>233.04900000000001</v>
      </c>
      <c r="F1724" s="24">
        <f t="shared" si="132"/>
        <v>2013.9583333332034</v>
      </c>
      <c r="G1724" s="1">
        <v>2.9</v>
      </c>
      <c r="H1724" s="3">
        <f t="shared" si="133"/>
        <v>1827.956168016168</v>
      </c>
      <c r="I1724" s="3">
        <f t="shared" si="134"/>
        <v>35.380514398259592</v>
      </c>
      <c r="J1724" s="3"/>
      <c r="K1724" s="3">
        <f t="shared" si="131"/>
        <v>25.000280727485073</v>
      </c>
    </row>
    <row r="1725" spans="1:11">
      <c r="A1725" s="1">
        <v>2014.01</v>
      </c>
      <c r="B1725" s="1">
        <v>1822.36</v>
      </c>
      <c r="C1725" s="1"/>
      <c r="D1725" s="1"/>
      <c r="E1725" s="1">
        <v>233.916</v>
      </c>
      <c r="F1725" s="24">
        <f t="shared" si="132"/>
        <v>2014.0416666665367</v>
      </c>
      <c r="G1725" s="1">
        <v>2.86</v>
      </c>
      <c r="H1725" s="3">
        <f t="shared" si="133"/>
        <v>1835.8690042579385</v>
      </c>
      <c r="I1725" s="3"/>
      <c r="J1725" s="3"/>
      <c r="K1725" s="3">
        <f>H1725/AVERAGE(J1605:J1724)</f>
        <v>25.076850813691596</v>
      </c>
    </row>
    <row r="1726" spans="1:11">
      <c r="A1726" s="1">
        <v>2014.02</v>
      </c>
      <c r="B1726" s="1">
        <v>1817.04</v>
      </c>
      <c r="C1726" s="1"/>
      <c r="D1726" s="1"/>
      <c r="E1726" s="1">
        <f>2*E1725-E1724</f>
        <v>234.78299999999999</v>
      </c>
      <c r="F1726" s="24">
        <f t="shared" si="132"/>
        <v>2014.1249999998699</v>
      </c>
      <c r="G1726" s="1"/>
      <c r="H1726" s="3">
        <f t="shared" si="133"/>
        <v>1823.7499137501436</v>
      </c>
      <c r="I1726" s="3"/>
      <c r="J1726" s="3"/>
      <c r="K1726" s="3">
        <f>H1726/AVERAGE(J1606:J1725)</f>
        <v>24.882568504469912</v>
      </c>
    </row>
    <row r="1727" spans="1:11">
      <c r="A1727" s="1">
        <v>2014.03</v>
      </c>
      <c r="B1727" s="1">
        <v>1845.73</v>
      </c>
      <c r="C1727" s="1"/>
      <c r="D1727" s="1"/>
      <c r="E1727" s="1">
        <f>2*E1726-E1725</f>
        <v>235.64999999999998</v>
      </c>
      <c r="F1727" s="24">
        <f t="shared" si="132"/>
        <v>2014.2083333332032</v>
      </c>
      <c r="G1727" s="1"/>
      <c r="H1727" s="3">
        <f t="shared" si="133"/>
        <v>1845.73</v>
      </c>
      <c r="I1727" s="3"/>
      <c r="J1727" s="3"/>
      <c r="K1727" s="3">
        <f>H1727/AVERAGE(J1607:J1726)</f>
        <v>25.156014879917748</v>
      </c>
    </row>
    <row r="1728" spans="1:11">
      <c r="A1728" s="1"/>
      <c r="B1728" s="1" t="s">
        <v>417</v>
      </c>
      <c r="C1728" s="1"/>
      <c r="D1728" s="1"/>
      <c r="E1728" s="1" t="s">
        <v>418</v>
      </c>
      <c r="F1728" s="1"/>
      <c r="G1728" s="1"/>
      <c r="H1728" s="3"/>
      <c r="I1728" s="3"/>
      <c r="J1728" s="3"/>
      <c r="K1728" s="1"/>
    </row>
    <row r="1729" spans="1:11">
      <c r="A1729" s="1"/>
      <c r="B1729" s="1"/>
      <c r="C1729" s="1"/>
      <c r="D1729" s="1"/>
      <c r="E1729" s="1"/>
      <c r="F1729" s="1"/>
      <c r="G1729" s="1"/>
      <c r="H1729" s="3"/>
      <c r="I1729" s="3"/>
      <c r="J1729" s="3"/>
      <c r="K1729" s="1"/>
    </row>
    <row r="1730" spans="1:11">
      <c r="A1730" s="1"/>
      <c r="B1730" s="1"/>
      <c r="C1730" s="1"/>
      <c r="D1730" s="1"/>
      <c r="E1730" s="1"/>
      <c r="F1730" s="1"/>
      <c r="G1730" s="1"/>
      <c r="H1730" s="3"/>
      <c r="I1730" s="3"/>
      <c r="J1730" s="3"/>
      <c r="K1730" s="1"/>
    </row>
    <row r="1731" spans="1:11">
      <c r="A1731" s="1"/>
      <c r="B1731" s="1"/>
      <c r="C1731" s="1"/>
      <c r="D1731" s="1"/>
      <c r="E1731" s="1"/>
      <c r="F1731" s="1"/>
      <c r="G1731" s="1"/>
      <c r="H1731" s="3"/>
      <c r="I1731" s="3"/>
      <c r="J1731" s="3"/>
      <c r="K1731" s="1"/>
    </row>
    <row r="1732" spans="1:11">
      <c r="A1732" s="1"/>
      <c r="B1732" s="1"/>
      <c r="C1732" s="1"/>
      <c r="D1732" s="1"/>
      <c r="E1732" s="1"/>
      <c r="F1732" s="1"/>
      <c r="G1732" s="1"/>
      <c r="H1732" s="3"/>
      <c r="I1732" s="3"/>
      <c r="J1732" s="3"/>
      <c r="K1732" s="1"/>
    </row>
    <row r="1733" spans="1:11">
      <c r="A1733" s="1"/>
      <c r="B1733" s="1"/>
      <c r="C1733" s="1"/>
      <c r="D1733" s="1"/>
      <c r="E1733" s="1"/>
      <c r="F1733" s="1"/>
      <c r="G1733" s="1"/>
      <c r="H1733" s="3"/>
      <c r="I1733" s="3"/>
      <c r="J1733" s="3"/>
      <c r="K1733" s="1"/>
    </row>
    <row r="1734" spans="1:11">
      <c r="A1734" s="1"/>
      <c r="B1734" s="1"/>
      <c r="C1734" s="1"/>
      <c r="D1734" s="1"/>
      <c r="E1734" s="1"/>
      <c r="F1734" s="1"/>
      <c r="G1734" s="1"/>
      <c r="H1734" s="3"/>
      <c r="I1734" s="3"/>
      <c r="J1734" s="3"/>
      <c r="K1734" s="1"/>
    </row>
    <row r="1735" spans="1:11">
      <c r="A1735" s="1"/>
      <c r="B1735" s="1"/>
      <c r="C1735" s="1"/>
      <c r="D1735" s="1"/>
      <c r="E1735" s="1"/>
      <c r="F1735" s="1"/>
      <c r="G1735" s="1"/>
      <c r="H1735" s="3"/>
      <c r="I1735" s="3"/>
      <c r="J1735" s="3"/>
      <c r="K1735" s="1"/>
    </row>
    <row r="1736" spans="1:11">
      <c r="A1736" s="1"/>
      <c r="B1736" s="1"/>
      <c r="C1736" s="1"/>
      <c r="D1736" s="1"/>
      <c r="E1736" s="1"/>
      <c r="F1736" s="1"/>
      <c r="G1736" s="1"/>
      <c r="H1736" s="3"/>
      <c r="I1736" s="3"/>
      <c r="J1736" s="3"/>
      <c r="K1736" s="1"/>
    </row>
    <row r="1737" spans="1:11">
      <c r="A1737" s="1"/>
      <c r="B1737" s="1"/>
      <c r="C1737" s="1"/>
      <c r="D1737" s="1"/>
      <c r="E1737" s="1"/>
      <c r="F1737" s="1"/>
      <c r="G1737" s="1"/>
      <c r="H1737" s="3"/>
      <c r="I1737" s="3"/>
      <c r="J1737" s="3"/>
      <c r="K1737" s="1"/>
    </row>
    <row r="1738" spans="1:11">
      <c r="A1738" s="1"/>
      <c r="B1738" s="1"/>
      <c r="C1738" s="1"/>
      <c r="D1738" s="1"/>
      <c r="E1738" s="1"/>
      <c r="F1738" s="1"/>
      <c r="G1738" s="1"/>
      <c r="H1738" s="3"/>
      <c r="I1738" s="3"/>
      <c r="J1738" s="3"/>
      <c r="K1738" s="1"/>
    </row>
    <row r="1739" spans="1:11">
      <c r="A1739" s="1"/>
      <c r="B1739" s="1"/>
      <c r="C1739" s="1"/>
      <c r="D1739" s="1"/>
      <c r="E1739" s="1"/>
      <c r="F1739" s="1"/>
      <c r="G1739" s="1"/>
      <c r="H1739" s="3"/>
      <c r="I1739" s="3"/>
      <c r="J1739" s="3"/>
      <c r="K1739" s="1"/>
    </row>
    <row r="1740" spans="1:11">
      <c r="A1740" s="1"/>
      <c r="B1740" s="1"/>
      <c r="C1740" s="1"/>
      <c r="D1740" s="1"/>
      <c r="E1740" s="1"/>
      <c r="F1740" s="1"/>
      <c r="G1740" s="1"/>
      <c r="H1740" s="3"/>
      <c r="I1740" s="3"/>
      <c r="J1740" s="3"/>
      <c r="K1740" s="1"/>
    </row>
    <row r="1741" spans="1:11">
      <c r="A1741" s="1"/>
      <c r="B1741" s="1"/>
      <c r="C1741" s="1"/>
      <c r="D1741" s="1"/>
      <c r="E1741" s="1"/>
      <c r="F1741" s="1"/>
      <c r="G1741" s="1"/>
      <c r="H1741" s="3"/>
      <c r="I1741" s="3"/>
      <c r="J1741" s="3"/>
      <c r="K1741" s="1"/>
    </row>
    <row r="1742" spans="1:11">
      <c r="A1742" s="1"/>
      <c r="B1742" s="1"/>
      <c r="C1742" s="1"/>
      <c r="D1742" s="1"/>
      <c r="E1742" s="1"/>
      <c r="F1742" s="1"/>
      <c r="G1742" s="1"/>
      <c r="H1742" s="3"/>
      <c r="I1742" s="3"/>
      <c r="J1742" s="3"/>
      <c r="K1742" s="1"/>
    </row>
    <row r="1743" spans="1:11">
      <c r="A1743" s="1"/>
      <c r="B1743" s="1"/>
      <c r="C1743" s="1"/>
      <c r="D1743" s="1"/>
      <c r="E1743" s="1"/>
      <c r="F1743" s="1"/>
      <c r="G1743" s="1"/>
      <c r="H1743" s="3"/>
      <c r="I1743" s="3"/>
      <c r="J1743" s="3"/>
      <c r="K1743" s="1"/>
    </row>
    <row r="1744" spans="1:11">
      <c r="A1744" s="1"/>
      <c r="B1744" s="1"/>
      <c r="C1744" s="1"/>
      <c r="D1744" s="1"/>
      <c r="E1744" s="1"/>
      <c r="F1744" s="1"/>
      <c r="G1744" s="1"/>
      <c r="H1744" s="3"/>
      <c r="I1744" s="3"/>
      <c r="J1744" s="3"/>
      <c r="K1744" s="1"/>
    </row>
    <row r="1745" spans="1:11">
      <c r="A1745" s="1"/>
      <c r="B1745" s="1"/>
      <c r="C1745" s="1"/>
      <c r="D1745" s="1"/>
      <c r="E1745" s="1"/>
      <c r="F1745" s="1"/>
      <c r="G1745" s="1"/>
      <c r="H1745" s="3"/>
      <c r="I1745" s="3"/>
      <c r="J1745" s="3"/>
      <c r="K1745" s="1"/>
    </row>
    <row r="1746" spans="1:11">
      <c r="A1746" s="1"/>
      <c r="B1746" s="1"/>
      <c r="C1746" s="1"/>
      <c r="D1746" s="1"/>
      <c r="E1746" s="1"/>
      <c r="F1746" s="1"/>
      <c r="G1746" s="1"/>
      <c r="H1746" s="3"/>
      <c r="I1746" s="3"/>
      <c r="J1746" s="3"/>
      <c r="K1746" s="1"/>
    </row>
    <row r="1747" spans="1:11">
      <c r="A1747" s="1"/>
      <c r="B1747" s="1"/>
      <c r="C1747" s="1"/>
      <c r="D1747" s="1"/>
      <c r="E1747" s="1"/>
      <c r="F1747" s="1"/>
      <c r="G1747" s="1"/>
      <c r="H1747" s="3"/>
      <c r="I1747" s="3"/>
      <c r="J1747" s="3"/>
      <c r="K1747" s="1"/>
    </row>
    <row r="1748" spans="1:11">
      <c r="A1748" s="1"/>
      <c r="B1748" s="1"/>
      <c r="C1748" s="1"/>
      <c r="D1748" s="1"/>
      <c r="E1748" s="1"/>
      <c r="F1748" s="1"/>
      <c r="G1748" s="1"/>
      <c r="H1748" s="3"/>
      <c r="I1748" s="3"/>
      <c r="J1748" s="3"/>
      <c r="K1748" s="1"/>
    </row>
    <row r="1749" spans="1:11">
      <c r="A1749" s="1"/>
      <c r="B1749" s="1"/>
      <c r="C1749" s="1"/>
      <c r="D1749" s="1"/>
      <c r="E1749" s="1"/>
      <c r="F1749" s="1"/>
      <c r="G1749" s="1"/>
      <c r="H1749" s="3"/>
      <c r="I1749" s="3"/>
      <c r="J1749" s="3"/>
      <c r="K1749" s="1"/>
    </row>
    <row r="1750" spans="1:11">
      <c r="A1750" s="1"/>
      <c r="B1750" s="1"/>
      <c r="C1750" s="1"/>
      <c r="D1750" s="1"/>
      <c r="E1750" s="1"/>
      <c r="F1750" s="1"/>
      <c r="G1750" s="1"/>
      <c r="H1750" s="3"/>
      <c r="I1750" s="3"/>
      <c r="J1750" s="3"/>
      <c r="K1750" s="1"/>
    </row>
    <row r="1751" spans="1:11">
      <c r="A1751" s="1"/>
      <c r="B1751" s="1"/>
      <c r="C1751" s="1"/>
      <c r="D1751" s="1"/>
      <c r="E1751" s="1"/>
      <c r="F1751" s="1"/>
      <c r="G1751" s="1"/>
      <c r="H1751" s="3"/>
      <c r="I1751" s="3"/>
      <c r="J1751" s="3"/>
      <c r="K1751" s="1"/>
    </row>
    <row r="1752" spans="1:11">
      <c r="A1752" s="1"/>
      <c r="B1752" s="1"/>
      <c r="C1752" s="1"/>
      <c r="D1752" s="1"/>
      <c r="E1752" s="1"/>
      <c r="F1752" s="1"/>
      <c r="G1752" s="1"/>
      <c r="H1752" s="3"/>
      <c r="I1752" s="3"/>
      <c r="J1752" s="3"/>
      <c r="K1752" s="1"/>
    </row>
    <row r="1753" spans="1:11">
      <c r="A1753" s="1"/>
      <c r="B1753" s="1"/>
      <c r="C1753" s="1"/>
      <c r="D1753" s="1"/>
      <c r="E1753" s="1"/>
      <c r="F1753" s="1"/>
      <c r="G1753" s="1"/>
      <c r="H1753" s="3"/>
      <c r="I1753" s="3"/>
      <c r="J1753" s="3"/>
      <c r="K1753" s="1"/>
    </row>
    <row r="1754" spans="1:11">
      <c r="A1754" s="1"/>
      <c r="B1754" s="1"/>
      <c r="C1754" s="1"/>
      <c r="D1754" s="1"/>
      <c r="E1754" s="1"/>
      <c r="F1754" s="1"/>
      <c r="G1754" s="1"/>
      <c r="H1754" s="3"/>
      <c r="I1754" s="3"/>
      <c r="J1754" s="3"/>
      <c r="K1754" s="1"/>
    </row>
    <row r="1755" spans="1:11">
      <c r="A1755" s="1"/>
      <c r="B1755" s="1"/>
      <c r="C1755" s="1"/>
      <c r="D1755" s="1"/>
      <c r="E1755" s="1"/>
      <c r="F1755" s="1"/>
      <c r="G1755" s="1"/>
      <c r="H1755" s="3"/>
      <c r="I1755" s="3"/>
      <c r="J1755" s="3"/>
      <c r="K1755" s="1"/>
    </row>
    <row r="1756" spans="1:11">
      <c r="A1756" s="1"/>
      <c r="B1756" s="1"/>
      <c r="C1756" s="1"/>
      <c r="D1756" s="1"/>
      <c r="E1756" s="1"/>
      <c r="F1756" s="1"/>
      <c r="G1756" s="1"/>
      <c r="H1756" s="3"/>
      <c r="I1756" s="3"/>
      <c r="J1756" s="3"/>
      <c r="K1756" s="1"/>
    </row>
    <row r="1757" spans="1:11">
      <c r="A1757" s="1"/>
      <c r="B1757" s="1"/>
      <c r="C1757" s="1"/>
      <c r="D1757" s="1"/>
      <c r="E1757" s="1"/>
      <c r="F1757" s="1"/>
      <c r="G1757" s="1"/>
      <c r="H1757" s="3"/>
      <c r="I1757" s="3"/>
      <c r="J1757" s="3"/>
      <c r="K1757" s="1"/>
    </row>
    <row r="1758" spans="1:11">
      <c r="A1758" s="1"/>
      <c r="B1758" s="1"/>
      <c r="C1758" s="1"/>
      <c r="D1758" s="1"/>
      <c r="E1758" s="1"/>
      <c r="F1758" s="1"/>
      <c r="G1758" s="1"/>
      <c r="H1758" s="3"/>
      <c r="I1758" s="3"/>
      <c r="J1758" s="3"/>
      <c r="K1758" s="1"/>
    </row>
    <row r="1759" spans="1:11">
      <c r="A1759" s="1"/>
      <c r="B1759" s="1"/>
      <c r="C1759" s="1"/>
      <c r="D1759" s="1"/>
      <c r="E1759" s="1"/>
      <c r="F1759" s="1"/>
      <c r="G1759" s="1"/>
      <c r="H1759" s="3"/>
      <c r="I1759" s="3"/>
      <c r="J1759" s="3"/>
      <c r="K1759" s="1"/>
    </row>
    <row r="1760" spans="1:11">
      <c r="A1760" s="1"/>
      <c r="B1760" s="1"/>
      <c r="C1760" s="1"/>
      <c r="D1760" s="1"/>
      <c r="E1760" s="1"/>
      <c r="F1760" s="1"/>
      <c r="G1760" s="1"/>
      <c r="H1760" s="3"/>
      <c r="I1760" s="3"/>
      <c r="J1760" s="3"/>
      <c r="K1760" s="1"/>
    </row>
    <row r="1761" spans="1:11">
      <c r="A1761" s="1"/>
      <c r="B1761" s="1"/>
      <c r="C1761" s="1"/>
      <c r="D1761" s="1"/>
      <c r="E1761" s="1"/>
      <c r="F1761" s="1"/>
      <c r="G1761" s="1"/>
      <c r="H1761" s="3"/>
      <c r="I1761" s="3"/>
      <c r="J1761" s="3"/>
      <c r="K1761" s="1"/>
    </row>
    <row r="1762" spans="1:11">
      <c r="A1762" s="1"/>
      <c r="B1762" s="1"/>
      <c r="C1762" s="1"/>
      <c r="D1762" s="1"/>
      <c r="E1762" s="1"/>
      <c r="F1762" s="1"/>
      <c r="G1762" s="1"/>
      <c r="H1762" s="3"/>
      <c r="I1762" s="3"/>
      <c r="J1762" s="3"/>
      <c r="K1762" s="1"/>
    </row>
    <row r="1763" spans="1:11">
      <c r="A1763" s="1"/>
      <c r="B1763" s="1"/>
      <c r="C1763" s="1"/>
      <c r="D1763" s="1"/>
      <c r="E1763" s="1"/>
      <c r="F1763" s="1"/>
      <c r="G1763" s="1"/>
      <c r="H1763" s="3"/>
      <c r="I1763" s="3"/>
      <c r="J1763" s="3"/>
      <c r="K1763" s="1"/>
    </row>
    <row r="1764" spans="1:11">
      <c r="A1764" s="1"/>
      <c r="B1764" s="1"/>
      <c r="C1764" s="1"/>
      <c r="D1764" s="1"/>
      <c r="E1764" s="1"/>
      <c r="F1764" s="1"/>
      <c r="G1764" s="1"/>
      <c r="H1764" s="3"/>
      <c r="I1764" s="3"/>
      <c r="J1764" s="3"/>
      <c r="K1764" s="1"/>
    </row>
    <row r="1765" spans="1:11">
      <c r="A1765" s="1"/>
      <c r="B1765" s="1"/>
      <c r="C1765" s="1"/>
      <c r="D1765" s="1"/>
      <c r="E1765" s="1"/>
      <c r="F1765" s="1"/>
      <c r="G1765" s="1"/>
      <c r="H1765" s="3"/>
      <c r="I1765" s="3"/>
      <c r="J1765" s="3"/>
      <c r="K1765" s="1"/>
    </row>
    <row r="1766" spans="1:11">
      <c r="A1766" s="1"/>
      <c r="B1766" s="1"/>
      <c r="C1766" s="1"/>
      <c r="D1766" s="1"/>
      <c r="E1766" s="1"/>
      <c r="F1766" s="1"/>
      <c r="G1766" s="1"/>
      <c r="H1766" s="3"/>
      <c r="I1766" s="3"/>
      <c r="J1766" s="3"/>
      <c r="K1766" s="1"/>
    </row>
    <row r="1767" spans="1:11">
      <c r="A1767" s="1"/>
      <c r="B1767" s="1"/>
      <c r="C1767" s="1"/>
      <c r="D1767" s="1"/>
      <c r="E1767" s="1"/>
      <c r="F1767" s="1"/>
      <c r="G1767" s="1"/>
      <c r="H1767" s="3"/>
      <c r="I1767" s="3"/>
      <c r="J1767" s="3"/>
      <c r="K1767" s="1"/>
    </row>
    <row r="1768" spans="1:11">
      <c r="A1768" s="1"/>
      <c r="B1768" s="1"/>
      <c r="C1768" s="1"/>
      <c r="D1768" s="1"/>
      <c r="E1768" s="1"/>
      <c r="F1768" s="1"/>
      <c r="G1768" s="1"/>
      <c r="H1768" s="3"/>
      <c r="I1768" s="3"/>
      <c r="J1768" s="3"/>
      <c r="K1768" s="1"/>
    </row>
    <row r="1769" spans="1:11">
      <c r="A1769" s="1"/>
      <c r="B1769" s="1"/>
      <c r="C1769" s="1"/>
      <c r="D1769" s="1"/>
      <c r="E1769" s="1"/>
      <c r="F1769" s="1"/>
      <c r="G1769" s="1"/>
      <c r="H1769" s="3"/>
      <c r="I1769" s="3"/>
      <c r="J1769" s="3"/>
      <c r="K1769" s="1"/>
    </row>
    <row r="1770" spans="1:11">
      <c r="A1770" s="1"/>
      <c r="B1770" s="1"/>
      <c r="C1770" s="1"/>
      <c r="D1770" s="1"/>
      <c r="E1770" s="1"/>
      <c r="F1770" s="1"/>
      <c r="G1770" s="1"/>
      <c r="H1770" s="3"/>
      <c r="I1770" s="3"/>
      <c r="J1770" s="3"/>
      <c r="K1770" s="1"/>
    </row>
    <row r="1771" spans="1:11">
      <c r="A1771" s="1"/>
      <c r="B1771" s="1"/>
      <c r="C1771" s="1"/>
      <c r="D1771" s="1"/>
      <c r="E1771" s="1"/>
      <c r="F1771" s="1"/>
      <c r="G1771" s="1"/>
      <c r="H1771" s="3"/>
      <c r="I1771" s="3"/>
      <c r="J1771" s="3"/>
      <c r="K1771" s="1"/>
    </row>
    <row r="1772" spans="1:11">
      <c r="A1772" s="1"/>
      <c r="B1772" s="1"/>
      <c r="C1772" s="1"/>
      <c r="D1772" s="1"/>
      <c r="E1772" s="1"/>
      <c r="F1772" s="1"/>
      <c r="G1772" s="1"/>
      <c r="H1772" s="3"/>
      <c r="I1772" s="3"/>
      <c r="J1772" s="3"/>
      <c r="K1772" s="1"/>
    </row>
    <row r="1773" spans="1:11">
      <c r="A1773" s="1"/>
      <c r="B1773" s="1"/>
      <c r="C1773" s="1"/>
      <c r="D1773" s="1"/>
      <c r="E1773" s="1"/>
      <c r="F1773" s="1"/>
      <c r="G1773" s="1"/>
      <c r="H1773" s="3"/>
      <c r="I1773" s="3"/>
      <c r="J1773" s="3"/>
      <c r="K1773" s="1"/>
    </row>
    <row r="1774" spans="1:11">
      <c r="A1774" s="1"/>
      <c r="B1774" s="1"/>
      <c r="C1774" s="1"/>
      <c r="D1774" s="1"/>
      <c r="E1774" s="1"/>
      <c r="F1774" s="1"/>
      <c r="G1774" s="1"/>
      <c r="H1774" s="3"/>
      <c r="I1774" s="3"/>
      <c r="J1774" s="3"/>
      <c r="K1774" s="1"/>
    </row>
    <row r="1775" spans="1:11">
      <c r="A1775" s="1"/>
      <c r="B1775" s="1"/>
      <c r="C1775" s="1"/>
      <c r="D1775" s="1"/>
      <c r="E1775" s="1"/>
      <c r="F1775" s="1"/>
      <c r="G1775" s="1"/>
      <c r="H1775" s="3"/>
      <c r="I1775" s="3"/>
      <c r="J1775" s="3"/>
      <c r="K1775" s="1"/>
    </row>
    <row r="1776" spans="1:11">
      <c r="A1776" s="1"/>
      <c r="B1776" s="1"/>
      <c r="C1776" s="1"/>
      <c r="D1776" s="1"/>
      <c r="E1776" s="1"/>
      <c r="F1776" s="1"/>
      <c r="G1776" s="1"/>
      <c r="H1776" s="3"/>
      <c r="I1776" s="3"/>
      <c r="J1776" s="3"/>
      <c r="K1776" s="1"/>
    </row>
    <row r="1777" spans="1:11">
      <c r="A1777" s="1"/>
      <c r="B1777" s="1"/>
      <c r="C1777" s="1"/>
      <c r="D1777" s="1"/>
      <c r="E1777" s="1"/>
      <c r="F1777" s="1"/>
      <c r="G1777" s="1"/>
      <c r="H1777" s="3"/>
      <c r="I1777" s="3"/>
      <c r="J1777" s="3"/>
      <c r="K1777" s="1"/>
    </row>
    <row r="1778" spans="1:11">
      <c r="A1778" s="1"/>
      <c r="B1778" s="1"/>
      <c r="C1778" s="1"/>
      <c r="D1778" s="1"/>
      <c r="E1778" s="1"/>
      <c r="F1778" s="1"/>
      <c r="G1778" s="1"/>
      <c r="H1778" s="3"/>
      <c r="I1778" s="3"/>
      <c r="J1778" s="3"/>
      <c r="K1778" s="1"/>
    </row>
    <row r="1779" spans="1:11">
      <c r="A1779" s="1"/>
      <c r="B1779" s="1"/>
      <c r="C1779" s="1"/>
      <c r="D1779" s="1"/>
      <c r="E1779" s="1"/>
      <c r="F1779" s="1"/>
      <c r="G1779" s="1"/>
      <c r="H1779" s="3"/>
      <c r="I1779" s="3"/>
      <c r="J1779" s="3"/>
      <c r="K1779" s="1"/>
    </row>
    <row r="1780" spans="1:11">
      <c r="A1780" s="1"/>
      <c r="B1780" s="1"/>
      <c r="C1780" s="1"/>
      <c r="D1780" s="1"/>
      <c r="E1780" s="1"/>
      <c r="F1780" s="1"/>
      <c r="G1780" s="1"/>
      <c r="H1780" s="3"/>
      <c r="I1780" s="3"/>
      <c r="J1780" s="3"/>
      <c r="K1780" s="1"/>
    </row>
    <row r="1781" spans="1:11">
      <c r="A1781" s="1"/>
      <c r="B1781" s="1"/>
      <c r="C1781" s="1"/>
      <c r="D1781" s="1"/>
      <c r="E1781" s="1"/>
      <c r="F1781" s="1"/>
      <c r="G1781" s="1"/>
      <c r="H1781" s="3"/>
      <c r="I1781" s="3"/>
      <c r="J1781" s="3"/>
      <c r="K1781" s="1"/>
    </row>
    <row r="1782" spans="1:11">
      <c r="A1782" s="1"/>
      <c r="B1782" s="1"/>
      <c r="C1782" s="1"/>
      <c r="D1782" s="1"/>
      <c r="E1782" s="1"/>
      <c r="F1782" s="1"/>
      <c r="G1782" s="1"/>
      <c r="H1782" s="3"/>
      <c r="I1782" s="3"/>
      <c r="J1782" s="3"/>
      <c r="K1782" s="1"/>
    </row>
    <row r="1783" spans="1:11">
      <c r="A1783" s="1"/>
      <c r="B1783" s="1"/>
      <c r="C1783" s="1"/>
      <c r="D1783" s="1"/>
      <c r="E1783" s="1"/>
      <c r="F1783" s="1"/>
      <c r="G1783" s="1"/>
      <c r="H1783" s="3"/>
      <c r="I1783" s="3"/>
      <c r="J1783" s="3"/>
      <c r="K1783" s="1"/>
    </row>
    <row r="1784" spans="1:11">
      <c r="A1784" s="1"/>
      <c r="B1784" s="1"/>
      <c r="C1784" s="1"/>
      <c r="D1784" s="1"/>
      <c r="E1784" s="1"/>
      <c r="F1784" s="1"/>
      <c r="G1784" s="1"/>
      <c r="H1784" s="3"/>
      <c r="I1784" s="3"/>
      <c r="J1784" s="3"/>
      <c r="K1784" s="1"/>
    </row>
    <row r="1785" spans="1:11">
      <c r="A1785" s="1"/>
      <c r="B1785" s="1"/>
      <c r="C1785" s="1"/>
      <c r="D1785" s="1"/>
      <c r="E1785" s="1"/>
      <c r="F1785" s="1"/>
      <c r="G1785" s="1"/>
      <c r="H1785" s="3"/>
      <c r="I1785" s="3"/>
      <c r="J1785" s="3"/>
      <c r="K1785" s="1"/>
    </row>
    <row r="1786" spans="1:11">
      <c r="A1786" s="1"/>
      <c r="B1786" s="1"/>
      <c r="C1786" s="1"/>
      <c r="D1786" s="1"/>
      <c r="E1786" s="1"/>
      <c r="F1786" s="1"/>
      <c r="G1786" s="1"/>
      <c r="H1786" s="3"/>
      <c r="I1786" s="3"/>
      <c r="J1786" s="3"/>
      <c r="K1786" s="1"/>
    </row>
    <row r="1787" spans="1:11">
      <c r="A1787" s="1"/>
      <c r="B1787" s="1"/>
      <c r="C1787" s="1"/>
      <c r="D1787" s="1"/>
      <c r="E1787" s="1"/>
      <c r="F1787" s="1"/>
      <c r="G1787" s="1"/>
      <c r="H1787" s="3"/>
      <c r="I1787" s="3"/>
      <c r="J1787" s="3"/>
      <c r="K1787" s="1"/>
    </row>
    <row r="1788" spans="1:11">
      <c r="A1788" s="1"/>
      <c r="B1788" s="1"/>
      <c r="C1788" s="1"/>
      <c r="D1788" s="1"/>
      <c r="E1788" s="1"/>
      <c r="F1788" s="1"/>
      <c r="G1788" s="1"/>
      <c r="H1788" s="3"/>
      <c r="I1788" s="3"/>
      <c r="J1788" s="3"/>
      <c r="K1788" s="1"/>
    </row>
    <row r="1789" spans="1:11">
      <c r="A1789" s="1"/>
      <c r="B1789" s="1"/>
      <c r="C1789" s="1"/>
      <c r="D1789" s="1"/>
      <c r="E1789" s="1"/>
      <c r="F1789" s="1"/>
      <c r="G1789" s="1"/>
      <c r="H1789" s="3"/>
      <c r="I1789" s="3"/>
      <c r="J1789" s="3"/>
      <c r="K1789" s="1"/>
    </row>
    <row r="1790" spans="1:11">
      <c r="A1790" s="1"/>
      <c r="B1790" s="1"/>
      <c r="C1790" s="1"/>
      <c r="D1790" s="1"/>
      <c r="E1790" s="1"/>
      <c r="F1790" s="1"/>
      <c r="G1790" s="1"/>
      <c r="H1790" s="3"/>
      <c r="I1790" s="3"/>
      <c r="J1790" s="3"/>
      <c r="K1790" s="1"/>
    </row>
    <row r="1791" spans="1:11">
      <c r="A1791" s="1"/>
      <c r="B1791" s="1"/>
      <c r="C1791" s="1"/>
      <c r="D1791" s="1"/>
      <c r="E1791" s="1"/>
      <c r="F1791" s="1"/>
      <c r="G1791" s="1"/>
      <c r="H1791" s="3"/>
      <c r="I1791" s="3"/>
      <c r="J1791" s="3"/>
      <c r="K1791" s="1"/>
    </row>
    <row r="1792" spans="1:11">
      <c r="A1792" s="1"/>
      <c r="B1792" s="1"/>
      <c r="C1792" s="1"/>
      <c r="D1792" s="1"/>
      <c r="E1792" s="1"/>
      <c r="F1792" s="1"/>
      <c r="G1792" s="1"/>
      <c r="H1792" s="3"/>
      <c r="I1792" s="3"/>
      <c r="J1792" s="3"/>
      <c r="K1792" s="1"/>
    </row>
    <row r="1793" spans="1:11">
      <c r="A1793" s="1"/>
      <c r="B1793" s="1"/>
      <c r="C1793" s="1"/>
      <c r="D1793" s="1"/>
      <c r="E1793" s="1"/>
      <c r="F1793" s="1"/>
      <c r="G1793" s="1"/>
      <c r="H1793" s="3"/>
      <c r="I1793" s="3"/>
      <c r="J1793" s="3"/>
      <c r="K1793" s="1"/>
    </row>
    <row r="1794" spans="1:11">
      <c r="A1794" s="1"/>
      <c r="B1794" s="1"/>
      <c r="C1794" s="1"/>
      <c r="D1794" s="1"/>
      <c r="E1794" s="1"/>
      <c r="F1794" s="1"/>
      <c r="G1794" s="1"/>
      <c r="H1794" s="3"/>
      <c r="I1794" s="3"/>
      <c r="J1794" s="3"/>
      <c r="K1794" s="1"/>
    </row>
    <row r="1795" spans="1:11">
      <c r="A1795" s="1"/>
      <c r="B1795" s="1"/>
      <c r="C1795" s="1"/>
      <c r="D1795" s="1"/>
      <c r="E1795" s="1"/>
      <c r="F1795" s="1"/>
      <c r="G1795" s="1"/>
      <c r="H1795" s="3"/>
      <c r="I1795" s="3"/>
      <c r="J1795" s="3"/>
      <c r="K1795" s="1"/>
    </row>
    <row r="1796" spans="1:11">
      <c r="A1796" s="1"/>
      <c r="B1796" s="1"/>
      <c r="C1796" s="1"/>
      <c r="D1796" s="1"/>
      <c r="E1796" s="1"/>
      <c r="F1796" s="1"/>
      <c r="G1796" s="1"/>
      <c r="H1796" s="3"/>
      <c r="I1796" s="3"/>
      <c r="J1796" s="3"/>
      <c r="K1796" s="1"/>
    </row>
    <row r="1797" spans="1:11">
      <c r="A1797" s="1"/>
      <c r="B1797" s="1"/>
      <c r="C1797" s="1"/>
      <c r="D1797" s="1"/>
      <c r="E1797" s="1"/>
      <c r="F1797" s="1"/>
      <c r="G1797" s="1"/>
      <c r="H1797" s="3"/>
      <c r="I1797" s="3"/>
      <c r="J1797" s="3"/>
      <c r="K1797" s="1"/>
    </row>
    <row r="1798" spans="1:11">
      <c r="A1798" s="1"/>
      <c r="B1798" s="1"/>
      <c r="C1798" s="1"/>
      <c r="D1798" s="1"/>
      <c r="E1798" s="1"/>
      <c r="F1798" s="1"/>
      <c r="G1798" s="1"/>
      <c r="H1798" s="3"/>
      <c r="I1798" s="3"/>
      <c r="J1798" s="3"/>
      <c r="K1798" s="1"/>
    </row>
    <row r="1799" spans="1:11">
      <c r="A1799" s="1"/>
      <c r="B1799" s="1"/>
      <c r="C1799" s="1"/>
      <c r="D1799" s="1"/>
      <c r="E1799" s="1"/>
      <c r="F1799" s="1"/>
      <c r="G1799" s="1"/>
      <c r="H1799" s="3"/>
      <c r="I1799" s="3"/>
      <c r="J1799" s="3"/>
      <c r="K1799" s="1"/>
    </row>
    <row r="1800" spans="1:11">
      <c r="A1800" s="1"/>
      <c r="B1800" s="1"/>
      <c r="C1800" s="1"/>
      <c r="D1800" s="1"/>
      <c r="E1800" s="1"/>
      <c r="F1800" s="1"/>
      <c r="G1800" s="1"/>
      <c r="H1800" s="3"/>
      <c r="I1800" s="3"/>
      <c r="J1800" s="3"/>
      <c r="K1800" s="1"/>
    </row>
    <row r="1801" spans="1:11">
      <c r="A1801" s="1"/>
      <c r="B1801" s="1"/>
      <c r="C1801" s="1"/>
      <c r="D1801" s="1"/>
      <c r="E1801" s="1"/>
      <c r="F1801" s="1"/>
      <c r="G1801" s="1"/>
      <c r="H1801" s="3"/>
      <c r="I1801" s="3"/>
      <c r="J1801" s="3"/>
      <c r="K1801" s="1"/>
    </row>
    <row r="1802" spans="1:11">
      <c r="A1802" s="1"/>
      <c r="B1802" s="1"/>
      <c r="C1802" s="1"/>
      <c r="D1802" s="1"/>
      <c r="E1802" s="1"/>
      <c r="F1802" s="1"/>
      <c r="G1802" s="1"/>
      <c r="H1802" s="3"/>
      <c r="I1802" s="3"/>
      <c r="J1802" s="3"/>
      <c r="K1802" s="1"/>
    </row>
    <row r="1803" spans="1:11">
      <c r="A1803" s="1"/>
      <c r="B1803" s="1"/>
      <c r="C1803" s="1"/>
      <c r="D1803" s="1"/>
      <c r="E1803" s="1"/>
      <c r="F1803" s="1"/>
      <c r="G1803" s="1"/>
      <c r="H1803" s="3"/>
      <c r="I1803" s="3"/>
      <c r="J1803" s="3"/>
      <c r="K1803" s="1"/>
    </row>
    <row r="1804" spans="1:11">
      <c r="A1804" s="1"/>
      <c r="B1804" s="1"/>
      <c r="C1804" s="1"/>
      <c r="D1804" s="1"/>
      <c r="E1804" s="1"/>
      <c r="F1804" s="1"/>
      <c r="G1804" s="1"/>
      <c r="H1804" s="3"/>
      <c r="I1804" s="3"/>
      <c r="J1804" s="3"/>
      <c r="K1804" s="1"/>
    </row>
    <row r="1805" spans="1:11">
      <c r="A1805" s="1"/>
      <c r="B1805" s="1"/>
      <c r="C1805" s="1"/>
      <c r="D1805" s="1"/>
      <c r="E1805" s="1"/>
      <c r="F1805" s="1"/>
      <c r="G1805" s="1"/>
      <c r="H1805" s="3"/>
      <c r="I1805" s="3"/>
      <c r="J1805" s="3"/>
      <c r="K1805" s="1"/>
    </row>
    <row r="1806" spans="1:11">
      <c r="A1806" s="1"/>
      <c r="B1806" s="1"/>
      <c r="C1806" s="1"/>
      <c r="D1806" s="1"/>
      <c r="E1806" s="1"/>
      <c r="F1806" s="1"/>
      <c r="G1806" s="1"/>
      <c r="H1806" s="3"/>
      <c r="I1806" s="3"/>
      <c r="J1806" s="3"/>
      <c r="K1806" s="1"/>
    </row>
    <row r="1807" spans="1:11">
      <c r="A1807" s="1"/>
      <c r="B1807" s="1"/>
      <c r="C1807" s="1"/>
      <c r="D1807" s="1"/>
      <c r="E1807" s="1"/>
      <c r="F1807" s="1"/>
      <c r="G1807" s="1"/>
      <c r="H1807" s="3"/>
      <c r="I1807" s="3"/>
      <c r="J1807" s="3"/>
      <c r="K1807" s="1"/>
    </row>
    <row r="1808" spans="1:11">
      <c r="A1808" s="1"/>
      <c r="B1808" s="1"/>
      <c r="C1808" s="1"/>
      <c r="D1808" s="1"/>
      <c r="E1808" s="1"/>
      <c r="F1808" s="1"/>
      <c r="G1808" s="1"/>
      <c r="H1808" s="3"/>
      <c r="I1808" s="3"/>
      <c r="J1808" s="3"/>
      <c r="K1808" s="1"/>
    </row>
    <row r="1809" spans="1:11">
      <c r="A1809" s="1"/>
      <c r="B1809" s="1"/>
      <c r="C1809" s="1"/>
      <c r="D1809" s="1"/>
      <c r="E1809" s="1"/>
      <c r="F1809" s="1"/>
      <c r="G1809" s="1"/>
      <c r="H1809" s="3"/>
      <c r="I1809" s="3"/>
      <c r="J1809" s="3"/>
      <c r="K1809" s="1"/>
    </row>
    <row r="1810" spans="1:11">
      <c r="A1810" s="1"/>
      <c r="B1810" s="1"/>
      <c r="C1810" s="1"/>
      <c r="D1810" s="1"/>
      <c r="E1810" s="1"/>
      <c r="F1810" s="1"/>
      <c r="G1810" s="1"/>
      <c r="H1810" s="3"/>
      <c r="I1810" s="3"/>
      <c r="J1810" s="3"/>
      <c r="K1810" s="1"/>
    </row>
    <row r="1811" spans="1:11">
      <c r="A1811" s="1"/>
      <c r="B1811" s="1"/>
      <c r="C1811" s="1"/>
      <c r="D1811" s="1"/>
      <c r="E1811" s="1"/>
      <c r="F1811" s="1"/>
      <c r="G1811" s="1"/>
      <c r="H1811" s="3"/>
      <c r="I1811" s="3"/>
      <c r="J1811" s="3"/>
      <c r="K1811" s="1"/>
    </row>
    <row r="1812" spans="1:11">
      <c r="A1812" s="1"/>
      <c r="B1812" s="1"/>
      <c r="C1812" s="1"/>
      <c r="D1812" s="1"/>
      <c r="E1812" s="1"/>
      <c r="F1812" s="1"/>
      <c r="G1812" s="1"/>
      <c r="H1812" s="3"/>
      <c r="I1812" s="3"/>
      <c r="J1812" s="3"/>
      <c r="K1812" s="1"/>
    </row>
    <row r="1813" spans="1:11">
      <c r="A1813" s="1"/>
      <c r="B1813" s="1"/>
      <c r="C1813" s="1"/>
      <c r="D1813" s="1"/>
      <c r="E1813" s="1"/>
      <c r="F1813" s="1"/>
      <c r="G1813" s="1"/>
      <c r="H1813" s="3"/>
      <c r="I1813" s="3"/>
      <c r="J1813" s="3"/>
      <c r="K1813" s="1"/>
    </row>
    <row r="1814" spans="1:11">
      <c r="A1814" s="1"/>
      <c r="B1814" s="1"/>
      <c r="C1814" s="1"/>
      <c r="D1814" s="1"/>
      <c r="E1814" s="1"/>
      <c r="F1814" s="1"/>
      <c r="G1814" s="1"/>
      <c r="H1814" s="3"/>
      <c r="I1814" s="3"/>
      <c r="J1814" s="3"/>
      <c r="K1814" s="1"/>
    </row>
    <row r="1815" spans="1:11">
      <c r="A1815" s="1"/>
      <c r="B1815" s="1"/>
      <c r="C1815" s="1"/>
      <c r="D1815" s="1"/>
      <c r="E1815" s="1"/>
      <c r="F1815" s="1"/>
      <c r="G1815" s="1"/>
      <c r="H1815" s="3"/>
      <c r="I1815" s="3"/>
      <c r="J1815" s="3"/>
      <c r="K1815" s="1"/>
    </row>
    <row r="1816" spans="1:11">
      <c r="A1816" s="1"/>
      <c r="B1816" s="1"/>
      <c r="C1816" s="1"/>
      <c r="D1816" s="1"/>
      <c r="E1816" s="1"/>
      <c r="F1816" s="1"/>
      <c r="G1816" s="1"/>
      <c r="H1816" s="3"/>
      <c r="I1816" s="3"/>
      <c r="J1816" s="3"/>
      <c r="K1816" s="1"/>
    </row>
    <row r="1817" spans="1:11">
      <c r="A1817" s="1"/>
      <c r="B1817" s="1"/>
      <c r="C1817" s="1"/>
      <c r="D1817" s="1"/>
      <c r="E1817" s="1"/>
      <c r="F1817" s="1"/>
      <c r="G1817" s="1"/>
      <c r="H1817" s="3"/>
      <c r="I1817" s="3"/>
      <c r="J1817" s="3"/>
      <c r="K1817" s="1"/>
    </row>
    <row r="1818" spans="1:11">
      <c r="A1818" s="1"/>
      <c r="B1818" s="1"/>
      <c r="C1818" s="1"/>
      <c r="D1818" s="1"/>
      <c r="E1818" s="1"/>
      <c r="F1818" s="1"/>
      <c r="G1818" s="1"/>
      <c r="H1818" s="3"/>
      <c r="I1818" s="3"/>
      <c r="J1818" s="3"/>
      <c r="K1818" s="1"/>
    </row>
    <row r="1819" spans="1:11">
      <c r="A1819" s="1"/>
      <c r="B1819" s="1"/>
      <c r="C1819" s="1"/>
      <c r="D1819" s="1"/>
      <c r="E1819" s="1"/>
      <c r="F1819" s="1"/>
      <c r="G1819" s="1"/>
      <c r="H1819" s="3"/>
      <c r="I1819" s="3"/>
      <c r="J1819" s="3"/>
      <c r="K1819" s="1"/>
    </row>
    <row r="1820" spans="1:11">
      <c r="A1820" s="1"/>
      <c r="B1820" s="1"/>
      <c r="C1820" s="1"/>
      <c r="D1820" s="1"/>
      <c r="E1820" s="1"/>
      <c r="F1820" s="1"/>
      <c r="G1820" s="1"/>
      <c r="H1820" s="3"/>
      <c r="I1820" s="3"/>
      <c r="J1820" s="3"/>
      <c r="K1820" s="1"/>
    </row>
    <row r="1821" spans="1:11">
      <c r="A1821" s="1"/>
      <c r="B1821" s="1"/>
      <c r="C1821" s="1"/>
      <c r="D1821" s="1"/>
      <c r="E1821" s="1"/>
      <c r="F1821" s="1"/>
      <c r="G1821" s="1"/>
      <c r="H1821" s="3"/>
      <c r="I1821" s="3"/>
      <c r="J1821" s="3"/>
      <c r="K1821" s="1"/>
    </row>
    <row r="1822" spans="1:11">
      <c r="A1822" s="1"/>
      <c r="B1822" s="1"/>
      <c r="C1822" s="1"/>
      <c r="D1822" s="1"/>
      <c r="E1822" s="1"/>
      <c r="F1822" s="1"/>
      <c r="G1822" s="1"/>
      <c r="H1822" s="3"/>
      <c r="I1822" s="3"/>
      <c r="J1822" s="3"/>
      <c r="K1822" s="1"/>
    </row>
    <row r="1823" spans="1:11">
      <c r="A1823" s="1"/>
      <c r="B1823" s="1"/>
      <c r="C1823" s="1"/>
      <c r="D1823" s="1"/>
      <c r="E1823" s="1"/>
      <c r="F1823" s="1"/>
      <c r="G1823" s="1"/>
      <c r="H1823" s="3"/>
      <c r="I1823" s="3"/>
      <c r="J1823" s="3"/>
      <c r="K1823" s="1"/>
    </row>
    <row r="1824" spans="1:11">
      <c r="A1824" s="1"/>
      <c r="B1824" s="1"/>
      <c r="C1824" s="1"/>
      <c r="D1824" s="1"/>
      <c r="E1824" s="1"/>
      <c r="F1824" s="1"/>
      <c r="G1824" s="1"/>
      <c r="H1824" s="3"/>
      <c r="I1824" s="3"/>
      <c r="J1824" s="3"/>
      <c r="K1824" s="1"/>
    </row>
    <row r="1825" spans="1:11">
      <c r="A1825" s="1"/>
      <c r="B1825" s="1"/>
      <c r="C1825" s="1"/>
      <c r="D1825" s="1"/>
      <c r="E1825" s="1"/>
      <c r="F1825" s="1"/>
      <c r="G1825" s="1"/>
      <c r="H1825" s="3"/>
      <c r="I1825" s="3"/>
      <c r="J1825" s="3"/>
      <c r="K1825" s="1"/>
    </row>
    <row r="1826" spans="1:11">
      <c r="A1826" s="1"/>
      <c r="B1826" s="1"/>
      <c r="C1826" s="1"/>
      <c r="D1826" s="1"/>
      <c r="E1826" s="1"/>
      <c r="F1826" s="1"/>
      <c r="G1826" s="1"/>
      <c r="H1826" s="3"/>
      <c r="I1826" s="3"/>
      <c r="J1826" s="3"/>
      <c r="K1826" s="1"/>
    </row>
    <row r="1827" spans="1:11">
      <c r="A1827" s="1"/>
      <c r="B1827" s="1"/>
      <c r="C1827" s="1"/>
      <c r="D1827" s="1"/>
      <c r="E1827" s="1"/>
      <c r="F1827" s="1"/>
      <c r="G1827" s="1"/>
      <c r="H1827" s="3"/>
      <c r="I1827" s="3"/>
      <c r="J1827" s="3"/>
      <c r="K1827" s="1"/>
    </row>
    <row r="1828" spans="1:11">
      <c r="A1828" s="1"/>
      <c r="B1828" s="1"/>
      <c r="C1828" s="1"/>
      <c r="D1828" s="1"/>
      <c r="E1828" s="1"/>
      <c r="F1828" s="1"/>
      <c r="G1828" s="1"/>
      <c r="H1828" s="3"/>
      <c r="I1828" s="3"/>
      <c r="J1828" s="3"/>
      <c r="K1828" s="1"/>
    </row>
    <row r="1829" spans="1:11">
      <c r="A1829" s="1"/>
      <c r="B1829" s="1"/>
      <c r="C1829" s="1"/>
      <c r="D1829" s="1"/>
      <c r="E1829" s="1"/>
      <c r="F1829" s="1"/>
      <c r="G1829" s="1"/>
      <c r="H1829" s="3"/>
      <c r="I1829" s="3"/>
      <c r="J1829" s="3"/>
      <c r="K1829" s="1"/>
    </row>
    <row r="1830" spans="1:11">
      <c r="A1830" s="1"/>
      <c r="B1830" s="1"/>
      <c r="C1830" s="1"/>
      <c r="D1830" s="1"/>
      <c r="E1830" s="1"/>
      <c r="F1830" s="1"/>
      <c r="G1830" s="1"/>
      <c r="H1830" s="3"/>
      <c r="I1830" s="3"/>
      <c r="J1830" s="3"/>
      <c r="K1830" s="1"/>
    </row>
    <row r="1831" spans="1:11">
      <c r="A1831" s="1"/>
      <c r="B1831" s="1"/>
      <c r="C1831" s="1"/>
      <c r="D1831" s="1"/>
      <c r="E1831" s="1"/>
      <c r="F1831" s="1"/>
      <c r="G1831" s="1"/>
      <c r="H1831" s="3"/>
      <c r="I1831" s="3"/>
      <c r="J1831" s="3"/>
      <c r="K1831" s="1"/>
    </row>
    <row r="1832" spans="1:11">
      <c r="A1832" s="1"/>
      <c r="B1832" s="1"/>
      <c r="C1832" s="1"/>
      <c r="D1832" s="1"/>
      <c r="E1832" s="1"/>
      <c r="F1832" s="1"/>
      <c r="G1832" s="1"/>
      <c r="H1832" s="3"/>
      <c r="I1832" s="3"/>
      <c r="J1832" s="3"/>
      <c r="K1832" s="1"/>
    </row>
    <row r="1833" spans="1:11">
      <c r="A1833" s="1"/>
      <c r="B1833" s="1"/>
      <c r="C1833" s="1"/>
      <c r="D1833" s="1"/>
      <c r="E1833" s="1"/>
      <c r="F1833" s="1"/>
      <c r="G1833" s="1"/>
      <c r="H1833" s="3"/>
      <c r="I1833" s="3"/>
      <c r="J1833" s="3"/>
      <c r="K1833" s="1"/>
    </row>
    <row r="1834" spans="1:11">
      <c r="A1834" s="1"/>
      <c r="B1834" s="1"/>
      <c r="C1834" s="1"/>
      <c r="D1834" s="1"/>
      <c r="E1834" s="1"/>
      <c r="F1834" s="1"/>
      <c r="G1834" s="1"/>
      <c r="H1834" s="3"/>
      <c r="I1834" s="3"/>
      <c r="J1834" s="3"/>
      <c r="K1834" s="1"/>
    </row>
    <row r="1835" spans="1:11">
      <c r="A1835" s="1"/>
      <c r="B1835" s="1"/>
      <c r="C1835" s="1"/>
      <c r="D1835" s="1"/>
      <c r="E1835" s="1"/>
      <c r="F1835" s="1"/>
      <c r="G1835" s="1"/>
      <c r="H1835" s="3"/>
      <c r="I1835" s="3"/>
      <c r="J1835" s="3"/>
      <c r="K1835" s="1"/>
    </row>
    <row r="1836" spans="1:11">
      <c r="A1836" s="1"/>
      <c r="B1836" s="1"/>
      <c r="C1836" s="1"/>
      <c r="D1836" s="1"/>
      <c r="E1836" s="1"/>
      <c r="F1836" s="1"/>
      <c r="G1836" s="1"/>
      <c r="H1836" s="3"/>
      <c r="I1836" s="3"/>
      <c r="J1836" s="3"/>
      <c r="K1836" s="1"/>
    </row>
    <row r="1837" spans="1:11">
      <c r="A1837" s="1"/>
      <c r="B1837" s="1"/>
      <c r="C1837" s="1"/>
      <c r="D1837" s="1"/>
      <c r="E1837" s="1"/>
      <c r="F1837" s="1"/>
      <c r="G1837" s="1"/>
      <c r="H1837" s="3"/>
      <c r="I1837" s="3"/>
      <c r="J1837" s="3"/>
      <c r="K1837" s="1"/>
    </row>
    <row r="1838" spans="1:11">
      <c r="A1838" s="1"/>
      <c r="B1838" s="1"/>
      <c r="C1838" s="1"/>
      <c r="D1838" s="1"/>
      <c r="E1838" s="1"/>
      <c r="F1838" s="1"/>
      <c r="G1838" s="1"/>
      <c r="H1838" s="3"/>
      <c r="I1838" s="3"/>
      <c r="J1838" s="3"/>
      <c r="K1838" s="1"/>
    </row>
    <row r="1839" spans="1:11">
      <c r="A1839" s="1"/>
      <c r="B1839" s="1"/>
      <c r="C1839" s="1"/>
      <c r="D1839" s="1"/>
      <c r="E1839" s="1"/>
      <c r="F1839" s="1"/>
      <c r="G1839" s="1"/>
      <c r="H1839" s="3"/>
      <c r="I1839" s="3"/>
      <c r="J1839" s="3"/>
      <c r="K1839" s="1"/>
    </row>
    <row r="1840" spans="1:11">
      <c r="A1840" s="1"/>
      <c r="B1840" s="1"/>
      <c r="C1840" s="1"/>
      <c r="D1840" s="1"/>
      <c r="E1840" s="1"/>
      <c r="F1840" s="1"/>
      <c r="G1840" s="1"/>
      <c r="H1840" s="3"/>
      <c r="I1840" s="3"/>
      <c r="J1840" s="3"/>
      <c r="K1840" s="1"/>
    </row>
    <row r="1841" spans="1:11">
      <c r="A1841" s="1"/>
      <c r="B1841" s="1"/>
      <c r="C1841" s="1"/>
      <c r="D1841" s="1"/>
      <c r="E1841" s="1"/>
      <c r="F1841" s="1"/>
      <c r="G1841" s="1"/>
      <c r="H1841" s="3"/>
      <c r="I1841" s="3"/>
      <c r="J1841" s="3"/>
      <c r="K1841" s="1"/>
    </row>
    <row r="1842" spans="1:11">
      <c r="A1842" s="1"/>
      <c r="B1842" s="1"/>
      <c r="C1842" s="1"/>
      <c r="D1842" s="1"/>
      <c r="E1842" s="1"/>
      <c r="F1842" s="1"/>
      <c r="G1842" s="1"/>
      <c r="H1842" s="3"/>
      <c r="I1842" s="3"/>
      <c r="J1842" s="3"/>
      <c r="K1842" s="1"/>
    </row>
    <row r="1843" spans="1:11">
      <c r="A1843" s="1"/>
      <c r="B1843" s="1"/>
      <c r="C1843" s="1"/>
      <c r="D1843" s="1"/>
      <c r="E1843" s="1"/>
      <c r="F1843" s="1"/>
      <c r="G1843" s="1"/>
      <c r="H1843" s="3"/>
      <c r="I1843" s="3"/>
      <c r="J1843" s="3"/>
      <c r="K1843" s="1"/>
    </row>
    <row r="1844" spans="1:11">
      <c r="A1844" s="1"/>
      <c r="B1844" s="1"/>
      <c r="C1844" s="1"/>
      <c r="D1844" s="1"/>
      <c r="E1844" s="1"/>
      <c r="F1844" s="1"/>
      <c r="G1844" s="1"/>
      <c r="H1844" s="3"/>
      <c r="I1844" s="3"/>
      <c r="J1844" s="3"/>
      <c r="K1844" s="1"/>
    </row>
    <row r="1845" spans="1:11">
      <c r="A1845" s="1"/>
      <c r="B1845" s="1"/>
      <c r="C1845" s="1"/>
      <c r="D1845" s="1"/>
      <c r="E1845" s="1"/>
      <c r="F1845" s="1"/>
      <c r="G1845" s="1"/>
      <c r="H1845" s="3"/>
      <c r="I1845" s="3"/>
      <c r="J1845" s="3"/>
      <c r="K1845" s="1"/>
    </row>
    <row r="1846" spans="1:11">
      <c r="A1846" s="1"/>
      <c r="B1846" s="1"/>
      <c r="C1846" s="1"/>
      <c r="D1846" s="1"/>
      <c r="E1846" s="1"/>
      <c r="F1846" s="1"/>
      <c r="G1846" s="1"/>
      <c r="H1846" s="3"/>
      <c r="I1846" s="3"/>
      <c r="J1846" s="3"/>
      <c r="K1846" s="1"/>
    </row>
    <row r="1847" spans="1:11">
      <c r="A1847" s="1"/>
      <c r="B1847" s="1"/>
      <c r="C1847" s="1"/>
      <c r="D1847" s="1"/>
      <c r="E1847" s="1"/>
      <c r="F1847" s="1"/>
      <c r="G1847" s="1"/>
      <c r="H1847" s="3"/>
      <c r="I1847" s="3"/>
      <c r="J1847" s="3"/>
      <c r="K1847" s="1"/>
    </row>
    <row r="1848" spans="1:11">
      <c r="A1848" s="1"/>
      <c r="B1848" s="1"/>
      <c r="C1848" s="1"/>
      <c r="D1848" s="1"/>
      <c r="E1848" s="1"/>
      <c r="F1848" s="1"/>
      <c r="G1848" s="1"/>
      <c r="H1848" s="3"/>
      <c r="I1848" s="3"/>
      <c r="J1848" s="3"/>
      <c r="K1848" s="1"/>
    </row>
    <row r="1849" spans="1:11">
      <c r="A1849" s="1"/>
      <c r="B1849" s="1"/>
      <c r="C1849" s="1"/>
      <c r="D1849" s="1"/>
      <c r="E1849" s="1"/>
      <c r="F1849" s="1"/>
      <c r="G1849" s="1"/>
      <c r="H1849" s="3"/>
      <c r="I1849" s="3"/>
      <c r="J1849" s="3"/>
      <c r="K1849" s="1"/>
    </row>
    <row r="1850" spans="1:11">
      <c r="A1850" s="1"/>
      <c r="B1850" s="1"/>
      <c r="C1850" s="1"/>
      <c r="D1850" s="1"/>
      <c r="E1850" s="1"/>
      <c r="F1850" s="1"/>
      <c r="G1850" s="1"/>
      <c r="H1850" s="3"/>
      <c r="I1850" s="3"/>
      <c r="J1850" s="3"/>
      <c r="K1850" s="1"/>
    </row>
    <row r="1851" spans="1:11">
      <c r="A1851" s="1"/>
      <c r="B1851" s="1"/>
      <c r="C1851" s="1"/>
      <c r="D1851" s="1"/>
      <c r="E1851" s="1"/>
      <c r="F1851" s="1"/>
      <c r="G1851" s="1"/>
      <c r="H1851" s="3"/>
      <c r="I1851" s="3"/>
      <c r="J1851" s="3"/>
      <c r="K1851" s="1"/>
    </row>
    <row r="1852" spans="1:11">
      <c r="A1852" s="1"/>
      <c r="B1852" s="1"/>
      <c r="C1852" s="1"/>
      <c r="D1852" s="1"/>
      <c r="E1852" s="1"/>
      <c r="F1852" s="1"/>
      <c r="G1852" s="1"/>
      <c r="H1852" s="3"/>
      <c r="I1852" s="3"/>
      <c r="J1852" s="3"/>
      <c r="K1852" s="1"/>
    </row>
    <row r="1853" spans="1:11">
      <c r="A1853" s="1"/>
      <c r="B1853" s="1"/>
      <c r="C1853" s="1"/>
      <c r="D1853" s="1"/>
      <c r="E1853" s="1"/>
      <c r="F1853" s="1"/>
      <c r="G1853" s="1"/>
      <c r="H1853" s="3"/>
      <c r="I1853" s="3"/>
      <c r="J1853" s="3"/>
      <c r="K1853" s="1"/>
    </row>
    <row r="1854" spans="1:11">
      <c r="A1854" s="1"/>
      <c r="B1854" s="1"/>
      <c r="C1854" s="1"/>
      <c r="D1854" s="1"/>
      <c r="E1854" s="1"/>
      <c r="F1854" s="1"/>
      <c r="G1854" s="1"/>
      <c r="H1854" s="3"/>
      <c r="I1854" s="3"/>
      <c r="J1854" s="3"/>
      <c r="K1854" s="1"/>
    </row>
    <row r="1855" spans="1:11">
      <c r="A1855" s="1"/>
      <c r="B1855" s="1"/>
      <c r="C1855" s="1"/>
      <c r="D1855" s="1"/>
      <c r="E1855" s="1"/>
      <c r="F1855" s="1"/>
      <c r="G1855" s="1"/>
      <c r="H1855" s="3"/>
      <c r="I1855" s="3"/>
      <c r="J1855" s="3"/>
      <c r="K1855" s="1"/>
    </row>
    <row r="1856" spans="1:11">
      <c r="A1856" s="1"/>
      <c r="B1856" s="1"/>
      <c r="C1856" s="1"/>
      <c r="D1856" s="1"/>
      <c r="E1856" s="1"/>
      <c r="F1856" s="1"/>
      <c r="G1856" s="1"/>
      <c r="H1856" s="3"/>
      <c r="I1856" s="3"/>
      <c r="J1856" s="3"/>
      <c r="K1856" s="1"/>
    </row>
    <row r="1857" spans="1:11">
      <c r="A1857" s="1"/>
      <c r="B1857" s="1"/>
      <c r="C1857" s="1"/>
      <c r="D1857" s="1"/>
      <c r="E1857" s="1"/>
      <c r="F1857" s="1"/>
      <c r="G1857" s="1"/>
      <c r="H1857" s="3"/>
      <c r="I1857" s="3"/>
      <c r="J1857" s="3"/>
      <c r="K1857" s="1"/>
    </row>
    <row r="1858" spans="1:11">
      <c r="A1858" s="1"/>
      <c r="B1858" s="1"/>
      <c r="C1858" s="1"/>
      <c r="D1858" s="1"/>
      <c r="E1858" s="1"/>
      <c r="F1858" s="1"/>
      <c r="G1858" s="1"/>
      <c r="H1858" s="3"/>
      <c r="I1858" s="3"/>
      <c r="J1858" s="3"/>
      <c r="K1858" s="1"/>
    </row>
    <row r="1859" spans="1:11">
      <c r="A1859" s="1"/>
      <c r="B1859" s="1"/>
      <c r="C1859" s="1"/>
      <c r="D1859" s="1"/>
      <c r="E1859" s="1"/>
      <c r="F1859" s="1"/>
      <c r="G1859" s="1"/>
      <c r="H1859" s="3"/>
      <c r="I1859" s="3"/>
      <c r="J1859" s="3"/>
      <c r="K1859" s="1"/>
    </row>
    <row r="1860" spans="1:11">
      <c r="A1860" s="1"/>
      <c r="B1860" s="1"/>
      <c r="C1860" s="1"/>
      <c r="D1860" s="1"/>
      <c r="E1860" s="1"/>
      <c r="F1860" s="1"/>
      <c r="G1860" s="1"/>
      <c r="H1860" s="3"/>
      <c r="I1860" s="3"/>
      <c r="J1860" s="3"/>
      <c r="K1860" s="1"/>
    </row>
    <row r="1861" spans="1:11">
      <c r="A1861" s="1"/>
      <c r="B1861" s="1"/>
      <c r="C1861" s="1"/>
      <c r="D1861" s="1"/>
      <c r="E1861" s="1"/>
      <c r="F1861" s="1"/>
      <c r="G1861" s="1"/>
      <c r="H1861" s="3"/>
      <c r="I1861" s="3"/>
      <c r="J1861" s="3"/>
      <c r="K1861" s="1"/>
    </row>
    <row r="1862" spans="1:11">
      <c r="A1862" s="1"/>
      <c r="B1862" s="1"/>
      <c r="C1862" s="1"/>
      <c r="D1862" s="1"/>
      <c r="E1862" s="1"/>
      <c r="F1862" s="1"/>
      <c r="G1862" s="1"/>
      <c r="H1862" s="3"/>
      <c r="I1862" s="3"/>
      <c r="J1862" s="3"/>
      <c r="K1862" s="1"/>
    </row>
    <row r="1863" spans="1:11">
      <c r="A1863" s="1"/>
      <c r="B1863" s="1"/>
      <c r="C1863" s="1"/>
      <c r="D1863" s="1"/>
      <c r="E1863" s="1"/>
      <c r="F1863" s="1"/>
      <c r="G1863" s="1"/>
      <c r="H1863" s="3"/>
      <c r="I1863" s="3"/>
      <c r="J1863" s="3"/>
      <c r="K1863" s="1"/>
    </row>
    <row r="1864" spans="1:11">
      <c r="A1864" s="1"/>
      <c r="B1864" s="1"/>
      <c r="C1864" s="1"/>
      <c r="D1864" s="1"/>
      <c r="E1864" s="1"/>
      <c r="F1864" s="1"/>
      <c r="G1864" s="1"/>
      <c r="H1864" s="3"/>
      <c r="I1864" s="3"/>
      <c r="J1864" s="3"/>
      <c r="K1864" s="1"/>
    </row>
    <row r="1865" spans="1:11">
      <c r="A1865" s="1"/>
      <c r="B1865" s="1"/>
      <c r="C1865" s="1"/>
      <c r="D1865" s="1"/>
      <c r="E1865" s="1"/>
      <c r="F1865" s="1"/>
      <c r="G1865" s="1"/>
      <c r="H1865" s="3"/>
      <c r="I1865" s="3"/>
      <c r="J1865" s="3"/>
      <c r="K1865" s="1"/>
    </row>
    <row r="1866" spans="1:11">
      <c r="A1866" s="1"/>
      <c r="B1866" s="1"/>
      <c r="C1866" s="1"/>
      <c r="D1866" s="1"/>
      <c r="E1866" s="1"/>
      <c r="F1866" s="1"/>
      <c r="G1866" s="1"/>
      <c r="H1866" s="3"/>
      <c r="I1866" s="3"/>
      <c r="J1866" s="3"/>
      <c r="K1866" s="1"/>
    </row>
    <row r="1867" spans="1:11">
      <c r="A1867" s="1"/>
      <c r="B1867" s="1"/>
      <c r="C1867" s="1"/>
      <c r="D1867" s="1"/>
      <c r="E1867" s="1"/>
      <c r="F1867" s="1"/>
      <c r="G1867" s="1"/>
      <c r="H1867" s="3"/>
      <c r="I1867" s="3"/>
      <c r="J1867" s="3"/>
      <c r="K1867" s="1"/>
    </row>
    <row r="1868" spans="1:11">
      <c r="A1868" s="1"/>
      <c r="B1868" s="1"/>
      <c r="C1868" s="1"/>
      <c r="D1868" s="1"/>
      <c r="E1868" s="1"/>
      <c r="F1868" s="1"/>
      <c r="G1868" s="1"/>
      <c r="H1868" s="3"/>
      <c r="I1868" s="3"/>
      <c r="J1868" s="3"/>
      <c r="K1868" s="1"/>
    </row>
    <row r="1869" spans="1:11">
      <c r="A1869" s="1"/>
      <c r="B1869" s="1"/>
      <c r="C1869" s="1"/>
      <c r="D1869" s="1"/>
      <c r="E1869" s="1"/>
      <c r="F1869" s="1"/>
      <c r="G1869" s="1"/>
      <c r="H1869" s="3"/>
      <c r="I1869" s="3"/>
      <c r="J1869" s="3"/>
      <c r="K1869" s="1"/>
    </row>
    <row r="1870" spans="1:11">
      <c r="A1870" s="1"/>
      <c r="B1870" s="1"/>
      <c r="C1870" s="1"/>
      <c r="D1870" s="1"/>
      <c r="E1870" s="1"/>
      <c r="F1870" s="1"/>
      <c r="G1870" s="1"/>
      <c r="H1870" s="3"/>
      <c r="I1870" s="3"/>
      <c r="J1870" s="3"/>
      <c r="K1870" s="1"/>
    </row>
    <row r="1871" spans="1:11">
      <c r="A1871" s="1"/>
      <c r="B1871" s="1"/>
      <c r="C1871" s="1"/>
      <c r="D1871" s="1"/>
      <c r="E1871" s="1"/>
      <c r="F1871" s="1"/>
      <c r="G1871" s="1"/>
      <c r="H1871" s="3"/>
      <c r="I1871" s="3"/>
      <c r="J1871" s="3"/>
      <c r="K1871" s="1"/>
    </row>
    <row r="1872" spans="1:11">
      <c r="A1872" s="1"/>
      <c r="B1872" s="1"/>
      <c r="C1872" s="1"/>
      <c r="D1872" s="1"/>
      <c r="E1872" s="1"/>
      <c r="F1872" s="1"/>
      <c r="G1872" s="1"/>
      <c r="H1872" s="3"/>
      <c r="I1872" s="3"/>
      <c r="J1872" s="3"/>
      <c r="K1872" s="1"/>
    </row>
    <row r="1873" spans="1:11">
      <c r="A1873" s="1"/>
      <c r="B1873" s="1"/>
      <c r="C1873" s="1"/>
      <c r="D1873" s="1"/>
      <c r="E1873" s="1"/>
      <c r="F1873" s="1"/>
      <c r="G1873" s="1"/>
      <c r="H1873" s="3"/>
      <c r="I1873" s="3"/>
      <c r="J1873" s="3"/>
      <c r="K1873" s="1"/>
    </row>
    <row r="1874" spans="1:11">
      <c r="A1874" s="1"/>
      <c r="B1874" s="1"/>
      <c r="C1874" s="1"/>
      <c r="D1874" s="1"/>
      <c r="E1874" s="1"/>
      <c r="F1874" s="1"/>
      <c r="G1874" s="1"/>
      <c r="H1874" s="3"/>
      <c r="I1874" s="3"/>
      <c r="J1874" s="3"/>
      <c r="K1874" s="1"/>
    </row>
    <row r="1875" spans="1:11">
      <c r="A1875" s="1"/>
      <c r="B1875" s="1"/>
      <c r="C1875" s="1"/>
      <c r="D1875" s="1"/>
      <c r="E1875" s="1"/>
      <c r="F1875" s="1"/>
      <c r="G1875" s="1"/>
      <c r="H1875" s="3"/>
      <c r="I1875" s="3"/>
      <c r="J1875" s="3"/>
      <c r="K1875" s="1"/>
    </row>
    <row r="1876" spans="1:11">
      <c r="A1876" s="1"/>
      <c r="B1876" s="1"/>
      <c r="C1876" s="1"/>
      <c r="D1876" s="1"/>
      <c r="E1876" s="1"/>
      <c r="F1876" s="1"/>
      <c r="G1876" s="1"/>
      <c r="H1876" s="3"/>
      <c r="I1876" s="3"/>
      <c r="J1876" s="3"/>
      <c r="K1876" s="1"/>
    </row>
    <row r="1877" spans="1:11">
      <c r="A1877" s="1"/>
      <c r="B1877" s="1"/>
      <c r="C1877" s="1"/>
      <c r="D1877" s="1"/>
      <c r="E1877" s="1"/>
      <c r="F1877" s="1"/>
      <c r="G1877" s="1"/>
      <c r="H1877" s="3"/>
      <c r="I1877" s="3"/>
      <c r="J1877" s="3"/>
      <c r="K1877" s="1"/>
    </row>
    <row r="1878" spans="1:11">
      <c r="A1878" s="1"/>
      <c r="B1878" s="1"/>
      <c r="C1878" s="1"/>
      <c r="D1878" s="1"/>
      <c r="E1878" s="1"/>
      <c r="F1878" s="1"/>
      <c r="G1878" s="1"/>
      <c r="H1878" s="3"/>
      <c r="I1878" s="3"/>
      <c r="J1878" s="3"/>
      <c r="K1878" s="1"/>
    </row>
    <row r="1879" spans="1:11">
      <c r="A1879" s="1"/>
      <c r="B1879" s="1"/>
      <c r="C1879" s="1"/>
      <c r="D1879" s="1"/>
      <c r="E1879" s="1"/>
      <c r="F1879" s="1"/>
      <c r="G1879" s="1"/>
      <c r="H1879" s="3"/>
      <c r="I1879" s="3"/>
      <c r="J1879" s="3"/>
      <c r="K1879" s="1"/>
    </row>
    <row r="1880" spans="1:11">
      <c r="A1880" s="1"/>
      <c r="B1880" s="1"/>
      <c r="C1880" s="1"/>
      <c r="D1880" s="1"/>
      <c r="E1880" s="1"/>
      <c r="F1880" s="1"/>
      <c r="G1880" s="1"/>
      <c r="H1880" s="3"/>
      <c r="I1880" s="3"/>
      <c r="J1880" s="3"/>
      <c r="K1880" s="1"/>
    </row>
    <row r="1881" spans="1:11">
      <c r="A1881" s="1"/>
      <c r="B1881" s="1"/>
      <c r="C1881" s="1"/>
      <c r="D1881" s="1"/>
      <c r="E1881" s="1"/>
      <c r="F1881" s="1"/>
      <c r="G1881" s="1"/>
      <c r="H1881" s="3"/>
      <c r="I1881" s="3"/>
      <c r="J1881" s="3"/>
      <c r="K1881" s="1"/>
    </row>
    <row r="1882" spans="1:11">
      <c r="A1882" s="1"/>
      <c r="B1882" s="1"/>
      <c r="C1882" s="1"/>
      <c r="D1882" s="1"/>
      <c r="E1882" s="1"/>
      <c r="F1882" s="1"/>
      <c r="G1882" s="1"/>
      <c r="H1882" s="3"/>
      <c r="I1882" s="3"/>
      <c r="J1882" s="3"/>
      <c r="K1882" s="1"/>
    </row>
    <row r="1883" spans="1:11">
      <c r="A1883" s="1"/>
      <c r="B1883" s="1"/>
      <c r="C1883" s="1"/>
      <c r="D1883" s="1"/>
      <c r="E1883" s="1"/>
      <c r="F1883" s="1"/>
      <c r="G1883" s="1"/>
      <c r="H1883" s="3"/>
      <c r="I1883" s="3"/>
      <c r="J1883" s="3"/>
      <c r="K1883" s="1"/>
    </row>
    <row r="1884" spans="1:11">
      <c r="A1884" s="1"/>
      <c r="B1884" s="1"/>
      <c r="C1884" s="1"/>
      <c r="D1884" s="1"/>
      <c r="E1884" s="1"/>
      <c r="F1884" s="1"/>
      <c r="G1884" s="1"/>
      <c r="H1884" s="3"/>
      <c r="I1884" s="3"/>
      <c r="J1884" s="3"/>
      <c r="K1884" s="1"/>
    </row>
    <row r="1885" spans="1:11">
      <c r="A1885" s="1"/>
      <c r="B1885" s="1"/>
      <c r="C1885" s="1"/>
      <c r="D1885" s="1"/>
      <c r="E1885" s="1"/>
      <c r="F1885" s="1"/>
      <c r="G1885" s="1"/>
      <c r="H1885" s="3"/>
      <c r="I1885" s="3"/>
      <c r="J1885" s="3"/>
      <c r="K1885" s="1"/>
    </row>
    <row r="1886" spans="1:11">
      <c r="A1886" s="1"/>
      <c r="B1886" s="1"/>
      <c r="C1886" s="1"/>
      <c r="D1886" s="1"/>
      <c r="E1886" s="1"/>
      <c r="F1886" s="1"/>
      <c r="G1886" s="1"/>
      <c r="H1886" s="3"/>
      <c r="I1886" s="3"/>
      <c r="J1886" s="3"/>
      <c r="K1886" s="1"/>
    </row>
    <row r="1887" spans="1:11">
      <c r="A1887" s="1"/>
      <c r="B1887" s="1"/>
      <c r="C1887" s="1"/>
      <c r="D1887" s="1"/>
      <c r="E1887" s="1"/>
      <c r="F1887" s="1"/>
      <c r="G1887" s="1"/>
      <c r="H1887" s="3"/>
      <c r="I1887" s="3"/>
      <c r="J1887" s="3"/>
      <c r="K1887" s="1"/>
    </row>
    <row r="1888" spans="1:11">
      <c r="A1888" s="1"/>
      <c r="B1888" s="1"/>
      <c r="C1888" s="1"/>
      <c r="D1888" s="1"/>
      <c r="E1888" s="1"/>
      <c r="F1888" s="1"/>
      <c r="G1888" s="1"/>
      <c r="H1888" s="3"/>
      <c r="I1888" s="3"/>
      <c r="J1888" s="3"/>
      <c r="K1888" s="1"/>
    </row>
    <row r="1889" spans="1:11">
      <c r="A1889" s="1"/>
      <c r="B1889" s="1"/>
      <c r="C1889" s="1"/>
      <c r="D1889" s="1"/>
      <c r="E1889" s="1"/>
      <c r="F1889" s="1"/>
      <c r="G1889" s="1"/>
      <c r="H1889" s="3"/>
      <c r="I1889" s="3"/>
      <c r="J1889" s="3"/>
      <c r="K1889" s="1"/>
    </row>
    <row r="1890" spans="1:11">
      <c r="A1890" s="1"/>
      <c r="B1890" s="1"/>
      <c r="C1890" s="1"/>
      <c r="D1890" s="1"/>
      <c r="E1890" s="1"/>
      <c r="F1890" s="1"/>
      <c r="G1890" s="1"/>
      <c r="H1890" s="3"/>
      <c r="I1890" s="3"/>
      <c r="J1890" s="3"/>
      <c r="K1890" s="1"/>
    </row>
    <row r="1891" spans="1:11">
      <c r="A1891" s="1"/>
      <c r="B1891" s="1"/>
      <c r="C1891" s="1"/>
      <c r="D1891" s="1"/>
      <c r="E1891" s="1"/>
      <c r="F1891" s="1"/>
      <c r="G1891" s="1"/>
      <c r="H1891" s="3"/>
      <c r="I1891" s="3"/>
      <c r="J1891" s="3"/>
      <c r="K1891" s="1"/>
    </row>
    <row r="1892" spans="1:11">
      <c r="A1892" s="1"/>
      <c r="B1892" s="1"/>
      <c r="C1892" s="1"/>
      <c r="D1892" s="1"/>
      <c r="E1892" s="1"/>
      <c r="F1892" s="1"/>
      <c r="G1892" s="1"/>
      <c r="H1892" s="3"/>
      <c r="I1892" s="3"/>
      <c r="J1892" s="3"/>
      <c r="K1892" s="1"/>
    </row>
    <row r="1893" spans="1:11">
      <c r="A1893" s="1"/>
      <c r="B1893" s="1"/>
      <c r="C1893" s="1"/>
      <c r="D1893" s="1"/>
      <c r="E1893" s="1"/>
      <c r="F1893" s="1"/>
      <c r="G1893" s="1"/>
      <c r="H1893" s="3"/>
      <c r="I1893" s="3"/>
      <c r="J1893" s="3"/>
      <c r="K1893" s="1"/>
    </row>
    <row r="1894" spans="1:11">
      <c r="A1894" s="1"/>
      <c r="B1894" s="1"/>
      <c r="C1894" s="1"/>
      <c r="D1894" s="1"/>
      <c r="E1894" s="1"/>
      <c r="F1894" s="1"/>
      <c r="G1894" s="1"/>
      <c r="H1894" s="3"/>
      <c r="I1894" s="3"/>
      <c r="J1894" s="3"/>
      <c r="K1894" s="1"/>
    </row>
    <row r="1895" spans="1:11">
      <c r="A1895" s="1"/>
      <c r="B1895" s="1"/>
      <c r="C1895" s="1"/>
      <c r="D1895" s="1"/>
      <c r="E1895" s="1"/>
      <c r="F1895" s="1"/>
      <c r="G1895" s="1"/>
      <c r="H1895" s="3"/>
      <c r="I1895" s="3"/>
      <c r="J1895" s="3"/>
      <c r="K1895" s="1"/>
    </row>
    <row r="1896" spans="1:11">
      <c r="A1896" s="1"/>
      <c r="B1896" s="1"/>
      <c r="C1896" s="1"/>
      <c r="D1896" s="1"/>
      <c r="E1896" s="1"/>
      <c r="F1896" s="1"/>
      <c r="G1896" s="1"/>
      <c r="H1896" s="3"/>
      <c r="I1896" s="3"/>
      <c r="J1896" s="3"/>
      <c r="K1896" s="1"/>
    </row>
    <row r="1897" spans="1:11">
      <c r="A1897" s="1"/>
      <c r="B1897" s="1"/>
      <c r="C1897" s="1"/>
      <c r="D1897" s="1"/>
      <c r="E1897" s="1"/>
      <c r="F1897" s="1"/>
      <c r="G1897" s="1"/>
      <c r="H1897" s="3"/>
      <c r="I1897" s="3"/>
      <c r="J1897" s="3"/>
      <c r="K1897" s="1"/>
    </row>
    <row r="1898" spans="1:11">
      <c r="A1898" s="1"/>
      <c r="B1898" s="1"/>
      <c r="C1898" s="1"/>
      <c r="D1898" s="1"/>
      <c r="E1898" s="1"/>
      <c r="F1898" s="1"/>
      <c r="G1898" s="1"/>
      <c r="H1898" s="3"/>
      <c r="I1898" s="3"/>
      <c r="J1898" s="3"/>
      <c r="K1898" s="1"/>
    </row>
    <row r="1899" spans="1:11">
      <c r="A1899" s="1"/>
      <c r="B1899" s="1"/>
      <c r="C1899" s="1"/>
      <c r="D1899" s="1"/>
      <c r="E1899" s="1"/>
      <c r="F1899" s="1"/>
      <c r="G1899" s="1"/>
      <c r="H1899" s="3"/>
      <c r="I1899" s="3"/>
      <c r="J1899" s="3"/>
      <c r="K1899" s="1"/>
    </row>
    <row r="1900" spans="1:11">
      <c r="A1900" s="1"/>
      <c r="B1900" s="1"/>
      <c r="C1900" s="1"/>
      <c r="D1900" s="1"/>
      <c r="E1900" s="1"/>
      <c r="F1900" s="1"/>
      <c r="G1900" s="1"/>
      <c r="H1900" s="3"/>
      <c r="I1900" s="3"/>
      <c r="J1900" s="3"/>
      <c r="K1900" s="1"/>
    </row>
    <row r="1901" spans="1:11">
      <c r="A1901" s="1"/>
      <c r="B1901" s="1"/>
      <c r="C1901" s="1"/>
      <c r="D1901" s="1"/>
      <c r="E1901" s="1"/>
      <c r="F1901" s="1"/>
      <c r="G1901" s="1"/>
      <c r="H1901" s="3"/>
      <c r="I1901" s="3"/>
      <c r="J1901" s="3"/>
      <c r="K1901" s="1"/>
    </row>
    <row r="1902" spans="1:11">
      <c r="A1902" s="1"/>
      <c r="B1902" s="1"/>
      <c r="C1902" s="1"/>
      <c r="D1902" s="1"/>
      <c r="E1902" s="1"/>
      <c r="F1902" s="1"/>
      <c r="G1902" s="1"/>
      <c r="H1902" s="3"/>
      <c r="I1902" s="3"/>
      <c r="J1902" s="3"/>
      <c r="K1902" s="1"/>
    </row>
    <row r="1903" spans="1:11">
      <c r="A1903" s="1"/>
      <c r="B1903" s="1"/>
      <c r="C1903" s="1"/>
      <c r="D1903" s="1"/>
      <c r="E1903" s="1"/>
      <c r="F1903" s="1"/>
      <c r="G1903" s="1"/>
      <c r="H1903" s="3"/>
      <c r="I1903" s="3"/>
      <c r="J1903" s="3"/>
      <c r="K1903" s="1"/>
    </row>
    <row r="1904" spans="1:11">
      <c r="A1904" s="1"/>
      <c r="B1904" s="1"/>
      <c r="C1904" s="1"/>
      <c r="D1904" s="1"/>
      <c r="E1904" s="1"/>
      <c r="F1904" s="1"/>
      <c r="G1904" s="1"/>
      <c r="H1904" s="3"/>
      <c r="I1904" s="3"/>
      <c r="J1904" s="3"/>
      <c r="K1904" s="1"/>
    </row>
    <row r="1905" spans="1:11">
      <c r="A1905" s="1"/>
      <c r="B1905" s="1"/>
      <c r="C1905" s="1"/>
      <c r="D1905" s="1"/>
      <c r="E1905" s="1"/>
      <c r="F1905" s="1"/>
      <c r="G1905" s="1"/>
      <c r="H1905" s="3"/>
      <c r="I1905" s="3"/>
      <c r="J1905" s="3"/>
      <c r="K1905" s="1"/>
    </row>
    <row r="1906" spans="1:11">
      <c r="A1906" s="1"/>
      <c r="B1906" s="1"/>
      <c r="C1906" s="1"/>
      <c r="D1906" s="1"/>
      <c r="E1906" s="1"/>
      <c r="F1906" s="1"/>
      <c r="G1906" s="1"/>
      <c r="H1906" s="3"/>
      <c r="I1906" s="3"/>
      <c r="J1906" s="3"/>
      <c r="K1906" s="1"/>
    </row>
    <row r="1907" spans="1:11">
      <c r="A1907" s="1"/>
      <c r="B1907" s="1"/>
      <c r="C1907" s="1"/>
      <c r="D1907" s="1"/>
      <c r="E1907" s="1"/>
      <c r="F1907" s="1"/>
      <c r="G1907" s="1"/>
      <c r="H1907" s="3"/>
      <c r="I1907" s="3"/>
      <c r="J1907" s="3"/>
      <c r="K1907" s="1"/>
    </row>
    <row r="1908" spans="1:11">
      <c r="A1908" s="1"/>
      <c r="B1908" s="1"/>
      <c r="C1908" s="1"/>
      <c r="D1908" s="1"/>
      <c r="E1908" s="1"/>
      <c r="F1908" s="1"/>
      <c r="G1908" s="1"/>
      <c r="H1908" s="3"/>
      <c r="I1908" s="3"/>
      <c r="J1908" s="3"/>
      <c r="K1908" s="1"/>
    </row>
    <row r="1909" spans="1:11">
      <c r="A1909" s="1"/>
      <c r="B1909" s="1"/>
      <c r="C1909" s="1"/>
      <c r="D1909" s="1"/>
      <c r="E1909" s="1"/>
      <c r="F1909" s="1"/>
      <c r="G1909" s="1"/>
      <c r="H1909" s="3"/>
      <c r="I1909" s="3"/>
      <c r="J1909" s="3"/>
      <c r="K1909" s="1"/>
    </row>
    <row r="1910" spans="1:11">
      <c r="A1910" s="1"/>
      <c r="B1910" s="1"/>
      <c r="C1910" s="1"/>
      <c r="D1910" s="1"/>
      <c r="E1910" s="1"/>
      <c r="F1910" s="1"/>
      <c r="G1910" s="1"/>
      <c r="H1910" s="3"/>
      <c r="I1910" s="3"/>
      <c r="J1910" s="3"/>
      <c r="K1910" s="1"/>
    </row>
    <row r="1911" spans="1:11">
      <c r="A1911" s="1"/>
      <c r="B1911" s="1"/>
      <c r="C1911" s="1"/>
      <c r="D1911" s="1"/>
      <c r="E1911" s="1"/>
      <c r="F1911" s="1"/>
      <c r="G1911" s="1"/>
      <c r="H1911" s="3"/>
      <c r="I1911" s="3"/>
      <c r="J1911" s="3"/>
      <c r="K1911" s="1"/>
    </row>
    <row r="1912" spans="1:11">
      <c r="A1912" s="1"/>
      <c r="B1912" s="1"/>
      <c r="C1912" s="1"/>
      <c r="D1912" s="1"/>
      <c r="E1912" s="1"/>
      <c r="F1912" s="1"/>
      <c r="G1912" s="1"/>
      <c r="H1912" s="3"/>
      <c r="I1912" s="3"/>
      <c r="J1912" s="3"/>
      <c r="K1912" s="1"/>
    </row>
    <row r="1913" spans="1:11">
      <c r="A1913" s="1"/>
      <c r="B1913" s="1"/>
      <c r="C1913" s="1"/>
      <c r="D1913" s="1"/>
      <c r="E1913" s="1"/>
      <c r="F1913" s="1"/>
      <c r="G1913" s="1"/>
      <c r="H1913" s="3"/>
      <c r="I1913" s="3"/>
      <c r="J1913" s="3"/>
      <c r="K1913" s="1"/>
    </row>
    <row r="1914" spans="1:11">
      <c r="A1914" s="1"/>
      <c r="B1914" s="1"/>
      <c r="C1914" s="1"/>
      <c r="D1914" s="1"/>
      <c r="E1914" s="1"/>
      <c r="F1914" s="1"/>
      <c r="G1914" s="1"/>
      <c r="H1914" s="3"/>
      <c r="I1914" s="3"/>
      <c r="J1914" s="3"/>
      <c r="K1914" s="1"/>
    </row>
    <row r="1915" spans="1:11">
      <c r="A1915" s="1"/>
      <c r="B1915" s="1"/>
      <c r="C1915" s="1"/>
      <c r="D1915" s="1"/>
      <c r="E1915" s="1"/>
      <c r="F1915" s="1"/>
      <c r="G1915" s="1"/>
      <c r="H1915" s="3"/>
      <c r="I1915" s="3"/>
      <c r="J1915" s="3"/>
      <c r="K1915" s="1"/>
    </row>
    <row r="1916" spans="1:11">
      <c r="A1916" s="1"/>
      <c r="B1916" s="1"/>
      <c r="C1916" s="1"/>
      <c r="D1916" s="1"/>
      <c r="E1916" s="1"/>
      <c r="F1916" s="1"/>
      <c r="G1916" s="1"/>
      <c r="H1916" s="3"/>
      <c r="I1916" s="3"/>
      <c r="J1916" s="3"/>
      <c r="K1916" s="1"/>
    </row>
    <row r="1917" spans="1:11">
      <c r="A1917" s="1"/>
      <c r="B1917" s="1"/>
      <c r="C1917" s="1"/>
      <c r="D1917" s="1"/>
      <c r="E1917" s="1"/>
      <c r="F1917" s="1"/>
      <c r="G1917" s="1"/>
      <c r="H1917" s="3"/>
      <c r="I1917" s="3"/>
      <c r="J1917" s="3"/>
      <c r="K1917" s="1"/>
    </row>
    <row r="1918" spans="1:11">
      <c r="A1918" s="1"/>
      <c r="B1918" s="1"/>
      <c r="C1918" s="1"/>
      <c r="D1918" s="1"/>
      <c r="E1918" s="1"/>
      <c r="F1918" s="1"/>
      <c r="G1918" s="1"/>
      <c r="H1918" s="3"/>
      <c r="I1918" s="3"/>
      <c r="J1918" s="3"/>
      <c r="K1918" s="1"/>
    </row>
    <row r="1919" spans="1:11">
      <c r="A1919" s="1"/>
      <c r="B1919" s="1"/>
      <c r="C1919" s="1"/>
      <c r="D1919" s="1"/>
      <c r="E1919" s="1"/>
      <c r="F1919" s="1"/>
      <c r="G1919" s="1"/>
      <c r="H1919" s="3"/>
      <c r="I1919" s="3"/>
      <c r="J1919" s="3"/>
      <c r="K1919" s="1"/>
    </row>
    <row r="1920" spans="1:11">
      <c r="A1920" s="1"/>
      <c r="B1920" s="1"/>
      <c r="C1920" s="1"/>
      <c r="D1920" s="1"/>
      <c r="E1920" s="1"/>
      <c r="F1920" s="1"/>
      <c r="G1920" s="1"/>
      <c r="H1920" s="3"/>
      <c r="I1920" s="3"/>
      <c r="J1920" s="3"/>
      <c r="K1920" s="1"/>
    </row>
    <row r="1921" spans="1:11">
      <c r="A1921" s="1"/>
      <c r="B1921" s="1"/>
      <c r="C1921" s="1"/>
      <c r="D1921" s="1"/>
      <c r="E1921" s="1"/>
      <c r="F1921" s="1"/>
      <c r="G1921" s="1"/>
      <c r="H1921" s="3"/>
      <c r="I1921" s="3"/>
      <c r="J1921" s="3"/>
      <c r="K1921" s="1"/>
    </row>
    <row r="1922" spans="1:11">
      <c r="A1922" s="1"/>
      <c r="B1922" s="1"/>
      <c r="C1922" s="1"/>
      <c r="D1922" s="1"/>
      <c r="E1922" s="1"/>
      <c r="F1922" s="1"/>
      <c r="G1922" s="1"/>
      <c r="H1922" s="3"/>
      <c r="I1922" s="3"/>
      <c r="J1922" s="3"/>
      <c r="K1922" s="1"/>
    </row>
    <row r="1923" spans="1:11">
      <c r="A1923" s="1"/>
      <c r="B1923" s="1"/>
      <c r="C1923" s="1"/>
      <c r="D1923" s="1"/>
      <c r="E1923" s="1"/>
      <c r="F1923" s="1"/>
      <c r="G1923" s="1"/>
      <c r="H1923" s="3"/>
      <c r="I1923" s="3"/>
      <c r="J1923" s="3"/>
      <c r="K1923" s="1"/>
    </row>
    <row r="1924" spans="1:11">
      <c r="A1924" s="1"/>
      <c r="B1924" s="1"/>
      <c r="C1924" s="1"/>
      <c r="D1924" s="1"/>
      <c r="E1924" s="1"/>
      <c r="F1924" s="1"/>
      <c r="G1924" s="1"/>
      <c r="H1924" s="3"/>
      <c r="I1924" s="3"/>
      <c r="J1924" s="3"/>
      <c r="K1924" s="1"/>
    </row>
    <row r="1925" spans="1:11">
      <c r="A1925" s="1"/>
      <c r="B1925" s="1"/>
      <c r="C1925" s="1"/>
      <c r="D1925" s="1"/>
      <c r="E1925" s="1"/>
      <c r="F1925" s="1"/>
      <c r="G1925" s="1"/>
      <c r="H1925" s="3"/>
      <c r="I1925" s="3"/>
      <c r="J1925" s="3"/>
      <c r="K1925" s="1"/>
    </row>
    <row r="1926" spans="1:11">
      <c r="A1926" s="1"/>
      <c r="B1926" s="1"/>
      <c r="C1926" s="1"/>
      <c r="D1926" s="1"/>
      <c r="E1926" s="1"/>
      <c r="F1926" s="1"/>
      <c r="G1926" s="1"/>
      <c r="H1926" s="3"/>
      <c r="I1926" s="3"/>
      <c r="J1926" s="3"/>
      <c r="K1926" s="1"/>
    </row>
    <row r="1927" spans="1:11">
      <c r="A1927" s="1"/>
      <c r="B1927" s="1"/>
      <c r="C1927" s="1"/>
      <c r="D1927" s="1"/>
      <c r="E1927" s="1"/>
      <c r="F1927" s="1"/>
      <c r="G1927" s="1"/>
      <c r="H1927" s="3"/>
      <c r="I1927" s="3"/>
      <c r="J1927" s="3"/>
      <c r="K1927" s="1"/>
    </row>
    <row r="1928" spans="1:11">
      <c r="A1928" s="1"/>
      <c r="B1928" s="1"/>
      <c r="C1928" s="1"/>
      <c r="D1928" s="1"/>
      <c r="E1928" s="1"/>
      <c r="F1928" s="1"/>
      <c r="G1928" s="1"/>
      <c r="H1928" s="3"/>
      <c r="I1928" s="3"/>
      <c r="J1928" s="3"/>
      <c r="K1928" s="1"/>
    </row>
    <row r="1929" spans="1:11">
      <c r="A1929" s="1"/>
      <c r="B1929" s="1"/>
      <c r="C1929" s="1"/>
      <c r="D1929" s="1"/>
      <c r="E1929" s="1"/>
      <c r="F1929" s="1"/>
      <c r="G1929" s="1"/>
      <c r="H1929" s="3"/>
      <c r="I1929" s="3"/>
      <c r="J1929" s="3"/>
      <c r="K1929" s="1"/>
    </row>
    <row r="1930" spans="1:11">
      <c r="A1930" s="1"/>
      <c r="B1930" s="1"/>
      <c r="C1930" s="1"/>
      <c r="D1930" s="1"/>
      <c r="E1930" s="1"/>
      <c r="F1930" s="1"/>
      <c r="G1930" s="1"/>
      <c r="H1930" s="3"/>
      <c r="I1930" s="3"/>
      <c r="J1930" s="3"/>
      <c r="K1930" s="1"/>
    </row>
    <row r="1931" spans="1:11">
      <c r="A1931" s="1"/>
      <c r="B1931" s="1"/>
      <c r="C1931" s="1"/>
      <c r="D1931" s="1"/>
      <c r="E1931" s="1"/>
      <c r="F1931" s="1"/>
      <c r="G1931" s="1"/>
      <c r="H1931" s="3"/>
      <c r="I1931" s="3"/>
      <c r="J1931" s="3"/>
      <c r="K1931" s="1"/>
    </row>
    <row r="1932" spans="1:11">
      <c r="A1932" s="1"/>
      <c r="B1932" s="1"/>
      <c r="C1932" s="1"/>
      <c r="D1932" s="1"/>
      <c r="E1932" s="1"/>
      <c r="F1932" s="1"/>
      <c r="G1932" s="1"/>
      <c r="H1932" s="3"/>
      <c r="I1932" s="3"/>
      <c r="J1932" s="3"/>
      <c r="K1932" s="1"/>
    </row>
    <row r="1933" spans="1:11">
      <c r="A1933" s="1"/>
      <c r="B1933" s="1"/>
      <c r="C1933" s="1"/>
      <c r="D1933" s="1"/>
      <c r="E1933" s="1"/>
      <c r="F1933" s="1"/>
      <c r="G1933" s="1"/>
      <c r="H1933" s="3"/>
      <c r="I1933" s="3"/>
      <c r="J1933" s="3"/>
      <c r="K1933" s="1"/>
    </row>
    <row r="1934" spans="1:11">
      <c r="A1934" s="1"/>
      <c r="B1934" s="1"/>
      <c r="C1934" s="1"/>
      <c r="D1934" s="1"/>
      <c r="E1934" s="1"/>
      <c r="F1934" s="1"/>
      <c r="G1934" s="1"/>
      <c r="H1934" s="3"/>
      <c r="I1934" s="3"/>
      <c r="J1934" s="3"/>
      <c r="K1934" s="1"/>
    </row>
    <row r="1935" spans="1:11">
      <c r="A1935" s="1"/>
      <c r="B1935" s="1"/>
      <c r="C1935" s="1"/>
      <c r="D1935" s="1"/>
      <c r="E1935" s="1"/>
      <c r="F1935" s="1"/>
      <c r="G1935" s="1"/>
      <c r="H1935" s="3"/>
      <c r="I1935" s="3"/>
      <c r="J1935" s="3"/>
      <c r="K1935" s="1"/>
    </row>
    <row r="1936" spans="1:11">
      <c r="A1936" s="1"/>
      <c r="B1936" s="1"/>
      <c r="C1936" s="1"/>
      <c r="D1936" s="1"/>
      <c r="E1936" s="1"/>
      <c r="F1936" s="1"/>
      <c r="G1936" s="1"/>
      <c r="H1936" s="3"/>
      <c r="I1936" s="3"/>
      <c r="J1936" s="3"/>
      <c r="K1936" s="1"/>
    </row>
    <row r="1937" spans="1:11">
      <c r="A1937" s="1"/>
      <c r="B1937" s="1"/>
      <c r="C1937" s="1"/>
      <c r="D1937" s="1"/>
      <c r="E1937" s="1"/>
      <c r="F1937" s="1"/>
      <c r="G1937" s="1"/>
      <c r="H1937" s="3"/>
      <c r="I1937" s="3"/>
      <c r="J1937" s="3"/>
      <c r="K1937" s="1"/>
    </row>
    <row r="1938" spans="1:11">
      <c r="A1938" s="1"/>
      <c r="B1938" s="1"/>
      <c r="C1938" s="1"/>
      <c r="D1938" s="1"/>
      <c r="E1938" s="1"/>
      <c r="F1938" s="1"/>
      <c r="G1938" s="1"/>
      <c r="H1938" s="3"/>
      <c r="I1938" s="3"/>
      <c r="J1938" s="3"/>
      <c r="K1938" s="1"/>
    </row>
    <row r="1939" spans="1:11">
      <c r="A1939" s="1"/>
      <c r="B1939" s="1"/>
      <c r="C1939" s="1"/>
      <c r="D1939" s="1"/>
      <c r="E1939" s="1"/>
      <c r="F1939" s="1"/>
      <c r="G1939" s="1"/>
      <c r="H1939" s="3"/>
      <c r="I1939" s="3"/>
      <c r="J1939" s="3"/>
      <c r="K1939" s="1"/>
    </row>
    <row r="1940" spans="1:11">
      <c r="A1940" s="1"/>
      <c r="B1940" s="1"/>
      <c r="C1940" s="1"/>
      <c r="D1940" s="1"/>
      <c r="E1940" s="1"/>
      <c r="F1940" s="1"/>
      <c r="G1940" s="1"/>
      <c r="H1940" s="3"/>
      <c r="I1940" s="3"/>
      <c r="J1940" s="3"/>
      <c r="K1940" s="1"/>
    </row>
    <row r="1941" spans="1:11">
      <c r="A1941" s="1"/>
      <c r="B1941" s="1"/>
      <c r="C1941" s="1"/>
      <c r="D1941" s="1"/>
      <c r="E1941" s="1"/>
      <c r="F1941" s="1"/>
      <c r="G1941" s="1"/>
      <c r="H1941" s="3"/>
      <c r="I1941" s="3"/>
      <c r="J1941" s="3"/>
      <c r="K1941" s="1"/>
    </row>
    <row r="1942" spans="1:11">
      <c r="A1942" s="1"/>
      <c r="B1942" s="1"/>
      <c r="C1942" s="1"/>
      <c r="D1942" s="1"/>
      <c r="E1942" s="1"/>
      <c r="F1942" s="1"/>
      <c r="G1942" s="1"/>
      <c r="H1942" s="3"/>
      <c r="I1942" s="3"/>
      <c r="J1942" s="3"/>
      <c r="K1942" s="1"/>
    </row>
    <row r="1943" spans="1:11">
      <c r="A1943" s="1"/>
      <c r="B1943" s="1"/>
      <c r="C1943" s="1"/>
      <c r="D1943" s="1"/>
      <c r="E1943" s="1"/>
      <c r="F1943" s="1"/>
      <c r="G1943" s="1"/>
      <c r="H1943" s="3"/>
      <c r="I1943" s="3"/>
      <c r="J1943" s="3"/>
      <c r="K1943" s="1"/>
    </row>
    <row r="1944" spans="1:11">
      <c r="A1944" s="1"/>
      <c r="B1944" s="1"/>
      <c r="C1944" s="1"/>
      <c r="D1944" s="1"/>
      <c r="E1944" s="1"/>
      <c r="F1944" s="1"/>
      <c r="G1944" s="1"/>
      <c r="H1944" s="3"/>
      <c r="I1944" s="3"/>
      <c r="J1944" s="3"/>
      <c r="K1944" s="1"/>
    </row>
    <row r="1945" spans="1:11">
      <c r="A1945" s="1"/>
      <c r="B1945" s="1"/>
      <c r="C1945" s="1"/>
      <c r="D1945" s="1"/>
      <c r="E1945" s="1"/>
      <c r="F1945" s="1"/>
      <c r="G1945" s="1"/>
      <c r="H1945" s="3"/>
      <c r="I1945" s="3"/>
      <c r="J1945" s="3"/>
      <c r="K1945" s="1"/>
    </row>
    <row r="1946" spans="1:11">
      <c r="A1946" s="1"/>
      <c r="B1946" s="1"/>
      <c r="C1946" s="1"/>
      <c r="D1946" s="1"/>
      <c r="E1946" s="1"/>
      <c r="F1946" s="1"/>
      <c r="G1946" s="1"/>
      <c r="H1946" s="3"/>
      <c r="I1946" s="3"/>
      <c r="J1946" s="3"/>
      <c r="K1946" s="1"/>
    </row>
    <row r="1947" spans="1:11">
      <c r="A1947" s="1"/>
      <c r="B1947" s="1"/>
      <c r="C1947" s="1"/>
      <c r="D1947" s="1"/>
      <c r="E1947" s="1"/>
      <c r="F1947" s="1"/>
      <c r="G1947" s="1"/>
      <c r="H1947" s="3"/>
      <c r="I1947" s="3"/>
      <c r="J1947" s="3"/>
      <c r="K1947" s="1"/>
    </row>
    <row r="1948" spans="1:11">
      <c r="A1948" s="1"/>
      <c r="B1948" s="1"/>
      <c r="C1948" s="1"/>
      <c r="D1948" s="1"/>
      <c r="E1948" s="1"/>
      <c r="F1948" s="1"/>
      <c r="G1948" s="1"/>
      <c r="H1948" s="3"/>
      <c r="I1948" s="3"/>
      <c r="J1948" s="3"/>
      <c r="K1948" s="1"/>
    </row>
    <row r="1949" spans="1:11">
      <c r="A1949" s="1"/>
      <c r="B1949" s="1"/>
      <c r="C1949" s="1"/>
      <c r="D1949" s="1"/>
      <c r="E1949" s="1"/>
      <c r="F1949" s="1"/>
      <c r="G1949" s="1"/>
      <c r="H1949" s="3"/>
      <c r="I1949" s="3"/>
      <c r="J1949" s="3"/>
      <c r="K1949" s="1"/>
    </row>
    <row r="1950" spans="1:11">
      <c r="A1950" s="1"/>
      <c r="B1950" s="1"/>
      <c r="C1950" s="1"/>
      <c r="D1950" s="1"/>
      <c r="E1950" s="1"/>
      <c r="F1950" s="1"/>
      <c r="G1950" s="1"/>
      <c r="H1950" s="3"/>
      <c r="I1950" s="3"/>
      <c r="J1950" s="3"/>
      <c r="K1950" s="1"/>
    </row>
    <row r="1951" spans="1:11">
      <c r="A1951" s="1"/>
      <c r="B1951" s="1"/>
      <c r="C1951" s="1"/>
      <c r="D1951" s="1"/>
      <c r="E1951" s="1"/>
      <c r="F1951" s="1"/>
      <c r="G1951" s="1"/>
      <c r="H1951" s="3"/>
      <c r="I1951" s="3"/>
      <c r="J1951" s="3"/>
      <c r="K1951" s="1"/>
    </row>
    <row r="1952" spans="1:11">
      <c r="A1952" s="1"/>
      <c r="B1952" s="1"/>
      <c r="C1952" s="1"/>
      <c r="D1952" s="1"/>
      <c r="E1952" s="1"/>
      <c r="F1952" s="1"/>
      <c r="G1952" s="1"/>
      <c r="H1952" s="3"/>
      <c r="I1952" s="3"/>
      <c r="J1952" s="3"/>
      <c r="K1952" s="1"/>
    </row>
    <row r="1953" spans="1:11">
      <c r="A1953" s="1"/>
      <c r="B1953" s="1"/>
      <c r="C1953" s="1"/>
      <c r="D1953" s="1"/>
      <c r="E1953" s="1"/>
      <c r="F1953" s="1"/>
      <c r="G1953" s="1"/>
      <c r="H1953" s="3"/>
      <c r="I1953" s="3"/>
      <c r="J1953" s="3"/>
      <c r="K1953" s="1"/>
    </row>
    <row r="1954" spans="1:11">
      <c r="A1954" s="1"/>
      <c r="B1954" s="1"/>
      <c r="C1954" s="1"/>
      <c r="D1954" s="1"/>
      <c r="E1954" s="1"/>
      <c r="F1954" s="1"/>
      <c r="G1954" s="1"/>
      <c r="H1954" s="3"/>
      <c r="I1954" s="3"/>
      <c r="J1954" s="3"/>
      <c r="K1954" s="1"/>
    </row>
    <row r="1955" spans="1:11">
      <c r="A1955" s="1"/>
      <c r="B1955" s="1"/>
      <c r="C1955" s="1"/>
      <c r="D1955" s="1"/>
      <c r="E1955" s="1"/>
      <c r="F1955" s="1"/>
      <c r="G1955" s="1"/>
      <c r="H1955" s="3"/>
      <c r="I1955" s="3"/>
      <c r="J1955" s="3"/>
      <c r="K1955" s="1"/>
    </row>
    <row r="1956" spans="1:11">
      <c r="A1956" s="1"/>
      <c r="B1956" s="1"/>
      <c r="C1956" s="1"/>
      <c r="D1956" s="1"/>
      <c r="E1956" s="1"/>
      <c r="F1956" s="1"/>
      <c r="G1956" s="1"/>
      <c r="H1956" s="3"/>
      <c r="I1956" s="3"/>
      <c r="J1956" s="3"/>
      <c r="K1956" s="1"/>
    </row>
    <row r="1957" spans="1:11">
      <c r="A1957" s="1"/>
      <c r="B1957" s="1"/>
      <c r="C1957" s="1"/>
      <c r="D1957" s="1"/>
      <c r="E1957" s="1"/>
      <c r="F1957" s="1"/>
      <c r="G1957" s="1"/>
      <c r="H1957" s="3"/>
      <c r="I1957" s="3"/>
      <c r="J1957" s="3"/>
      <c r="K1957" s="1"/>
    </row>
    <row r="1958" spans="1:11">
      <c r="A1958" s="1"/>
      <c r="B1958" s="1"/>
      <c r="C1958" s="1"/>
      <c r="D1958" s="1"/>
      <c r="E1958" s="1"/>
      <c r="F1958" s="1"/>
      <c r="G1958" s="1"/>
      <c r="H1958" s="3"/>
      <c r="I1958" s="3"/>
      <c r="J1958" s="3"/>
      <c r="K1958" s="1"/>
    </row>
    <row r="1959" spans="1:11">
      <c r="A1959" s="1"/>
      <c r="B1959" s="1"/>
      <c r="C1959" s="1"/>
      <c r="D1959" s="1"/>
      <c r="E1959" s="1"/>
      <c r="F1959" s="1"/>
      <c r="G1959" s="1"/>
      <c r="H1959" s="3"/>
      <c r="I1959" s="3"/>
      <c r="J1959" s="3"/>
      <c r="K1959" s="1"/>
    </row>
    <row r="1960" spans="1:11">
      <c r="A1960" s="1"/>
      <c r="B1960" s="1"/>
      <c r="C1960" s="1"/>
      <c r="D1960" s="1"/>
      <c r="E1960" s="1"/>
      <c r="F1960" s="1"/>
      <c r="G1960" s="1"/>
      <c r="H1960" s="3"/>
      <c r="I1960" s="3"/>
      <c r="J1960" s="3"/>
      <c r="K1960" s="1"/>
    </row>
    <row r="1961" spans="1:11">
      <c r="A1961" s="1"/>
      <c r="B1961" s="1"/>
      <c r="C1961" s="1"/>
      <c r="D1961" s="1"/>
      <c r="E1961" s="1"/>
      <c r="F1961" s="1"/>
      <c r="G1961" s="1"/>
      <c r="H1961" s="3"/>
      <c r="I1961" s="3"/>
      <c r="J1961" s="3"/>
      <c r="K1961" s="1"/>
    </row>
    <row r="1962" spans="1:11">
      <c r="A1962" s="1"/>
      <c r="B1962" s="1"/>
      <c r="C1962" s="1"/>
      <c r="D1962" s="1"/>
      <c r="E1962" s="1"/>
      <c r="F1962" s="1"/>
      <c r="G1962" s="1"/>
      <c r="H1962" s="3"/>
      <c r="I1962" s="3"/>
      <c r="J1962" s="3"/>
      <c r="K1962" s="1"/>
    </row>
    <row r="1963" spans="1:11">
      <c r="A1963" s="1"/>
      <c r="B1963" s="1"/>
      <c r="C1963" s="1"/>
      <c r="D1963" s="1"/>
      <c r="E1963" s="1"/>
      <c r="F1963" s="1"/>
      <c r="G1963" s="1"/>
      <c r="H1963" s="3"/>
      <c r="I1963" s="3"/>
      <c r="J1963" s="3"/>
      <c r="K1963" s="1"/>
    </row>
    <row r="1964" spans="1:11">
      <c r="A1964" s="1"/>
      <c r="B1964" s="1"/>
      <c r="C1964" s="1"/>
      <c r="D1964" s="1"/>
      <c r="E1964" s="1"/>
      <c r="F1964" s="1"/>
      <c r="G1964" s="1"/>
      <c r="H1964" s="3"/>
      <c r="I1964" s="3"/>
      <c r="J1964" s="3"/>
      <c r="K1964" s="1"/>
    </row>
    <row r="1965" spans="1:11">
      <c r="A1965" s="1"/>
      <c r="B1965" s="1"/>
      <c r="C1965" s="1"/>
      <c r="D1965" s="1"/>
      <c r="E1965" s="1"/>
      <c r="F1965" s="1"/>
      <c r="G1965" s="1"/>
      <c r="H1965" s="3"/>
      <c r="I1965" s="3"/>
      <c r="J1965" s="3"/>
      <c r="K1965" s="1"/>
    </row>
    <row r="1966" spans="1:11">
      <c r="A1966" s="1"/>
      <c r="B1966" s="1"/>
      <c r="C1966" s="1"/>
      <c r="D1966" s="1"/>
      <c r="E1966" s="1"/>
      <c r="F1966" s="1"/>
      <c r="G1966" s="1"/>
      <c r="H1966" s="3"/>
      <c r="I1966" s="3"/>
      <c r="J1966" s="3"/>
      <c r="K1966" s="1"/>
    </row>
    <row r="1967" spans="1:11">
      <c r="A1967" s="1"/>
      <c r="B1967" s="1"/>
      <c r="C1967" s="1"/>
      <c r="D1967" s="1"/>
      <c r="E1967" s="1"/>
      <c r="F1967" s="1"/>
      <c r="G1967" s="1"/>
      <c r="H1967" s="3"/>
      <c r="I1967" s="3"/>
      <c r="J1967" s="3"/>
      <c r="K1967" s="1"/>
    </row>
    <row r="1968" spans="1:11">
      <c r="A1968" s="1"/>
      <c r="B1968" s="1"/>
      <c r="C1968" s="1"/>
      <c r="D1968" s="1"/>
      <c r="E1968" s="1"/>
      <c r="F1968" s="1"/>
      <c r="G1968" s="1"/>
      <c r="H1968" s="3"/>
      <c r="I1968" s="3"/>
      <c r="J1968" s="3"/>
      <c r="K1968" s="1"/>
    </row>
    <row r="1969" spans="1:11">
      <c r="A1969" s="1"/>
      <c r="B1969" s="1"/>
      <c r="C1969" s="1"/>
      <c r="D1969" s="1"/>
      <c r="E1969" s="1"/>
      <c r="F1969" s="1"/>
      <c r="G1969" s="1"/>
      <c r="H1969" s="3"/>
      <c r="I1969" s="3"/>
      <c r="J1969" s="3"/>
      <c r="K1969" s="1"/>
    </row>
    <row r="1970" spans="1:11">
      <c r="A1970" s="1"/>
      <c r="B1970" s="1"/>
      <c r="C1970" s="1"/>
      <c r="D1970" s="1"/>
      <c r="E1970" s="1"/>
      <c r="F1970" s="1"/>
      <c r="G1970" s="1"/>
      <c r="H1970" s="3"/>
      <c r="I1970" s="3"/>
      <c r="J1970" s="3"/>
      <c r="K1970" s="1"/>
    </row>
    <row r="1971" spans="1:11">
      <c r="A1971" s="1"/>
      <c r="B1971" s="1"/>
      <c r="C1971" s="1"/>
      <c r="D1971" s="1"/>
      <c r="E1971" s="1"/>
      <c r="F1971" s="1"/>
      <c r="G1971" s="1"/>
      <c r="H1971" s="3"/>
      <c r="I1971" s="3"/>
      <c r="J1971" s="3"/>
      <c r="K1971" s="1"/>
    </row>
    <row r="1972" spans="1:11">
      <c r="A1972" s="1"/>
      <c r="B1972" s="1"/>
      <c r="C1972" s="1"/>
      <c r="D1972" s="1"/>
      <c r="E1972" s="1"/>
      <c r="F1972" s="1"/>
      <c r="G1972" s="1"/>
      <c r="H1972" s="3"/>
      <c r="I1972" s="3"/>
      <c r="J1972" s="3"/>
      <c r="K1972" s="1"/>
    </row>
    <row r="1973" spans="1:11">
      <c r="A1973" s="1"/>
      <c r="B1973" s="1"/>
      <c r="C1973" s="1"/>
      <c r="D1973" s="1"/>
      <c r="E1973" s="1"/>
      <c r="F1973" s="1"/>
      <c r="G1973" s="1"/>
      <c r="H1973" s="3"/>
      <c r="I1973" s="3"/>
      <c r="J1973" s="3"/>
      <c r="K1973" s="1"/>
    </row>
    <row r="1974" spans="1:11">
      <c r="A1974" s="1"/>
      <c r="B1974" s="1"/>
      <c r="C1974" s="1"/>
      <c r="D1974" s="1"/>
      <c r="E1974" s="1"/>
      <c r="F1974" s="1"/>
      <c r="G1974" s="1"/>
      <c r="H1974" s="3"/>
      <c r="I1974" s="3"/>
      <c r="J1974" s="3"/>
      <c r="K1974" s="1"/>
    </row>
    <row r="1975" spans="1:11">
      <c r="A1975" s="1"/>
      <c r="B1975" s="1"/>
      <c r="C1975" s="1"/>
      <c r="D1975" s="1"/>
      <c r="E1975" s="1"/>
      <c r="F1975" s="1"/>
      <c r="G1975" s="1"/>
      <c r="H1975" s="3"/>
      <c r="I1975" s="3"/>
      <c r="J1975" s="3"/>
      <c r="K1975" s="1"/>
    </row>
    <row r="1976" spans="1:11">
      <c r="A1976" s="1"/>
      <c r="B1976" s="1"/>
      <c r="C1976" s="1"/>
      <c r="D1976" s="1"/>
      <c r="E1976" s="1"/>
      <c r="F1976" s="1"/>
      <c r="G1976" s="1"/>
      <c r="H1976" s="3"/>
      <c r="I1976" s="3"/>
      <c r="J1976" s="3"/>
      <c r="K1976" s="1"/>
    </row>
    <row r="1977" spans="1:11">
      <c r="A1977" s="1"/>
      <c r="B1977" s="1"/>
      <c r="C1977" s="1"/>
      <c r="D1977" s="1"/>
      <c r="E1977" s="1"/>
      <c r="F1977" s="1"/>
      <c r="G1977" s="1"/>
      <c r="H1977" s="3"/>
      <c r="I1977" s="3"/>
      <c r="J1977" s="3"/>
      <c r="K1977" s="1"/>
    </row>
    <row r="1978" spans="1:11">
      <c r="A1978" s="1"/>
      <c r="B1978" s="1"/>
      <c r="C1978" s="1"/>
      <c r="D1978" s="1"/>
      <c r="E1978" s="1"/>
      <c r="F1978" s="1"/>
      <c r="G1978" s="1"/>
      <c r="H1978" s="3"/>
      <c r="I1978" s="3"/>
      <c r="J1978" s="3"/>
      <c r="K1978" s="1"/>
    </row>
    <row r="1979" spans="1:11">
      <c r="A1979" s="1"/>
      <c r="B1979" s="1"/>
      <c r="C1979" s="1"/>
      <c r="D1979" s="1"/>
      <c r="E1979" s="1"/>
      <c r="F1979" s="1"/>
      <c r="G1979" s="1"/>
      <c r="H1979" s="3"/>
      <c r="I1979" s="3"/>
      <c r="J1979" s="3"/>
      <c r="K1979" s="1"/>
    </row>
    <row r="1980" spans="1:11">
      <c r="A1980" s="1"/>
      <c r="B1980" s="1"/>
      <c r="C1980" s="1"/>
      <c r="D1980" s="1"/>
      <c r="E1980" s="1"/>
      <c r="F1980" s="1"/>
      <c r="G1980" s="1"/>
      <c r="H1980" s="3"/>
      <c r="I1980" s="3"/>
      <c r="J1980" s="3"/>
      <c r="K1980" s="1"/>
    </row>
    <row r="1981" spans="1:11">
      <c r="A1981" s="1"/>
      <c r="B1981" s="1"/>
      <c r="C1981" s="1"/>
      <c r="D1981" s="1"/>
      <c r="E1981" s="1"/>
      <c r="F1981" s="1"/>
      <c r="G1981" s="1"/>
      <c r="H1981" s="3"/>
      <c r="I1981" s="3"/>
      <c r="J1981" s="3"/>
      <c r="K1981" s="1"/>
    </row>
    <row r="1982" spans="1:11">
      <c r="A1982" s="1"/>
      <c r="B1982" s="1"/>
      <c r="C1982" s="1"/>
      <c r="D1982" s="1"/>
      <c r="E1982" s="1"/>
      <c r="F1982" s="1"/>
      <c r="G1982" s="1"/>
      <c r="H1982" s="3"/>
      <c r="I1982" s="3"/>
      <c r="J1982" s="3"/>
      <c r="K1982" s="1"/>
    </row>
    <row r="1983" spans="1:11">
      <c r="A1983" s="1"/>
      <c r="B1983" s="1"/>
      <c r="C1983" s="1"/>
      <c r="D1983" s="1"/>
      <c r="E1983" s="1"/>
      <c r="F1983" s="1"/>
      <c r="G1983" s="1"/>
      <c r="H1983" s="3"/>
      <c r="I1983" s="3"/>
      <c r="J1983" s="3"/>
      <c r="K1983" s="1"/>
    </row>
    <row r="1984" spans="1:11">
      <c r="A1984" s="1"/>
      <c r="B1984" s="1"/>
      <c r="C1984" s="1"/>
      <c r="D1984" s="1"/>
      <c r="E1984" s="1"/>
      <c r="F1984" s="1"/>
      <c r="G1984" s="1"/>
      <c r="H1984" s="3"/>
      <c r="I1984" s="3"/>
      <c r="J1984" s="3"/>
      <c r="K1984" s="1"/>
    </row>
    <row r="1985" spans="1:11">
      <c r="A1985" s="1"/>
      <c r="B1985" s="1"/>
      <c r="C1985" s="1"/>
      <c r="D1985" s="1"/>
      <c r="E1985" s="1"/>
      <c r="F1985" s="1"/>
      <c r="G1985" s="1"/>
      <c r="H1985" s="3"/>
      <c r="I1985" s="3"/>
      <c r="J1985" s="3"/>
      <c r="K1985" s="1"/>
    </row>
    <row r="1986" spans="1:11">
      <c r="A1986" s="1"/>
      <c r="B1986" s="1"/>
      <c r="C1986" s="1"/>
      <c r="D1986" s="1"/>
      <c r="E1986" s="1"/>
      <c r="F1986" s="1"/>
      <c r="G1986" s="1"/>
      <c r="H1986" s="3"/>
      <c r="I1986" s="3"/>
      <c r="J1986" s="3"/>
      <c r="K1986" s="1"/>
    </row>
    <row r="1987" spans="1:11">
      <c r="A1987" s="1"/>
      <c r="B1987" s="1"/>
      <c r="C1987" s="1"/>
      <c r="D1987" s="1"/>
      <c r="E1987" s="1"/>
      <c r="F1987" s="1"/>
      <c r="G1987" s="1"/>
      <c r="H1987" s="3"/>
      <c r="I1987" s="3"/>
      <c r="J1987" s="3"/>
      <c r="K1987" s="1"/>
    </row>
    <row r="1988" spans="1:11">
      <c r="A1988" s="1"/>
      <c r="B1988" s="1"/>
      <c r="C1988" s="1"/>
      <c r="D1988" s="1"/>
      <c r="E1988" s="1"/>
      <c r="F1988" s="1"/>
      <c r="G1988" s="1"/>
      <c r="H1988" s="3"/>
      <c r="I1988" s="3"/>
      <c r="J1988" s="3"/>
      <c r="K1988" s="1"/>
    </row>
    <row r="1989" spans="1:11">
      <c r="A1989" s="1"/>
      <c r="B1989" s="1"/>
      <c r="C1989" s="1"/>
      <c r="D1989" s="1"/>
      <c r="E1989" s="1"/>
      <c r="F1989" s="1"/>
      <c r="G1989" s="1"/>
      <c r="H1989" s="3"/>
      <c r="I1989" s="3"/>
      <c r="J1989" s="3"/>
      <c r="K1989" s="1"/>
    </row>
    <row r="1990" spans="1:11">
      <c r="A1990" s="1"/>
      <c r="B1990" s="1"/>
      <c r="C1990" s="1"/>
      <c r="D1990" s="1"/>
      <c r="E1990" s="1"/>
      <c r="F1990" s="1"/>
      <c r="G1990" s="1"/>
      <c r="H1990" s="3"/>
      <c r="I1990" s="3"/>
      <c r="J1990" s="3"/>
      <c r="K1990" s="1"/>
    </row>
    <row r="1991" spans="1:11">
      <c r="A1991" s="1"/>
      <c r="B1991" s="1"/>
      <c r="C1991" s="1"/>
      <c r="D1991" s="1"/>
      <c r="E1991" s="1"/>
      <c r="F1991" s="1"/>
      <c r="G1991" s="1"/>
      <c r="H1991" s="3"/>
      <c r="I1991" s="3"/>
      <c r="J1991" s="3"/>
      <c r="K1991" s="1"/>
    </row>
    <row r="1992" spans="1:11">
      <c r="A1992" s="1"/>
      <c r="B1992" s="1"/>
      <c r="C1992" s="1"/>
      <c r="D1992" s="1"/>
      <c r="E1992" s="1"/>
      <c r="F1992" s="1"/>
      <c r="G1992" s="1"/>
      <c r="H1992" s="3"/>
      <c r="I1992" s="3"/>
      <c r="J1992" s="3"/>
      <c r="K1992" s="1"/>
    </row>
    <row r="1993" spans="1:11">
      <c r="A1993" s="1"/>
      <c r="B1993" s="1"/>
      <c r="C1993" s="1"/>
      <c r="D1993" s="1"/>
      <c r="E1993" s="1"/>
      <c r="F1993" s="1"/>
      <c r="G1993" s="1"/>
      <c r="H1993" s="3"/>
      <c r="I1993" s="3"/>
      <c r="J1993" s="3"/>
      <c r="K1993" s="1"/>
    </row>
    <row r="1994" spans="1:11">
      <c r="A1994" s="1"/>
      <c r="B1994" s="1"/>
      <c r="C1994" s="1"/>
      <c r="D1994" s="1"/>
      <c r="E1994" s="1"/>
      <c r="F1994" s="1"/>
      <c r="G1994" s="1"/>
      <c r="H1994" s="3"/>
      <c r="I1994" s="3"/>
      <c r="J1994" s="3"/>
      <c r="K1994" s="1"/>
    </row>
    <row r="1995" spans="1:11">
      <c r="A1995" s="1"/>
      <c r="B1995" s="1"/>
      <c r="C1995" s="1"/>
      <c r="D1995" s="1"/>
      <c r="E1995" s="1"/>
      <c r="F1995" s="1"/>
      <c r="G1995" s="1"/>
      <c r="H1995" s="3"/>
      <c r="I1995" s="3"/>
      <c r="J1995" s="3"/>
      <c r="K1995" s="1"/>
    </row>
    <row r="1996" spans="1:11">
      <c r="A1996" s="1"/>
      <c r="B1996" s="1"/>
      <c r="C1996" s="1"/>
      <c r="D1996" s="1"/>
      <c r="E1996" s="1"/>
      <c r="F1996" s="1"/>
      <c r="G1996" s="1"/>
      <c r="H1996" s="3"/>
      <c r="I1996" s="3"/>
      <c r="J1996" s="3"/>
      <c r="K1996" s="1"/>
    </row>
    <row r="1997" spans="1:11">
      <c r="A1997" s="1"/>
      <c r="B1997" s="1"/>
      <c r="C1997" s="1"/>
      <c r="D1997" s="1"/>
      <c r="E1997" s="1"/>
      <c r="F1997" s="1"/>
      <c r="G1997" s="1"/>
      <c r="H1997" s="3"/>
      <c r="I1997" s="3"/>
      <c r="J1997" s="3"/>
      <c r="K1997" s="1"/>
    </row>
    <row r="1998" spans="1:11">
      <c r="A1998" s="1"/>
      <c r="B1998" s="1"/>
      <c r="C1998" s="1"/>
      <c r="D1998" s="1"/>
      <c r="E1998" s="1"/>
      <c r="F1998" s="1"/>
      <c r="G1998" s="1"/>
      <c r="H1998" s="3"/>
      <c r="I1998" s="3"/>
      <c r="J1998" s="3"/>
      <c r="K1998" s="1"/>
    </row>
    <row r="1999" spans="1:11">
      <c r="A1999" s="1"/>
      <c r="B1999" s="1"/>
      <c r="C1999" s="1"/>
      <c r="D1999" s="1"/>
      <c r="E1999" s="1"/>
      <c r="F1999" s="1"/>
      <c r="G1999" s="1"/>
      <c r="H1999" s="3"/>
      <c r="I1999" s="3"/>
      <c r="J1999" s="3"/>
      <c r="K1999" s="1"/>
    </row>
    <row r="2000" spans="1:11">
      <c r="A2000" s="1"/>
      <c r="B2000" s="1"/>
      <c r="C2000" s="1"/>
      <c r="D2000" s="1"/>
      <c r="E2000" s="1"/>
      <c r="F2000" s="1"/>
      <c r="G2000" s="1"/>
      <c r="H2000" s="3"/>
      <c r="I2000" s="3"/>
      <c r="J2000" s="3"/>
      <c r="K2000" s="1"/>
    </row>
    <row r="2001" spans="1:11">
      <c r="A2001" s="1"/>
      <c r="B2001" s="1"/>
      <c r="C2001" s="1"/>
      <c r="D2001" s="1"/>
      <c r="E2001" s="1"/>
      <c r="F2001" s="1"/>
      <c r="G2001" s="1"/>
      <c r="H2001" s="3"/>
      <c r="I2001" s="3"/>
      <c r="J2001" s="3"/>
      <c r="K2001" s="1"/>
    </row>
    <row r="2002" spans="1:11">
      <c r="A2002" s="1"/>
      <c r="B2002" s="1"/>
      <c r="C2002" s="1"/>
      <c r="D2002" s="1"/>
      <c r="E2002" s="1"/>
      <c r="F2002" s="1"/>
      <c r="G2002" s="1"/>
      <c r="H2002" s="3"/>
      <c r="I2002" s="3"/>
      <c r="J2002" s="3"/>
      <c r="K2002" s="1"/>
    </row>
    <row r="2003" spans="1:11">
      <c r="A2003" s="1"/>
      <c r="B2003" s="1"/>
      <c r="C2003" s="1"/>
      <c r="D2003" s="1"/>
      <c r="E2003" s="1"/>
      <c r="F2003" s="1"/>
      <c r="G2003" s="1"/>
      <c r="H2003" s="3"/>
      <c r="I2003" s="3"/>
      <c r="J2003" s="3"/>
      <c r="K2003" s="1"/>
    </row>
    <row r="2004" spans="1:11">
      <c r="A2004" s="1"/>
      <c r="B2004" s="1"/>
      <c r="C2004" s="1"/>
      <c r="D2004" s="1"/>
      <c r="E2004" s="1"/>
      <c r="F2004" s="1"/>
      <c r="G2004" s="1"/>
      <c r="H2004" s="3"/>
      <c r="I2004" s="3"/>
      <c r="J2004" s="3"/>
      <c r="K2004" s="1"/>
    </row>
    <row r="2005" spans="1:11">
      <c r="A2005" s="1"/>
      <c r="B2005" s="1"/>
      <c r="C2005" s="1"/>
      <c r="D2005" s="1"/>
      <c r="E2005" s="1"/>
      <c r="F2005" s="1"/>
      <c r="G2005" s="1"/>
      <c r="H2005" s="3"/>
      <c r="I2005" s="3"/>
      <c r="J2005" s="3"/>
      <c r="K2005" s="1"/>
    </row>
    <row r="2006" spans="1:11">
      <c r="A2006" s="1"/>
      <c r="B2006" s="1"/>
      <c r="C2006" s="1"/>
      <c r="D2006" s="1"/>
      <c r="E2006" s="1"/>
      <c r="F2006" s="1"/>
      <c r="G2006" s="1"/>
      <c r="H2006" s="3"/>
      <c r="I2006" s="3"/>
      <c r="J2006" s="3"/>
      <c r="K2006" s="1"/>
    </row>
    <row r="2007" spans="1:11">
      <c r="A2007" s="1"/>
      <c r="B2007" s="1"/>
      <c r="C2007" s="1"/>
      <c r="D2007" s="1"/>
      <c r="E2007" s="1"/>
      <c r="F2007" s="1"/>
      <c r="G2007" s="1"/>
      <c r="H2007" s="3"/>
      <c r="I2007" s="3"/>
      <c r="J2007" s="3"/>
      <c r="K2007" s="1"/>
    </row>
    <row r="2008" spans="1:11">
      <c r="A2008" s="1"/>
      <c r="B2008" s="1"/>
      <c r="C2008" s="1"/>
      <c r="D2008" s="1"/>
      <c r="E2008" s="1"/>
      <c r="F2008" s="1"/>
      <c r="G2008" s="1"/>
      <c r="H2008" s="3"/>
      <c r="I2008" s="3"/>
      <c r="J2008" s="3"/>
      <c r="K2008" s="1"/>
    </row>
    <row r="2009" spans="1:11">
      <c r="A2009" s="1"/>
      <c r="B2009" s="1"/>
      <c r="C2009" s="1"/>
      <c r="D2009" s="1"/>
      <c r="E2009" s="1"/>
      <c r="F2009" s="1"/>
      <c r="G2009" s="1"/>
      <c r="H2009" s="3"/>
      <c r="I2009" s="3"/>
      <c r="J2009" s="3"/>
      <c r="K2009" s="1"/>
    </row>
    <row r="2010" spans="1:11">
      <c r="A2010" s="1"/>
      <c r="B2010" s="1"/>
      <c r="C2010" s="1"/>
      <c r="D2010" s="1"/>
      <c r="E2010" s="1"/>
      <c r="F2010" s="1"/>
      <c r="G2010" s="1"/>
      <c r="H2010" s="3"/>
      <c r="I2010" s="3"/>
      <c r="J2010" s="3"/>
      <c r="K2010" s="1"/>
    </row>
    <row r="2011" spans="1:11">
      <c r="A2011" s="1"/>
      <c r="B2011" s="1"/>
      <c r="C2011" s="1"/>
      <c r="D2011" s="1"/>
      <c r="E2011" s="1"/>
      <c r="F2011" s="1"/>
      <c r="G2011" s="1"/>
      <c r="H2011" s="3"/>
      <c r="I2011" s="3"/>
      <c r="J2011" s="3"/>
      <c r="K2011" s="1"/>
    </row>
    <row r="2012" spans="1:11">
      <c r="A2012" s="1"/>
      <c r="B2012" s="1"/>
      <c r="C2012" s="1"/>
      <c r="D2012" s="1"/>
      <c r="E2012" s="1"/>
      <c r="F2012" s="1"/>
      <c r="G2012" s="1"/>
      <c r="H2012" s="3"/>
      <c r="I2012" s="3"/>
      <c r="J2012" s="3"/>
      <c r="K2012" s="1"/>
    </row>
    <row r="2013" spans="1:11">
      <c r="A2013" s="1"/>
      <c r="B2013" s="1"/>
      <c r="C2013" s="1"/>
      <c r="D2013" s="1"/>
      <c r="E2013" s="1"/>
      <c r="F2013" s="1"/>
      <c r="G2013" s="1"/>
      <c r="H2013" s="3"/>
      <c r="I2013" s="3"/>
      <c r="J2013" s="3"/>
      <c r="K2013" s="1"/>
    </row>
    <row r="2014" spans="1:11">
      <c r="A2014" s="1"/>
      <c r="B2014" s="1"/>
      <c r="C2014" s="1"/>
      <c r="D2014" s="1"/>
      <c r="E2014" s="1"/>
      <c r="F2014" s="1"/>
      <c r="G2014" s="1"/>
      <c r="H2014" s="3"/>
      <c r="I2014" s="3"/>
      <c r="J2014" s="3"/>
      <c r="K2014" s="1"/>
    </row>
    <row r="2015" spans="1:11">
      <c r="A2015" s="1"/>
      <c r="B2015" s="1"/>
      <c r="C2015" s="1"/>
      <c r="D2015" s="1"/>
      <c r="E2015" s="1"/>
      <c r="F2015" s="1"/>
      <c r="G2015" s="1"/>
      <c r="H2015" s="3"/>
      <c r="I2015" s="3"/>
      <c r="J2015" s="3"/>
      <c r="K2015" s="1"/>
    </row>
    <row r="2016" spans="1:11">
      <c r="A2016" s="1"/>
      <c r="B2016" s="1"/>
      <c r="C2016" s="1"/>
      <c r="D2016" s="1"/>
      <c r="E2016" s="1"/>
      <c r="F2016" s="1"/>
      <c r="G2016" s="1"/>
      <c r="H2016" s="3"/>
      <c r="I2016" s="3"/>
      <c r="J2016" s="3"/>
      <c r="K2016" s="1"/>
    </row>
    <row r="2017" spans="1:11">
      <c r="A2017" s="1"/>
      <c r="B2017" s="1"/>
      <c r="C2017" s="1"/>
      <c r="D2017" s="1"/>
      <c r="E2017" s="1"/>
      <c r="F2017" s="1"/>
      <c r="G2017" s="1"/>
      <c r="H2017" s="3"/>
      <c r="I2017" s="3"/>
      <c r="J2017" s="3"/>
      <c r="K2017" s="1"/>
    </row>
    <row r="2018" spans="1:11">
      <c r="A2018" s="1"/>
      <c r="B2018" s="1"/>
      <c r="C2018" s="1"/>
      <c r="D2018" s="1"/>
      <c r="E2018" s="1"/>
      <c r="F2018" s="1"/>
      <c r="G2018" s="1"/>
      <c r="H2018" s="3"/>
      <c r="I2018" s="3"/>
      <c r="J2018" s="3"/>
      <c r="K2018" s="1"/>
    </row>
    <row r="2019" spans="1:11">
      <c r="A2019" s="1"/>
      <c r="B2019" s="1"/>
      <c r="C2019" s="1"/>
      <c r="D2019" s="1"/>
      <c r="E2019" s="1"/>
      <c r="F2019" s="1"/>
      <c r="G2019" s="1"/>
      <c r="H2019" s="3"/>
      <c r="I2019" s="3"/>
      <c r="J2019" s="3"/>
      <c r="K2019" s="1"/>
    </row>
    <row r="2020" spans="1:11">
      <c r="A2020" s="1"/>
      <c r="B2020" s="1"/>
      <c r="C2020" s="1"/>
      <c r="D2020" s="1"/>
      <c r="E2020" s="1"/>
      <c r="F2020" s="1"/>
      <c r="G2020" s="1"/>
      <c r="H2020" s="3"/>
      <c r="I2020" s="3"/>
      <c r="J2020" s="3"/>
      <c r="K2020" s="1"/>
    </row>
    <row r="2021" spans="1:11">
      <c r="A2021" s="1"/>
      <c r="B2021" s="1"/>
      <c r="C2021" s="1"/>
      <c r="D2021" s="1"/>
      <c r="E2021" s="1"/>
      <c r="F2021" s="1"/>
      <c r="G2021" s="1"/>
      <c r="H2021" s="3"/>
      <c r="I2021" s="3"/>
      <c r="J2021" s="3"/>
      <c r="K2021" s="1"/>
    </row>
    <row r="2022" spans="1:11">
      <c r="A2022" s="1"/>
      <c r="B2022" s="1"/>
      <c r="C2022" s="1"/>
      <c r="D2022" s="1"/>
      <c r="E2022" s="1"/>
      <c r="F2022" s="1"/>
      <c r="G2022" s="1"/>
      <c r="H2022" s="3"/>
      <c r="I2022" s="3"/>
      <c r="J2022" s="3"/>
      <c r="K2022" s="1"/>
    </row>
    <row r="2023" spans="1:11">
      <c r="A2023" s="1"/>
      <c r="B2023" s="1"/>
      <c r="C2023" s="1"/>
      <c r="D2023" s="1"/>
      <c r="E2023" s="1"/>
      <c r="F2023" s="1"/>
      <c r="G2023" s="1"/>
      <c r="H2023" s="3"/>
      <c r="I2023" s="3"/>
      <c r="J2023" s="3"/>
      <c r="K2023" s="1"/>
    </row>
    <row r="2024" spans="1:11">
      <c r="A2024" s="1"/>
      <c r="B2024" s="1"/>
      <c r="C2024" s="1"/>
      <c r="D2024" s="1"/>
      <c r="E2024" s="1"/>
      <c r="F2024" s="1"/>
      <c r="G2024" s="1"/>
      <c r="H2024" s="3"/>
      <c r="I2024" s="3"/>
      <c r="J2024" s="3"/>
      <c r="K2024" s="1"/>
    </row>
    <row r="2025" spans="1:11">
      <c r="A2025" s="1"/>
      <c r="B2025" s="1"/>
      <c r="C2025" s="1"/>
      <c r="D2025" s="1"/>
      <c r="E2025" s="1"/>
      <c r="F2025" s="1"/>
      <c r="G2025" s="1"/>
      <c r="H2025" s="3"/>
      <c r="I2025" s="3"/>
      <c r="J2025" s="3"/>
      <c r="K2025" s="1"/>
    </row>
    <row r="2026" spans="1:11">
      <c r="A2026" s="1"/>
      <c r="B2026" s="1"/>
      <c r="C2026" s="1"/>
      <c r="D2026" s="1"/>
      <c r="E2026" s="1"/>
      <c r="F2026" s="1"/>
      <c r="G2026" s="1"/>
      <c r="H2026" s="3"/>
      <c r="I2026" s="3"/>
      <c r="J2026" s="3"/>
      <c r="K2026" s="1"/>
    </row>
    <row r="2027" spans="1:11">
      <c r="A2027" s="1"/>
      <c r="B2027" s="1"/>
      <c r="C2027" s="1"/>
      <c r="D2027" s="1"/>
      <c r="E2027" s="1"/>
      <c r="F2027" s="1"/>
      <c r="G2027" s="1"/>
      <c r="H2027" s="3"/>
      <c r="I2027" s="3"/>
      <c r="J2027" s="3"/>
      <c r="K2027" s="1"/>
    </row>
    <row r="2028" spans="1:11">
      <c r="A2028" s="1"/>
      <c r="B2028" s="1"/>
      <c r="C2028" s="1"/>
      <c r="D2028" s="1"/>
      <c r="E2028" s="1"/>
      <c r="F2028" s="1"/>
      <c r="G2028" s="1"/>
      <c r="H2028" s="3"/>
      <c r="I2028" s="3"/>
      <c r="J2028" s="3"/>
      <c r="K2028" s="1"/>
    </row>
    <row r="2029" spans="1:11">
      <c r="A2029" s="1"/>
      <c r="B2029" s="1"/>
      <c r="C2029" s="1"/>
      <c r="D2029" s="1"/>
      <c r="E2029" s="1"/>
      <c r="F2029" s="1"/>
      <c r="G2029" s="1"/>
      <c r="H2029" s="3"/>
      <c r="I2029" s="3"/>
      <c r="J2029" s="3"/>
      <c r="K2029" s="1"/>
    </row>
    <row r="2030" spans="1:11">
      <c r="A2030" s="1"/>
      <c r="B2030" s="1"/>
      <c r="C2030" s="1"/>
      <c r="D2030" s="1"/>
      <c r="E2030" s="1"/>
      <c r="F2030" s="1"/>
      <c r="G2030" s="1"/>
      <c r="H2030" s="3"/>
      <c r="I2030" s="3"/>
      <c r="J2030" s="3"/>
      <c r="K2030" s="1"/>
    </row>
    <row r="2031" spans="1:11">
      <c r="A2031" s="1"/>
      <c r="B2031" s="1"/>
      <c r="C2031" s="1"/>
      <c r="D2031" s="1"/>
      <c r="E2031" s="1"/>
      <c r="F2031" s="1"/>
      <c r="G2031" s="1"/>
      <c r="H2031" s="3"/>
      <c r="I2031" s="3"/>
      <c r="J2031" s="3"/>
      <c r="K2031" s="1"/>
    </row>
    <row r="2032" spans="1:11">
      <c r="A2032" s="1"/>
      <c r="B2032" s="1"/>
      <c r="C2032" s="1"/>
      <c r="D2032" s="1"/>
      <c r="E2032" s="1"/>
      <c r="F2032" s="1"/>
      <c r="G2032" s="1"/>
      <c r="H2032" s="3"/>
      <c r="I2032" s="3"/>
      <c r="J2032" s="3"/>
      <c r="K2032" s="1"/>
    </row>
    <row r="2033" spans="1:11">
      <c r="A2033" s="1"/>
      <c r="B2033" s="1"/>
      <c r="C2033" s="1"/>
      <c r="D2033" s="1"/>
      <c r="E2033" s="1"/>
      <c r="F2033" s="1"/>
      <c r="G2033" s="1"/>
      <c r="H2033" s="3"/>
      <c r="I2033" s="3"/>
      <c r="J2033" s="3"/>
      <c r="K2033" s="1"/>
    </row>
    <row r="2034" spans="1:11">
      <c r="A2034" s="1"/>
      <c r="B2034" s="1"/>
      <c r="C2034" s="1"/>
      <c r="D2034" s="1"/>
      <c r="E2034" s="1"/>
      <c r="F2034" s="1"/>
      <c r="G2034" s="1"/>
      <c r="H2034" s="3"/>
      <c r="I2034" s="3"/>
      <c r="J2034" s="3"/>
      <c r="K2034" s="1"/>
    </row>
    <row r="2035" spans="1:11">
      <c r="A2035" s="1"/>
      <c r="B2035" s="1"/>
      <c r="C2035" s="1"/>
      <c r="D2035" s="1"/>
      <c r="E2035" s="1"/>
      <c r="F2035" s="1"/>
      <c r="G2035" s="1"/>
      <c r="H2035" s="3"/>
      <c r="I2035" s="3"/>
      <c r="J2035" s="3"/>
      <c r="K2035" s="1"/>
    </row>
    <row r="2036" spans="1:11">
      <c r="A2036" s="1"/>
      <c r="B2036" s="1"/>
      <c r="C2036" s="1"/>
      <c r="D2036" s="1"/>
      <c r="E2036" s="1"/>
      <c r="F2036" s="1"/>
      <c r="G2036" s="1"/>
      <c r="H2036" s="3"/>
      <c r="I2036" s="3"/>
      <c r="J2036" s="3"/>
      <c r="K2036" s="1"/>
    </row>
    <row r="2037" spans="1:11">
      <c r="A2037" s="1"/>
      <c r="B2037" s="1"/>
      <c r="C2037" s="1"/>
      <c r="D2037" s="1"/>
      <c r="E2037" s="1"/>
      <c r="F2037" s="1"/>
      <c r="G2037" s="1"/>
      <c r="H2037" s="3"/>
      <c r="I2037" s="3"/>
      <c r="J2037" s="3"/>
      <c r="K2037" s="1"/>
    </row>
    <row r="2038" spans="1:11">
      <c r="A2038" s="1"/>
      <c r="B2038" s="1"/>
      <c r="C2038" s="1"/>
      <c r="D2038" s="1"/>
      <c r="E2038" s="1"/>
      <c r="F2038" s="1"/>
      <c r="G2038" s="1"/>
      <c r="H2038" s="3"/>
      <c r="I2038" s="3"/>
      <c r="J2038" s="3"/>
      <c r="K2038" s="1"/>
    </row>
    <row r="2039" spans="1:11">
      <c r="A2039" s="1"/>
      <c r="B2039" s="1"/>
      <c r="C2039" s="1"/>
      <c r="D2039" s="1"/>
      <c r="E2039" s="1"/>
      <c r="F2039" s="1"/>
      <c r="G2039" s="1"/>
      <c r="H2039" s="3"/>
      <c r="I2039" s="3"/>
      <c r="J2039" s="3"/>
      <c r="K2039" s="1"/>
    </row>
    <row r="2040" spans="1:11">
      <c r="A2040" s="1"/>
      <c r="B2040" s="1"/>
      <c r="C2040" s="1"/>
      <c r="D2040" s="1"/>
      <c r="E2040" s="1"/>
      <c r="F2040" s="1"/>
      <c r="G2040" s="1"/>
      <c r="H2040" s="3"/>
      <c r="I2040" s="3"/>
      <c r="J2040" s="3"/>
      <c r="K2040" s="1"/>
    </row>
    <row r="2041" spans="1:11">
      <c r="A2041" s="1"/>
      <c r="B2041" s="1"/>
      <c r="C2041" s="1"/>
      <c r="D2041" s="1"/>
      <c r="E2041" s="1"/>
      <c r="F2041" s="1"/>
      <c r="G2041" s="1"/>
      <c r="H2041" s="3"/>
      <c r="I2041" s="3"/>
      <c r="J2041" s="3"/>
      <c r="K2041" s="1"/>
    </row>
    <row r="2042" spans="1:11">
      <c r="A2042" s="1"/>
      <c r="B2042" s="1"/>
      <c r="C2042" s="1"/>
      <c r="D2042" s="1"/>
      <c r="E2042" s="1"/>
      <c r="F2042" s="1"/>
      <c r="G2042" s="1"/>
      <c r="H2042" s="3"/>
      <c r="I2042" s="3"/>
      <c r="J2042" s="3"/>
      <c r="K2042" s="1"/>
    </row>
    <row r="2043" spans="1:11">
      <c r="A2043" s="1"/>
      <c r="B2043" s="1"/>
      <c r="C2043" s="1"/>
      <c r="D2043" s="1"/>
      <c r="E2043" s="1"/>
      <c r="F2043" s="1"/>
      <c r="G2043" s="1"/>
      <c r="H2043" s="3"/>
      <c r="I2043" s="3"/>
      <c r="J2043" s="3"/>
      <c r="K2043" s="1"/>
    </row>
    <row r="2044" spans="1:11">
      <c r="A2044" s="1"/>
      <c r="B2044" s="1"/>
      <c r="C2044" s="1"/>
      <c r="D2044" s="1"/>
      <c r="E2044" s="1"/>
      <c r="F2044" s="1"/>
      <c r="G2044" s="1"/>
      <c r="H2044" s="3"/>
      <c r="I2044" s="3"/>
      <c r="J2044" s="3"/>
      <c r="K2044" s="1"/>
    </row>
    <row r="2045" spans="1:11">
      <c r="A2045" s="1"/>
      <c r="B2045" s="1"/>
      <c r="C2045" s="1"/>
      <c r="D2045" s="1"/>
      <c r="E2045" s="1"/>
      <c r="F2045" s="1"/>
      <c r="G2045" s="1"/>
      <c r="H2045" s="3"/>
      <c r="I2045" s="3"/>
      <c r="J2045" s="3"/>
      <c r="K2045" s="1"/>
    </row>
    <row r="2046" spans="1:11">
      <c r="A2046" s="1"/>
      <c r="B2046" s="1"/>
      <c r="C2046" s="1"/>
      <c r="D2046" s="1"/>
      <c r="E2046" s="1"/>
      <c r="F2046" s="1"/>
      <c r="G2046" s="1"/>
      <c r="H2046" s="3"/>
      <c r="I2046" s="3"/>
      <c r="J2046" s="3"/>
      <c r="K2046" s="1"/>
    </row>
    <row r="2047" spans="1:11">
      <c r="A2047" s="1"/>
      <c r="B2047" s="1"/>
      <c r="C2047" s="1"/>
      <c r="D2047" s="1"/>
      <c r="E2047" s="1"/>
      <c r="F2047" s="1"/>
      <c r="G2047" s="1"/>
      <c r="H2047" s="3"/>
      <c r="I2047" s="3"/>
      <c r="J2047" s="3"/>
      <c r="K2047" s="1"/>
    </row>
    <row r="2048" spans="1:11">
      <c r="A2048" s="1"/>
      <c r="B2048" s="1"/>
      <c r="C2048" s="1"/>
      <c r="D2048" s="1"/>
      <c r="E2048" s="1"/>
      <c r="F2048" s="1"/>
      <c r="G2048" s="1"/>
      <c r="H2048" s="3"/>
      <c r="I2048" s="3"/>
      <c r="J2048" s="3"/>
      <c r="K2048" s="1"/>
    </row>
    <row r="2049" spans="1:11">
      <c r="A2049" s="1"/>
      <c r="B2049" s="1"/>
      <c r="C2049" s="1"/>
      <c r="D2049" s="1"/>
      <c r="E2049" s="1"/>
      <c r="F2049" s="1"/>
      <c r="G2049" s="1"/>
      <c r="H2049" s="3"/>
      <c r="I2049" s="3"/>
      <c r="J2049" s="3"/>
      <c r="K2049" s="1"/>
    </row>
    <row r="2050" spans="1:11">
      <c r="A2050" s="1"/>
      <c r="B2050" s="1"/>
      <c r="C2050" s="1"/>
      <c r="D2050" s="1"/>
      <c r="E2050" s="1"/>
      <c r="F2050" s="1"/>
      <c r="G2050" s="1"/>
      <c r="H2050" s="3"/>
      <c r="I2050" s="3"/>
      <c r="J2050" s="3"/>
      <c r="K2050" s="1"/>
    </row>
    <row r="2051" spans="1:11">
      <c r="A2051" s="1"/>
      <c r="B2051" s="1"/>
      <c r="C2051" s="1"/>
      <c r="D2051" s="1"/>
      <c r="E2051" s="1"/>
      <c r="F2051" s="1"/>
      <c r="G2051" s="1"/>
      <c r="H2051" s="3"/>
      <c r="I2051" s="3"/>
      <c r="J2051" s="3"/>
      <c r="K2051" s="1"/>
    </row>
    <row r="2052" spans="1:11">
      <c r="A2052" s="1"/>
      <c r="B2052" s="1"/>
      <c r="C2052" s="1"/>
      <c r="D2052" s="1"/>
      <c r="E2052" s="1"/>
      <c r="F2052" s="1"/>
      <c r="G2052" s="1"/>
      <c r="H2052" s="3"/>
      <c r="I2052" s="3"/>
      <c r="J2052" s="3"/>
      <c r="K2052" s="1"/>
    </row>
    <row r="2053" spans="1:11">
      <c r="A2053" s="1"/>
      <c r="B2053" s="1"/>
      <c r="C2053" s="1"/>
      <c r="D2053" s="1"/>
      <c r="E2053" s="1"/>
      <c r="F2053" s="1"/>
      <c r="G2053" s="1"/>
      <c r="H2053" s="3"/>
      <c r="I2053" s="3"/>
      <c r="J2053" s="3"/>
      <c r="K2053" s="1"/>
    </row>
    <row r="2054" spans="1:11">
      <c r="A2054" s="1"/>
      <c r="B2054" s="1"/>
      <c r="C2054" s="1"/>
      <c r="D2054" s="1"/>
      <c r="E2054" s="1"/>
      <c r="F2054" s="1"/>
      <c r="G2054" s="1"/>
      <c r="H2054" s="3"/>
      <c r="I2054" s="3"/>
      <c r="J2054" s="3"/>
      <c r="K2054" s="1"/>
    </row>
    <row r="2055" spans="1:11">
      <c r="A2055" s="1"/>
      <c r="B2055" s="1"/>
      <c r="C2055" s="1"/>
      <c r="D2055" s="1"/>
      <c r="E2055" s="1"/>
      <c r="F2055" s="1"/>
      <c r="G2055" s="1"/>
      <c r="H2055" s="3"/>
      <c r="I2055" s="3"/>
      <c r="J2055" s="3"/>
      <c r="K2055" s="1"/>
    </row>
    <row r="2056" spans="1:11">
      <c r="A2056" s="1"/>
      <c r="B2056" s="1"/>
      <c r="C2056" s="1"/>
      <c r="D2056" s="1"/>
      <c r="E2056" s="1"/>
      <c r="F2056" s="1"/>
      <c r="G2056" s="1"/>
      <c r="H2056" s="3"/>
      <c r="I2056" s="3"/>
      <c r="J2056" s="3"/>
      <c r="K2056" s="1"/>
    </row>
    <row r="2057" spans="1:11">
      <c r="A2057" s="1"/>
      <c r="B2057" s="1"/>
      <c r="C2057" s="1"/>
      <c r="D2057" s="1"/>
      <c r="E2057" s="1"/>
      <c r="F2057" s="1"/>
      <c r="G2057" s="1"/>
      <c r="H2057" s="3"/>
      <c r="I2057" s="3"/>
      <c r="J2057" s="3"/>
      <c r="K2057" s="1"/>
    </row>
    <row r="2058" spans="1:11">
      <c r="A2058" s="1"/>
      <c r="B2058" s="1"/>
      <c r="C2058" s="1"/>
      <c r="D2058" s="1"/>
      <c r="E2058" s="1"/>
      <c r="F2058" s="1"/>
      <c r="G2058" s="1"/>
      <c r="H2058" s="3"/>
      <c r="I2058" s="3"/>
      <c r="J2058" s="3"/>
      <c r="K2058" s="1"/>
    </row>
    <row r="2059" spans="1:11">
      <c r="A2059" s="1"/>
      <c r="B2059" s="1"/>
      <c r="C2059" s="1"/>
      <c r="D2059" s="1"/>
      <c r="E2059" s="1"/>
      <c r="F2059" s="1"/>
      <c r="G2059" s="1"/>
      <c r="H2059" s="3"/>
      <c r="I2059" s="3"/>
      <c r="J2059" s="3"/>
      <c r="K2059" s="1"/>
    </row>
    <row r="2060" spans="1:11">
      <c r="A2060" s="1"/>
      <c r="B2060" s="1"/>
      <c r="C2060" s="1"/>
      <c r="D2060" s="1"/>
      <c r="E2060" s="1"/>
      <c r="F2060" s="1"/>
      <c r="G2060" s="1"/>
      <c r="H2060" s="3"/>
      <c r="I2060" s="3"/>
      <c r="J2060" s="3"/>
      <c r="K2060" s="1"/>
    </row>
    <row r="2061" spans="1:11">
      <c r="A2061" s="1"/>
      <c r="B2061" s="1"/>
      <c r="C2061" s="1"/>
      <c r="D2061" s="1"/>
      <c r="E2061" s="1"/>
      <c r="F2061" s="1"/>
      <c r="G2061" s="1"/>
      <c r="H2061" s="3"/>
      <c r="I2061" s="3"/>
      <c r="J2061" s="3"/>
      <c r="K2061" s="1"/>
    </row>
    <row r="2062" spans="1:11">
      <c r="A2062" s="1"/>
      <c r="B2062" s="1"/>
      <c r="C2062" s="1"/>
      <c r="D2062" s="1"/>
      <c r="E2062" s="1"/>
      <c r="F2062" s="1"/>
      <c r="G2062" s="1"/>
      <c r="H2062" s="3"/>
      <c r="I2062" s="3"/>
      <c r="J2062" s="3"/>
      <c r="K2062" s="1"/>
    </row>
    <row r="2063" spans="1:11">
      <c r="A2063" s="1"/>
      <c r="B2063" s="1"/>
      <c r="C2063" s="1"/>
      <c r="D2063" s="1"/>
      <c r="E2063" s="1"/>
      <c r="F2063" s="1"/>
      <c r="G2063" s="1"/>
      <c r="H2063" s="3"/>
      <c r="I2063" s="3"/>
      <c r="J2063" s="3"/>
      <c r="K2063" s="1"/>
    </row>
    <row r="2064" spans="1:11">
      <c r="A2064" s="1"/>
      <c r="B2064" s="1"/>
      <c r="C2064" s="1"/>
      <c r="D2064" s="1"/>
      <c r="E2064" s="1"/>
      <c r="F2064" s="1"/>
      <c r="G2064" s="1"/>
      <c r="H2064" s="3"/>
      <c r="I2064" s="3"/>
      <c r="J2064" s="3"/>
      <c r="K2064" s="1"/>
    </row>
    <row r="2065" spans="1:11">
      <c r="A2065" s="1"/>
      <c r="B2065" s="1"/>
      <c r="C2065" s="1"/>
      <c r="D2065" s="1"/>
      <c r="E2065" s="1"/>
      <c r="F2065" s="1"/>
      <c r="G2065" s="1"/>
      <c r="H2065" s="3"/>
      <c r="I2065" s="3"/>
      <c r="J2065" s="3"/>
      <c r="K2065" s="1"/>
    </row>
    <row r="2066" spans="1:11">
      <c r="A2066" s="1"/>
      <c r="B2066" s="1"/>
      <c r="C2066" s="1"/>
      <c r="D2066" s="1"/>
      <c r="E2066" s="1"/>
      <c r="F2066" s="1"/>
      <c r="G2066" s="1"/>
      <c r="H2066" s="3"/>
      <c r="I2066" s="3"/>
      <c r="J2066" s="3"/>
      <c r="K2066" s="1"/>
    </row>
    <row r="2067" spans="1:11">
      <c r="A2067" s="1"/>
      <c r="B2067" s="1"/>
      <c r="C2067" s="1"/>
      <c r="D2067" s="1"/>
      <c r="E2067" s="1"/>
      <c r="F2067" s="1"/>
      <c r="G2067" s="1"/>
      <c r="H2067" s="3"/>
      <c r="I2067" s="3"/>
      <c r="J2067" s="3"/>
      <c r="K2067" s="1"/>
    </row>
    <row r="2068" spans="1:11">
      <c r="A2068" s="1"/>
      <c r="B2068" s="1"/>
      <c r="C2068" s="1"/>
      <c r="D2068" s="1"/>
      <c r="E2068" s="1"/>
      <c r="F2068" s="1"/>
      <c r="G2068" s="1"/>
      <c r="H2068" s="3"/>
      <c r="I2068" s="3"/>
      <c r="J2068" s="3"/>
      <c r="K2068" s="1"/>
    </row>
    <row r="2069" spans="1:11">
      <c r="A2069" s="1"/>
      <c r="B2069" s="1"/>
      <c r="C2069" s="1"/>
      <c r="D2069" s="1"/>
      <c r="E2069" s="1"/>
      <c r="F2069" s="1"/>
      <c r="G2069" s="1"/>
      <c r="H2069" s="3"/>
      <c r="I2069" s="3"/>
      <c r="J2069" s="3"/>
      <c r="K2069" s="1"/>
    </row>
    <row r="2070" spans="1:11">
      <c r="A2070" s="1"/>
      <c r="B2070" s="1"/>
      <c r="C2070" s="1"/>
      <c r="D2070" s="1"/>
      <c r="E2070" s="1"/>
      <c r="F2070" s="1"/>
      <c r="G2070" s="1"/>
      <c r="H2070" s="3"/>
      <c r="I2070" s="3"/>
      <c r="J2070" s="3"/>
      <c r="K2070" s="1"/>
    </row>
    <row r="2071" spans="1:11">
      <c r="A2071" s="1"/>
      <c r="B2071" s="1"/>
      <c r="C2071" s="1"/>
      <c r="D2071" s="1"/>
      <c r="E2071" s="1"/>
      <c r="F2071" s="1"/>
      <c r="G2071" s="1"/>
      <c r="H2071" s="3"/>
      <c r="I2071" s="3"/>
      <c r="J2071" s="3"/>
      <c r="K2071" s="1"/>
    </row>
    <row r="2072" spans="1:11">
      <c r="A2072" s="1"/>
      <c r="B2072" s="1"/>
      <c r="C2072" s="1"/>
      <c r="D2072" s="1"/>
      <c r="E2072" s="1"/>
      <c r="F2072" s="1"/>
      <c r="G2072" s="1"/>
      <c r="H2072" s="3"/>
      <c r="I2072" s="3"/>
      <c r="J2072" s="3"/>
      <c r="K2072" s="1"/>
    </row>
    <row r="2073" spans="1:11">
      <c r="A2073" s="1"/>
      <c r="B2073" s="1"/>
      <c r="C2073" s="1"/>
      <c r="D2073" s="1"/>
      <c r="E2073" s="1"/>
      <c r="F2073" s="1"/>
      <c r="G2073" s="1"/>
      <c r="H2073" s="3"/>
      <c r="I2073" s="3"/>
      <c r="J2073" s="3"/>
      <c r="K2073" s="1"/>
    </row>
    <row r="2074" spans="1:11">
      <c r="A2074" s="1"/>
      <c r="B2074" s="1"/>
      <c r="C2074" s="1"/>
      <c r="D2074" s="1"/>
      <c r="E2074" s="1"/>
      <c r="F2074" s="1"/>
      <c r="G2074" s="1"/>
      <c r="H2074" s="3"/>
      <c r="I2074" s="3"/>
      <c r="J2074" s="3"/>
      <c r="K2074" s="1"/>
    </row>
    <row r="2075" spans="1:11">
      <c r="A2075" s="1"/>
      <c r="B2075" s="1"/>
      <c r="C2075" s="1"/>
      <c r="D2075" s="1"/>
      <c r="E2075" s="1"/>
      <c r="F2075" s="1"/>
      <c r="G2075" s="1"/>
      <c r="H2075" s="3"/>
      <c r="I2075" s="3"/>
      <c r="J2075" s="3"/>
      <c r="K2075" s="1"/>
    </row>
    <row r="2076" spans="1:11">
      <c r="A2076" s="1"/>
      <c r="B2076" s="1"/>
      <c r="C2076" s="1"/>
      <c r="D2076" s="1"/>
      <c r="E2076" s="1"/>
      <c r="F2076" s="1"/>
      <c r="G2076" s="1"/>
      <c r="H2076" s="3"/>
      <c r="I2076" s="3"/>
      <c r="J2076" s="3"/>
      <c r="K2076" s="1"/>
    </row>
    <row r="2077" spans="1:11">
      <c r="A2077" s="1"/>
      <c r="B2077" s="1"/>
      <c r="C2077" s="1"/>
      <c r="D2077" s="1"/>
      <c r="E2077" s="1"/>
      <c r="F2077" s="1"/>
      <c r="G2077" s="1"/>
      <c r="H2077" s="3"/>
      <c r="I2077" s="3"/>
      <c r="J2077" s="3"/>
      <c r="K2077" s="1"/>
    </row>
    <row r="2078" spans="1:11">
      <c r="A2078" s="1"/>
      <c r="B2078" s="1"/>
      <c r="C2078" s="1"/>
      <c r="D2078" s="1"/>
      <c r="E2078" s="1"/>
      <c r="F2078" s="1"/>
      <c r="G2078" s="1"/>
      <c r="H2078" s="3"/>
      <c r="I2078" s="3"/>
      <c r="J2078" s="3"/>
      <c r="K2078" s="1"/>
    </row>
    <row r="2079" spans="1:11">
      <c r="A2079" s="1"/>
      <c r="B2079" s="1"/>
      <c r="C2079" s="1"/>
      <c r="D2079" s="1"/>
      <c r="E2079" s="1"/>
      <c r="F2079" s="1"/>
      <c r="G2079" s="1"/>
      <c r="H2079" s="3"/>
      <c r="I2079" s="3"/>
      <c r="J2079" s="3"/>
      <c r="K2079" s="1"/>
    </row>
    <row r="2080" spans="1:11">
      <c r="A2080" s="1"/>
      <c r="B2080" s="1"/>
      <c r="C2080" s="1"/>
      <c r="D2080" s="1"/>
      <c r="E2080" s="1"/>
      <c r="F2080" s="1"/>
      <c r="G2080" s="1"/>
      <c r="H2080" s="3"/>
      <c r="I2080" s="3"/>
      <c r="J2080" s="3"/>
      <c r="K2080" s="1"/>
    </row>
    <row r="2081" spans="1:11">
      <c r="A2081" s="1"/>
      <c r="B2081" s="1"/>
      <c r="C2081" s="1"/>
      <c r="D2081" s="1"/>
      <c r="E2081" s="1"/>
      <c r="F2081" s="1"/>
      <c r="G2081" s="1"/>
      <c r="H2081" s="3"/>
      <c r="I2081" s="3"/>
      <c r="J2081" s="3"/>
      <c r="K2081" s="1"/>
    </row>
    <row r="2082" spans="1:11">
      <c r="A2082" s="1"/>
      <c r="B2082" s="1"/>
      <c r="C2082" s="1"/>
      <c r="D2082" s="1"/>
      <c r="E2082" s="1"/>
      <c r="F2082" s="1"/>
      <c r="G2082" s="1"/>
      <c r="H2082" s="3"/>
      <c r="I2082" s="3"/>
      <c r="J2082" s="3"/>
      <c r="K2082" s="1"/>
    </row>
    <row r="2083" spans="1:11">
      <c r="A2083" s="1"/>
      <c r="B2083" s="1"/>
      <c r="C2083" s="1"/>
      <c r="D2083" s="1"/>
      <c r="E2083" s="1"/>
      <c r="F2083" s="1"/>
      <c r="G2083" s="1"/>
      <c r="H2083" s="3"/>
      <c r="I2083" s="3"/>
      <c r="J2083" s="3"/>
      <c r="K2083" s="1"/>
    </row>
    <row r="2084" spans="1:11">
      <c r="A2084" s="1"/>
      <c r="B2084" s="1"/>
      <c r="C2084" s="1"/>
      <c r="D2084" s="1"/>
      <c r="E2084" s="1"/>
      <c r="F2084" s="1"/>
      <c r="G2084" s="1"/>
      <c r="H2084" s="3"/>
      <c r="I2084" s="3"/>
      <c r="J2084" s="3"/>
      <c r="K2084" s="1"/>
    </row>
    <row r="2085" spans="1:11">
      <c r="A2085" s="1"/>
      <c r="B2085" s="1"/>
      <c r="C2085" s="1"/>
      <c r="D2085" s="1"/>
      <c r="E2085" s="1"/>
      <c r="F2085" s="1"/>
      <c r="G2085" s="1"/>
      <c r="H2085" s="3"/>
      <c r="I2085" s="3"/>
      <c r="J2085" s="3"/>
      <c r="K2085" s="1"/>
    </row>
    <row r="2086" spans="1:11">
      <c r="A2086" s="1"/>
      <c r="B2086" s="1"/>
      <c r="C2086" s="1"/>
      <c r="D2086" s="1"/>
      <c r="E2086" s="1"/>
      <c r="F2086" s="1"/>
      <c r="G2086" s="1"/>
      <c r="H2086" s="3"/>
      <c r="I2086" s="3"/>
      <c r="J2086" s="3"/>
      <c r="K2086" s="1"/>
    </row>
    <row r="2087" spans="1:11">
      <c r="A2087" s="1"/>
      <c r="B2087" s="1"/>
      <c r="C2087" s="1"/>
      <c r="D2087" s="1"/>
      <c r="E2087" s="1"/>
      <c r="F2087" s="1"/>
      <c r="G2087" s="1"/>
      <c r="H2087" s="3"/>
      <c r="I2087" s="3"/>
      <c r="J2087" s="3"/>
      <c r="K2087" s="1"/>
    </row>
    <row r="2088" spans="1:11">
      <c r="A2088" s="1"/>
      <c r="B2088" s="1"/>
      <c r="C2088" s="1"/>
      <c r="D2088" s="1"/>
      <c r="E2088" s="1"/>
      <c r="F2088" s="1"/>
      <c r="G2088" s="1"/>
      <c r="H2088" s="3"/>
      <c r="I2088" s="3"/>
      <c r="J2088" s="3"/>
      <c r="K2088" s="1"/>
    </row>
    <row r="2089" spans="1:11">
      <c r="A2089" s="1"/>
      <c r="B2089" s="1"/>
      <c r="C2089" s="1"/>
      <c r="D2089" s="1"/>
      <c r="E2089" s="1"/>
      <c r="F2089" s="1"/>
      <c r="G2089" s="1"/>
      <c r="H2089" s="3"/>
      <c r="I2089" s="3"/>
      <c r="J2089" s="3"/>
      <c r="K2089" s="1"/>
    </row>
    <row r="2090" spans="1:11">
      <c r="A2090" s="1"/>
      <c r="B2090" s="1"/>
      <c r="C2090" s="1"/>
      <c r="D2090" s="1"/>
      <c r="E2090" s="1"/>
      <c r="F2090" s="1"/>
      <c r="G2090" s="1"/>
      <c r="H2090" s="3"/>
      <c r="I2090" s="3"/>
      <c r="J2090" s="3"/>
      <c r="K2090" s="1"/>
    </row>
    <row r="2091" spans="1:11">
      <c r="A2091" s="1"/>
      <c r="B2091" s="1"/>
      <c r="C2091" s="1"/>
      <c r="D2091" s="1"/>
      <c r="E2091" s="1"/>
      <c r="F2091" s="1"/>
      <c r="G2091" s="1"/>
      <c r="H2091" s="3"/>
      <c r="I2091" s="3"/>
      <c r="J2091" s="3"/>
      <c r="K2091" s="1"/>
    </row>
    <row r="2092" spans="1:11">
      <c r="A2092" s="1"/>
      <c r="B2092" s="1"/>
      <c r="C2092" s="1"/>
      <c r="D2092" s="1"/>
      <c r="E2092" s="1"/>
      <c r="F2092" s="1"/>
      <c r="G2092" s="1"/>
      <c r="H2092" s="3"/>
      <c r="I2092" s="3"/>
      <c r="J2092" s="3"/>
      <c r="K2092" s="1"/>
    </row>
    <row r="2093" spans="1:11">
      <c r="A2093" s="1"/>
      <c r="B2093" s="1"/>
      <c r="C2093" s="1"/>
      <c r="D2093" s="1"/>
      <c r="E2093" s="1"/>
      <c r="F2093" s="1"/>
      <c r="G2093" s="1"/>
      <c r="H2093" s="3"/>
      <c r="I2093" s="3"/>
      <c r="J2093" s="3"/>
      <c r="K2093" s="1"/>
    </row>
    <row r="2094" spans="1:11">
      <c r="A2094" s="1"/>
      <c r="B2094" s="1"/>
      <c r="C2094" s="1"/>
      <c r="D2094" s="1"/>
      <c r="E2094" s="1"/>
      <c r="F2094" s="1"/>
      <c r="G2094" s="1"/>
      <c r="H2094" s="3"/>
      <c r="I2094" s="3"/>
      <c r="J2094" s="3"/>
      <c r="K2094" s="1"/>
    </row>
    <row r="2095" spans="1:11">
      <c r="A2095" s="1"/>
      <c r="B2095" s="1"/>
      <c r="C2095" s="1"/>
      <c r="D2095" s="1"/>
      <c r="E2095" s="1"/>
      <c r="F2095" s="1"/>
      <c r="G2095" s="1"/>
      <c r="H2095" s="3"/>
      <c r="I2095" s="3"/>
      <c r="J2095" s="3"/>
      <c r="K2095" s="1"/>
    </row>
    <row r="2096" spans="1:11">
      <c r="A2096" s="1"/>
      <c r="B2096" s="1"/>
      <c r="C2096" s="1"/>
      <c r="D2096" s="1"/>
      <c r="E2096" s="1"/>
      <c r="F2096" s="1"/>
      <c r="G2096" s="1"/>
      <c r="H2096" s="3"/>
      <c r="I2096" s="3"/>
      <c r="J2096" s="3"/>
      <c r="K2096" s="1"/>
    </row>
    <row r="2097" spans="1:11">
      <c r="A2097" s="1"/>
      <c r="B2097" s="1"/>
      <c r="C2097" s="1"/>
      <c r="D2097" s="1"/>
      <c r="E2097" s="1"/>
      <c r="F2097" s="1"/>
      <c r="G2097" s="1"/>
      <c r="H2097" s="3"/>
      <c r="I2097" s="3"/>
      <c r="J2097" s="3"/>
      <c r="K2097" s="1"/>
    </row>
    <row r="2098" spans="1:11">
      <c r="A2098" s="1"/>
      <c r="B2098" s="1"/>
      <c r="C2098" s="1"/>
      <c r="D2098" s="1"/>
      <c r="E2098" s="1"/>
      <c r="F2098" s="1"/>
      <c r="G2098" s="1"/>
      <c r="H2098" s="3"/>
      <c r="I2098" s="3"/>
      <c r="J2098" s="3"/>
      <c r="K2098" s="1"/>
    </row>
    <row r="2099" spans="1:11">
      <c r="A2099" s="1"/>
      <c r="B2099" s="1"/>
      <c r="C2099" s="1"/>
      <c r="D2099" s="1"/>
      <c r="E2099" s="1"/>
      <c r="F2099" s="1"/>
      <c r="G2099" s="1"/>
      <c r="H2099" s="3"/>
      <c r="I2099" s="3"/>
      <c r="J2099" s="3"/>
      <c r="K2099" s="1"/>
    </row>
    <row r="2100" spans="1:11">
      <c r="A2100" s="1"/>
      <c r="B2100" s="1"/>
      <c r="C2100" s="1"/>
      <c r="D2100" s="1"/>
      <c r="E2100" s="1"/>
      <c r="F2100" s="1"/>
      <c r="G2100" s="1"/>
      <c r="H2100" s="3"/>
      <c r="I2100" s="3"/>
      <c r="J2100" s="3"/>
      <c r="K2100" s="1"/>
    </row>
    <row r="2101" spans="1:11">
      <c r="A2101" s="1"/>
      <c r="B2101" s="1"/>
      <c r="C2101" s="1"/>
      <c r="D2101" s="1"/>
      <c r="E2101" s="1"/>
      <c r="F2101" s="1"/>
      <c r="G2101" s="1"/>
      <c r="H2101" s="3"/>
      <c r="I2101" s="3"/>
      <c r="J2101" s="3"/>
      <c r="K2101" s="1"/>
    </row>
    <row r="2102" spans="1:11">
      <c r="A2102" s="1"/>
      <c r="B2102" s="1"/>
      <c r="C2102" s="1"/>
      <c r="D2102" s="1"/>
      <c r="E2102" s="1"/>
      <c r="F2102" s="1"/>
      <c r="G2102" s="1"/>
      <c r="H2102" s="3"/>
      <c r="I2102" s="3"/>
      <c r="J2102" s="3"/>
      <c r="K2102" s="1"/>
    </row>
    <row r="2103" spans="1:11">
      <c r="A2103" s="1"/>
      <c r="B2103" s="1"/>
      <c r="C2103" s="1"/>
      <c r="D2103" s="1"/>
      <c r="E2103" s="1"/>
      <c r="F2103" s="1"/>
      <c r="G2103" s="1"/>
      <c r="H2103" s="3"/>
      <c r="I2103" s="3"/>
      <c r="J2103" s="3"/>
      <c r="K2103" s="1"/>
    </row>
    <row r="2104" spans="1:11">
      <c r="A2104" s="1"/>
      <c r="B2104" s="1"/>
      <c r="C2104" s="1"/>
      <c r="D2104" s="1"/>
      <c r="E2104" s="1"/>
      <c r="F2104" s="1"/>
      <c r="G2104" s="1"/>
      <c r="H2104" s="3"/>
      <c r="I2104" s="3"/>
      <c r="J2104" s="3"/>
      <c r="K2104" s="1"/>
    </row>
    <row r="2105" spans="1:11">
      <c r="A2105" s="1"/>
      <c r="B2105" s="1"/>
      <c r="C2105" s="1"/>
      <c r="D2105" s="1"/>
      <c r="E2105" s="1"/>
      <c r="F2105" s="1"/>
      <c r="G2105" s="1"/>
      <c r="H2105" s="3"/>
      <c r="I2105" s="3"/>
      <c r="J2105" s="3"/>
      <c r="K2105" s="1"/>
    </row>
    <row r="2106" spans="1:11">
      <c r="A2106" s="1"/>
      <c r="B2106" s="1"/>
      <c r="C2106" s="1"/>
      <c r="D2106" s="1"/>
      <c r="E2106" s="1"/>
      <c r="F2106" s="1"/>
      <c r="G2106" s="1"/>
      <c r="H2106" s="3"/>
      <c r="I2106" s="3"/>
      <c r="J2106" s="3"/>
      <c r="K2106" s="1"/>
    </row>
    <row r="2107" spans="1:11">
      <c r="A2107" s="1"/>
      <c r="B2107" s="1"/>
      <c r="C2107" s="1"/>
      <c r="D2107" s="1"/>
      <c r="E2107" s="1"/>
      <c r="F2107" s="1"/>
      <c r="G2107" s="1"/>
      <c r="H2107" s="3"/>
      <c r="I2107" s="3"/>
      <c r="J2107" s="3"/>
      <c r="K2107" s="1"/>
    </row>
    <row r="2108" spans="1:11">
      <c r="A2108" s="1"/>
      <c r="B2108" s="1"/>
      <c r="C2108" s="1"/>
      <c r="D2108" s="1"/>
      <c r="E2108" s="1"/>
      <c r="F2108" s="1"/>
      <c r="G2108" s="1"/>
      <c r="H2108" s="3"/>
      <c r="I2108" s="3"/>
      <c r="J2108" s="3"/>
      <c r="K2108" s="1"/>
    </row>
    <row r="2109" spans="1:11">
      <c r="A2109" s="1"/>
      <c r="B2109" s="1"/>
      <c r="C2109" s="1"/>
      <c r="D2109" s="1"/>
      <c r="E2109" s="1"/>
      <c r="F2109" s="1"/>
      <c r="G2109" s="1"/>
      <c r="H2109" s="3"/>
      <c r="I2109" s="3"/>
      <c r="J2109" s="3"/>
      <c r="K2109" s="1"/>
    </row>
    <row r="2110" spans="1:11">
      <c r="A2110" s="1"/>
      <c r="B2110" s="1"/>
      <c r="C2110" s="1"/>
      <c r="D2110" s="1"/>
      <c r="E2110" s="1"/>
      <c r="F2110" s="1"/>
      <c r="G2110" s="1"/>
      <c r="H2110" s="3"/>
      <c r="I2110" s="3"/>
      <c r="J2110" s="3"/>
      <c r="K2110" s="1"/>
    </row>
    <row r="2111" spans="1:11">
      <c r="A2111" s="1"/>
      <c r="B2111" s="1"/>
      <c r="C2111" s="1"/>
      <c r="D2111" s="1"/>
      <c r="E2111" s="1"/>
      <c r="F2111" s="1"/>
      <c r="G2111" s="1"/>
      <c r="H2111" s="3"/>
      <c r="I2111" s="3"/>
      <c r="J2111" s="3"/>
      <c r="K2111" s="1"/>
    </row>
    <row r="2112" spans="1:11">
      <c r="A2112" s="1"/>
      <c r="B2112" s="1"/>
      <c r="C2112" s="1"/>
      <c r="D2112" s="1"/>
      <c r="E2112" s="1"/>
      <c r="F2112" s="1"/>
      <c r="G2112" s="1"/>
      <c r="H2112" s="3"/>
      <c r="I2112" s="3"/>
      <c r="J2112" s="3"/>
      <c r="K2112" s="1"/>
    </row>
    <row r="2113" spans="1:11">
      <c r="A2113" s="1"/>
      <c r="B2113" s="1"/>
      <c r="C2113" s="1"/>
      <c r="D2113" s="1"/>
      <c r="E2113" s="1"/>
      <c r="F2113" s="1"/>
      <c r="G2113" s="1"/>
      <c r="H2113" s="3"/>
      <c r="I2113" s="3"/>
      <c r="J2113" s="3"/>
      <c r="K2113" s="1"/>
    </row>
    <row r="2114" spans="1:11">
      <c r="A2114" s="1"/>
      <c r="B2114" s="1"/>
      <c r="C2114" s="1"/>
      <c r="D2114" s="1"/>
      <c r="E2114" s="1"/>
      <c r="F2114" s="1"/>
      <c r="G2114" s="1"/>
      <c r="H2114" s="3"/>
      <c r="I2114" s="3"/>
      <c r="J2114" s="3"/>
      <c r="K2114" s="1"/>
    </row>
    <row r="2115" spans="1:11">
      <c r="A2115" s="1"/>
      <c r="B2115" s="1"/>
      <c r="C2115" s="1"/>
      <c r="D2115" s="1"/>
      <c r="E2115" s="1"/>
      <c r="F2115" s="1"/>
      <c r="G2115" s="1"/>
      <c r="H2115" s="3"/>
      <c r="I2115" s="3"/>
      <c r="J2115" s="3"/>
      <c r="K2115" s="1"/>
    </row>
    <row r="2116" spans="1:11">
      <c r="A2116" s="1"/>
      <c r="B2116" s="1"/>
      <c r="C2116" s="1"/>
      <c r="D2116" s="1"/>
      <c r="E2116" s="1"/>
      <c r="F2116" s="1"/>
      <c r="G2116" s="1"/>
      <c r="H2116" s="3"/>
      <c r="I2116" s="3"/>
      <c r="J2116" s="3"/>
      <c r="K2116" s="1"/>
    </row>
    <row r="2117" spans="1:11">
      <c r="A2117" s="1"/>
      <c r="B2117" s="1"/>
      <c r="C2117" s="1"/>
      <c r="D2117" s="1"/>
      <c r="E2117" s="1"/>
      <c r="F2117" s="1"/>
      <c r="G2117" s="1"/>
      <c r="H2117" s="3"/>
      <c r="I2117" s="3"/>
      <c r="J2117" s="3"/>
      <c r="K2117" s="1"/>
    </row>
    <row r="2118" spans="1:11">
      <c r="A2118" s="1"/>
      <c r="B2118" s="1"/>
      <c r="C2118" s="1"/>
      <c r="D2118" s="1"/>
      <c r="E2118" s="1"/>
      <c r="F2118" s="1"/>
      <c r="G2118" s="1"/>
      <c r="H2118" s="3"/>
      <c r="I2118" s="3"/>
      <c r="J2118" s="3"/>
      <c r="K2118" s="1"/>
    </row>
    <row r="2119" spans="1:11">
      <c r="A2119" s="1"/>
      <c r="B2119" s="1"/>
      <c r="C2119" s="1"/>
      <c r="D2119" s="1"/>
      <c r="E2119" s="1"/>
      <c r="F2119" s="1"/>
      <c r="G2119" s="1"/>
      <c r="H2119" s="3"/>
      <c r="I2119" s="3"/>
      <c r="J2119" s="3"/>
      <c r="K2119" s="1"/>
    </row>
    <row r="2120" spans="1:11">
      <c r="A2120" s="1"/>
      <c r="B2120" s="1"/>
      <c r="C2120" s="1"/>
      <c r="D2120" s="1"/>
      <c r="E2120" s="1"/>
      <c r="F2120" s="1"/>
      <c r="G2120" s="1"/>
      <c r="H2120" s="3"/>
      <c r="I2120" s="3"/>
      <c r="J2120" s="3"/>
      <c r="K2120" s="1"/>
    </row>
    <row r="2121" spans="1:11">
      <c r="A2121" s="1"/>
      <c r="B2121" s="1"/>
      <c r="C2121" s="1"/>
      <c r="D2121" s="1"/>
      <c r="E2121" s="1"/>
      <c r="F2121" s="1"/>
      <c r="G2121" s="1"/>
      <c r="H2121" s="3"/>
      <c r="I2121" s="3"/>
      <c r="J2121" s="3"/>
      <c r="K2121" s="1"/>
    </row>
    <row r="2122" spans="1:11">
      <c r="A2122" s="1"/>
      <c r="B2122" s="1"/>
      <c r="C2122" s="1"/>
      <c r="D2122" s="1"/>
      <c r="E2122" s="1"/>
      <c r="F2122" s="1"/>
      <c r="G2122" s="1"/>
      <c r="H2122" s="3"/>
      <c r="I2122" s="3"/>
      <c r="J2122" s="3"/>
      <c r="K2122" s="1"/>
    </row>
    <row r="2123" spans="1:11">
      <c r="A2123" s="1"/>
      <c r="B2123" s="1"/>
      <c r="C2123" s="1"/>
      <c r="D2123" s="1"/>
      <c r="E2123" s="1"/>
      <c r="F2123" s="1"/>
      <c r="G2123" s="1"/>
      <c r="H2123" s="3"/>
      <c r="I2123" s="3"/>
      <c r="J2123" s="3"/>
      <c r="K2123" s="1"/>
    </row>
    <row r="2124" spans="1:11">
      <c r="A2124" s="1"/>
      <c r="B2124" s="1"/>
      <c r="C2124" s="1"/>
      <c r="D2124" s="1"/>
      <c r="E2124" s="1"/>
      <c r="F2124" s="1"/>
      <c r="G2124" s="1"/>
      <c r="H2124" s="3"/>
      <c r="I2124" s="3"/>
      <c r="J2124" s="3"/>
      <c r="K2124" s="1"/>
    </row>
    <row r="2125" spans="1:11">
      <c r="A2125" s="1"/>
      <c r="B2125" s="1"/>
      <c r="C2125" s="1"/>
      <c r="D2125" s="1"/>
      <c r="E2125" s="1"/>
      <c r="F2125" s="1"/>
      <c r="G2125" s="1"/>
      <c r="H2125" s="3"/>
      <c r="I2125" s="3"/>
      <c r="J2125" s="3"/>
      <c r="K2125" s="1"/>
    </row>
    <row r="2126" spans="1:11">
      <c r="A2126" s="1"/>
      <c r="B2126" s="1"/>
      <c r="C2126" s="1"/>
      <c r="D2126" s="1"/>
      <c r="E2126" s="1"/>
      <c r="F2126" s="1"/>
      <c r="G2126" s="1"/>
      <c r="H2126" s="3"/>
      <c r="I2126" s="3"/>
      <c r="J2126" s="3"/>
      <c r="K2126" s="1"/>
    </row>
    <row r="2127" spans="1:11">
      <c r="A2127" s="1"/>
      <c r="B2127" s="1"/>
      <c r="C2127" s="1"/>
      <c r="D2127" s="1"/>
      <c r="E2127" s="1"/>
      <c r="F2127" s="1"/>
      <c r="G2127" s="1"/>
      <c r="H2127" s="3"/>
      <c r="I2127" s="3"/>
      <c r="J2127" s="3"/>
      <c r="K2127" s="1"/>
    </row>
    <row r="2128" spans="1:11">
      <c r="A2128" s="1"/>
      <c r="B2128" s="1"/>
      <c r="C2128" s="1"/>
      <c r="D2128" s="1"/>
      <c r="E2128" s="1"/>
      <c r="F2128" s="1"/>
      <c r="G2128" s="1"/>
      <c r="H2128" s="3"/>
      <c r="I2128" s="3"/>
      <c r="J2128" s="3"/>
      <c r="K2128" s="1"/>
    </row>
    <row r="2129" spans="1:11">
      <c r="A2129" s="1"/>
      <c r="B2129" s="1"/>
      <c r="C2129" s="1"/>
      <c r="D2129" s="1"/>
      <c r="E2129" s="1"/>
      <c r="F2129" s="1"/>
      <c r="G2129" s="1"/>
      <c r="H2129" s="3"/>
      <c r="I2129" s="3"/>
      <c r="J2129" s="3"/>
      <c r="K2129" s="1"/>
    </row>
    <row r="2130" spans="1:11">
      <c r="A2130" s="1"/>
      <c r="B2130" s="1"/>
      <c r="C2130" s="1"/>
      <c r="D2130" s="1"/>
      <c r="E2130" s="1"/>
      <c r="F2130" s="1"/>
      <c r="G2130" s="1"/>
      <c r="H2130" s="3"/>
      <c r="I2130" s="3"/>
      <c r="J2130" s="3"/>
      <c r="K2130" s="1"/>
    </row>
    <row r="2131" spans="1:11">
      <c r="A2131" s="1"/>
      <c r="B2131" s="1"/>
      <c r="C2131" s="1"/>
      <c r="D2131" s="1"/>
      <c r="E2131" s="1"/>
      <c r="F2131" s="1"/>
      <c r="G2131" s="1"/>
      <c r="H2131" s="3"/>
      <c r="I2131" s="3"/>
      <c r="J2131" s="3"/>
      <c r="K2131" s="1"/>
    </row>
    <row r="2132" spans="1:11">
      <c r="A2132" s="1"/>
      <c r="B2132" s="1"/>
      <c r="C2132" s="1"/>
      <c r="D2132" s="1"/>
      <c r="E2132" s="1"/>
      <c r="F2132" s="1"/>
      <c r="G2132" s="1"/>
      <c r="H2132" s="3"/>
      <c r="I2132" s="3"/>
      <c r="J2132" s="3"/>
      <c r="K2132" s="1"/>
    </row>
    <row r="2133" spans="1:11">
      <c r="A2133" s="1"/>
      <c r="B2133" s="1"/>
      <c r="C2133" s="1"/>
      <c r="D2133" s="1"/>
      <c r="E2133" s="1"/>
      <c r="F2133" s="1"/>
      <c r="G2133" s="1"/>
      <c r="H2133" s="3"/>
      <c r="I2133" s="3"/>
      <c r="J2133" s="3"/>
      <c r="K2133" s="1"/>
    </row>
    <row r="2134" spans="1:11">
      <c r="A2134" s="1"/>
      <c r="B2134" s="1"/>
      <c r="C2134" s="1"/>
      <c r="D2134" s="1"/>
      <c r="E2134" s="1"/>
      <c r="F2134" s="1"/>
      <c r="G2134" s="1"/>
      <c r="H2134" s="3"/>
      <c r="I2134" s="3"/>
      <c r="J2134" s="3"/>
      <c r="K2134" s="1"/>
    </row>
    <row r="2135" spans="1:11">
      <c r="A2135" s="1"/>
      <c r="B2135" s="1"/>
      <c r="C2135" s="1"/>
      <c r="D2135" s="1"/>
      <c r="E2135" s="1"/>
      <c r="F2135" s="1"/>
      <c r="G2135" s="1"/>
      <c r="H2135" s="3"/>
      <c r="I2135" s="3"/>
      <c r="J2135" s="3"/>
      <c r="K2135" s="1"/>
    </row>
    <row r="2136" spans="1:11">
      <c r="A2136" s="1"/>
      <c r="B2136" s="1"/>
      <c r="C2136" s="1"/>
      <c r="D2136" s="1"/>
      <c r="E2136" s="1"/>
      <c r="F2136" s="1"/>
      <c r="G2136" s="1"/>
      <c r="H2136" s="3"/>
      <c r="I2136" s="3"/>
      <c r="J2136" s="3"/>
      <c r="K2136" s="1"/>
    </row>
    <row r="2137" spans="1:11">
      <c r="A2137" s="1"/>
      <c r="B2137" s="1"/>
      <c r="C2137" s="1"/>
      <c r="D2137" s="1"/>
      <c r="E2137" s="1"/>
      <c r="F2137" s="1"/>
      <c r="G2137" s="1"/>
      <c r="H2137" s="3"/>
      <c r="I2137" s="3"/>
      <c r="J2137" s="3"/>
      <c r="K2137" s="1"/>
    </row>
    <row r="2138" spans="1:11">
      <c r="A2138" s="1"/>
      <c r="B2138" s="1"/>
      <c r="C2138" s="1"/>
      <c r="D2138" s="1"/>
      <c r="E2138" s="1"/>
      <c r="F2138" s="1"/>
      <c r="G2138" s="1"/>
      <c r="H2138" s="3"/>
      <c r="I2138" s="3"/>
      <c r="J2138" s="3"/>
      <c r="K2138" s="1"/>
    </row>
    <row r="2139" spans="1:11">
      <c r="A2139" s="1"/>
      <c r="B2139" s="1"/>
      <c r="C2139" s="1"/>
      <c r="D2139" s="1"/>
      <c r="E2139" s="1"/>
      <c r="F2139" s="1"/>
      <c r="G2139" s="1"/>
      <c r="H2139" s="3"/>
      <c r="I2139" s="3"/>
      <c r="J2139" s="3"/>
      <c r="K2139" s="1"/>
    </row>
    <row r="2140" spans="1:11">
      <c r="A2140" s="1"/>
      <c r="B2140" s="1"/>
      <c r="C2140" s="1"/>
      <c r="D2140" s="1"/>
      <c r="E2140" s="1"/>
      <c r="F2140" s="1"/>
      <c r="G2140" s="1"/>
      <c r="H2140" s="3"/>
      <c r="I2140" s="3"/>
      <c r="J2140" s="3"/>
      <c r="K2140" s="1"/>
    </row>
    <row r="2141" spans="1:11">
      <c r="A2141" s="1"/>
      <c r="B2141" s="1"/>
      <c r="C2141" s="1"/>
      <c r="D2141" s="1"/>
      <c r="E2141" s="1"/>
      <c r="F2141" s="1"/>
      <c r="G2141" s="1"/>
      <c r="H2141" s="3"/>
      <c r="I2141" s="3"/>
      <c r="J2141" s="3"/>
      <c r="K2141" s="1"/>
    </row>
    <row r="2142" spans="1:11">
      <c r="A2142" s="1"/>
      <c r="B2142" s="1"/>
      <c r="C2142" s="1"/>
      <c r="D2142" s="1"/>
      <c r="E2142" s="1"/>
      <c r="F2142" s="1"/>
      <c r="G2142" s="1"/>
      <c r="H2142" s="3"/>
      <c r="I2142" s="3"/>
      <c r="J2142" s="3"/>
      <c r="K2142" s="1"/>
    </row>
    <row r="2143" spans="1:11">
      <c r="A2143" s="1"/>
      <c r="B2143" s="1"/>
      <c r="C2143" s="1"/>
      <c r="D2143" s="1"/>
      <c r="E2143" s="1"/>
      <c r="F2143" s="1"/>
      <c r="G2143" s="1"/>
      <c r="H2143" s="3"/>
      <c r="I2143" s="3"/>
      <c r="J2143" s="3"/>
      <c r="K2143" s="1"/>
    </row>
    <row r="2144" spans="1:11">
      <c r="A2144" s="1"/>
      <c r="B2144" s="1"/>
      <c r="C2144" s="1"/>
      <c r="D2144" s="1"/>
      <c r="E2144" s="1"/>
      <c r="F2144" s="1"/>
      <c r="G2144" s="1"/>
      <c r="H2144" s="3"/>
      <c r="I2144" s="3"/>
      <c r="J2144" s="3"/>
      <c r="K2144" s="1"/>
    </row>
    <row r="2145" spans="1:11">
      <c r="A2145" s="1"/>
      <c r="B2145" s="1"/>
      <c r="C2145" s="1"/>
      <c r="D2145" s="1"/>
      <c r="E2145" s="1"/>
      <c r="F2145" s="1"/>
      <c r="G2145" s="1"/>
      <c r="H2145" s="3"/>
      <c r="I2145" s="3"/>
      <c r="J2145" s="3"/>
      <c r="K2145" s="1"/>
    </row>
    <row r="2146" spans="1:11">
      <c r="A2146" s="1"/>
      <c r="B2146" s="1"/>
      <c r="C2146" s="1"/>
      <c r="D2146" s="1"/>
      <c r="E2146" s="1"/>
      <c r="F2146" s="1"/>
      <c r="G2146" s="1"/>
      <c r="H2146" s="3"/>
      <c r="I2146" s="3"/>
      <c r="J2146" s="3"/>
      <c r="K2146" s="1"/>
    </row>
    <row r="2147" spans="1:11">
      <c r="A2147" s="1"/>
      <c r="B2147" s="1"/>
      <c r="C2147" s="1"/>
      <c r="D2147" s="1"/>
      <c r="E2147" s="1"/>
      <c r="F2147" s="1"/>
      <c r="G2147" s="1"/>
      <c r="H2147" s="3"/>
      <c r="I2147" s="3"/>
      <c r="J2147" s="3"/>
      <c r="K2147" s="1"/>
    </row>
    <row r="2148" spans="1:11">
      <c r="A2148" s="1"/>
      <c r="B2148" s="1"/>
      <c r="C2148" s="1"/>
      <c r="D2148" s="1"/>
      <c r="E2148" s="1"/>
      <c r="F2148" s="1"/>
      <c r="G2148" s="1"/>
      <c r="H2148" s="3"/>
      <c r="I2148" s="3"/>
      <c r="J2148" s="3"/>
      <c r="K2148" s="1"/>
    </row>
    <row r="2149" spans="1:11">
      <c r="A2149" s="1"/>
      <c r="B2149" s="1"/>
      <c r="C2149" s="1"/>
      <c r="D2149" s="1"/>
      <c r="E2149" s="1"/>
      <c r="F2149" s="1"/>
      <c r="G2149" s="1"/>
      <c r="H2149" s="3"/>
      <c r="I2149" s="3"/>
      <c r="J2149" s="3"/>
      <c r="K2149" s="1"/>
    </row>
    <row r="2150" spans="1:11">
      <c r="A2150" s="1"/>
      <c r="B2150" s="1"/>
      <c r="C2150" s="1"/>
      <c r="D2150" s="1"/>
      <c r="E2150" s="1"/>
      <c r="F2150" s="1"/>
      <c r="G2150" s="1"/>
      <c r="H2150" s="3"/>
      <c r="I2150" s="3"/>
      <c r="J2150" s="3"/>
      <c r="K2150" s="1"/>
    </row>
    <row r="2151" spans="1:11">
      <c r="A2151" s="1"/>
      <c r="B2151" s="1"/>
      <c r="C2151" s="1"/>
      <c r="D2151" s="1"/>
      <c r="E2151" s="1"/>
      <c r="F2151" s="1"/>
      <c r="G2151" s="1"/>
      <c r="H2151" s="3"/>
      <c r="I2151" s="3"/>
      <c r="J2151" s="3"/>
      <c r="K2151" s="1"/>
    </row>
    <row r="2152" spans="1:11">
      <c r="A2152" s="1"/>
      <c r="B2152" s="1"/>
      <c r="C2152" s="1"/>
      <c r="D2152" s="1"/>
      <c r="E2152" s="1"/>
      <c r="F2152" s="1"/>
      <c r="G2152" s="1"/>
      <c r="H2152" s="3"/>
      <c r="I2152" s="3"/>
      <c r="J2152" s="3"/>
      <c r="K2152" s="1"/>
    </row>
    <row r="2153" spans="1:11">
      <c r="A2153" s="1"/>
      <c r="B2153" s="1"/>
      <c r="C2153" s="1"/>
      <c r="D2153" s="1"/>
      <c r="E2153" s="1"/>
      <c r="F2153" s="1"/>
      <c r="G2153" s="1"/>
      <c r="H2153" s="3"/>
      <c r="I2153" s="3"/>
      <c r="J2153" s="3"/>
      <c r="K2153" s="1"/>
    </row>
    <row r="2154" spans="1:11">
      <c r="A2154" s="1"/>
      <c r="B2154" s="1"/>
      <c r="C2154" s="1"/>
      <c r="D2154" s="1"/>
      <c r="E2154" s="1"/>
      <c r="F2154" s="1"/>
      <c r="G2154" s="1"/>
      <c r="H2154" s="3"/>
      <c r="I2154" s="3"/>
      <c r="J2154" s="3"/>
      <c r="K2154" s="1"/>
    </row>
    <row r="2155" spans="1:11">
      <c r="A2155" s="1"/>
      <c r="B2155" s="1"/>
      <c r="C2155" s="1"/>
      <c r="D2155" s="1"/>
      <c r="E2155" s="1"/>
      <c r="F2155" s="1"/>
      <c r="G2155" s="1"/>
      <c r="H2155" s="3"/>
      <c r="I2155" s="3"/>
      <c r="J2155" s="3"/>
      <c r="K2155" s="1"/>
    </row>
    <row r="2156" spans="1:11">
      <c r="A2156" s="1"/>
      <c r="B2156" s="1"/>
      <c r="C2156" s="1"/>
      <c r="D2156" s="1"/>
      <c r="E2156" s="1"/>
      <c r="F2156" s="1"/>
      <c r="G2156" s="1"/>
      <c r="H2156" s="3"/>
      <c r="I2156" s="3"/>
      <c r="J2156" s="3"/>
      <c r="K2156" s="1"/>
    </row>
    <row r="2157" spans="1:11">
      <c r="A2157" s="1"/>
      <c r="B2157" s="1"/>
      <c r="C2157" s="1"/>
      <c r="D2157" s="1"/>
      <c r="E2157" s="1"/>
      <c r="F2157" s="1"/>
      <c r="G2157" s="1"/>
      <c r="H2157" s="3"/>
      <c r="I2157" s="3"/>
      <c r="J2157" s="3"/>
      <c r="K2157" s="1"/>
    </row>
    <row r="2158" spans="1:11">
      <c r="A2158" s="1"/>
      <c r="B2158" s="1"/>
      <c r="C2158" s="1"/>
      <c r="D2158" s="1"/>
      <c r="E2158" s="1"/>
      <c r="F2158" s="1"/>
      <c r="G2158" s="1"/>
      <c r="H2158" s="3"/>
      <c r="I2158" s="3"/>
      <c r="J2158" s="3"/>
      <c r="K2158" s="1"/>
    </row>
    <row r="2159" spans="1:11">
      <c r="A2159" s="1"/>
      <c r="B2159" s="1"/>
      <c r="C2159" s="1"/>
      <c r="D2159" s="1"/>
      <c r="E2159" s="1"/>
      <c r="F2159" s="1"/>
      <c r="G2159" s="1"/>
      <c r="H2159" s="3"/>
      <c r="I2159" s="3"/>
      <c r="J2159" s="3"/>
      <c r="K2159" s="1"/>
    </row>
    <row r="2160" spans="1:11">
      <c r="A2160" s="1"/>
      <c r="B2160" s="1"/>
      <c r="C2160" s="1"/>
      <c r="D2160" s="1"/>
      <c r="E2160" s="1"/>
      <c r="F2160" s="1"/>
      <c r="G2160" s="1"/>
      <c r="H2160" s="3"/>
      <c r="I2160" s="3"/>
      <c r="J2160" s="3"/>
      <c r="K2160" s="1"/>
    </row>
    <row r="2161" spans="1:11">
      <c r="A2161" s="1"/>
      <c r="B2161" s="1"/>
      <c r="C2161" s="1"/>
      <c r="D2161" s="1"/>
      <c r="E2161" s="1"/>
      <c r="F2161" s="1"/>
      <c r="G2161" s="1"/>
      <c r="H2161" s="3"/>
      <c r="I2161" s="3"/>
      <c r="J2161" s="3"/>
      <c r="K2161" s="1"/>
    </row>
    <row r="2162" spans="1:11">
      <c r="A2162" s="1"/>
      <c r="B2162" s="1"/>
      <c r="C2162" s="1"/>
      <c r="D2162" s="1"/>
      <c r="E2162" s="1"/>
      <c r="F2162" s="1"/>
      <c r="G2162" s="1"/>
      <c r="H2162" s="3"/>
      <c r="I2162" s="3"/>
      <c r="J2162" s="3"/>
      <c r="K2162" s="1"/>
    </row>
    <row r="2163" spans="1:11">
      <c r="A2163" s="1"/>
      <c r="B2163" s="1"/>
      <c r="C2163" s="1"/>
      <c r="D2163" s="1"/>
      <c r="E2163" s="1"/>
      <c r="F2163" s="1"/>
      <c r="G2163" s="1"/>
      <c r="H2163" s="3"/>
      <c r="I2163" s="3"/>
      <c r="J2163" s="3"/>
      <c r="K2163" s="1"/>
    </row>
    <row r="2164" spans="1:11">
      <c r="A2164" s="1"/>
      <c r="B2164" s="1"/>
      <c r="C2164" s="1"/>
      <c r="D2164" s="1"/>
      <c r="E2164" s="1"/>
      <c r="F2164" s="1"/>
      <c r="G2164" s="1"/>
      <c r="H2164" s="3"/>
      <c r="I2164" s="3"/>
      <c r="J2164" s="3"/>
      <c r="K2164" s="1"/>
    </row>
    <row r="2165" spans="1:11">
      <c r="A2165" s="1"/>
      <c r="B2165" s="1"/>
      <c r="C2165" s="1"/>
      <c r="D2165" s="1"/>
      <c r="E2165" s="1"/>
      <c r="F2165" s="1"/>
      <c r="G2165" s="1"/>
      <c r="H2165" s="3"/>
      <c r="I2165" s="3"/>
      <c r="J2165" s="3"/>
      <c r="K2165" s="1"/>
    </row>
    <row r="2166" spans="1:11">
      <c r="A2166" s="1"/>
      <c r="B2166" s="1"/>
      <c r="C2166" s="1"/>
      <c r="D2166" s="1"/>
      <c r="E2166" s="1"/>
      <c r="F2166" s="1"/>
      <c r="G2166" s="1"/>
      <c r="H2166" s="3"/>
      <c r="I2166" s="3"/>
      <c r="J2166" s="3"/>
      <c r="K2166" s="1"/>
    </row>
    <row r="2167" spans="1:11">
      <c r="A2167" s="1"/>
      <c r="B2167" s="1"/>
      <c r="C2167" s="1"/>
      <c r="D2167" s="1"/>
      <c r="E2167" s="1"/>
      <c r="F2167" s="1"/>
      <c r="G2167" s="1"/>
      <c r="H2167" s="3"/>
      <c r="I2167" s="3"/>
      <c r="J2167" s="3"/>
      <c r="K2167" s="1"/>
    </row>
    <row r="2168" spans="1:11">
      <c r="A2168" s="1"/>
      <c r="B2168" s="1"/>
      <c r="C2168" s="1"/>
      <c r="D2168" s="1"/>
      <c r="E2168" s="1"/>
      <c r="F2168" s="1"/>
      <c r="G2168" s="1"/>
      <c r="H2168" s="3"/>
      <c r="I2168" s="3"/>
      <c r="J2168" s="3"/>
      <c r="K2168" s="1"/>
    </row>
    <row r="2169" spans="1:11">
      <c r="A2169" s="1"/>
      <c r="B2169" s="1"/>
      <c r="C2169" s="1"/>
      <c r="D2169" s="1"/>
      <c r="E2169" s="1"/>
      <c r="F2169" s="1"/>
      <c r="G2169" s="1"/>
      <c r="H2169" s="3"/>
      <c r="I2169" s="3"/>
      <c r="J2169" s="3"/>
      <c r="K2169" s="1"/>
    </row>
    <row r="2170" spans="1:11">
      <c r="A2170" s="1"/>
      <c r="B2170" s="1"/>
      <c r="C2170" s="1"/>
      <c r="D2170" s="1"/>
      <c r="E2170" s="1"/>
      <c r="F2170" s="1"/>
      <c r="G2170" s="1"/>
      <c r="H2170" s="3"/>
      <c r="I2170" s="3"/>
      <c r="J2170" s="3"/>
      <c r="K2170" s="1"/>
    </row>
    <row r="2171" spans="1:11">
      <c r="A2171" s="1"/>
      <c r="B2171" s="1"/>
      <c r="C2171" s="1"/>
      <c r="D2171" s="1"/>
      <c r="E2171" s="1"/>
      <c r="F2171" s="1"/>
      <c r="G2171" s="1"/>
      <c r="H2171" s="3"/>
      <c r="I2171" s="3"/>
      <c r="J2171" s="3"/>
      <c r="K2171" s="1"/>
    </row>
    <row r="2172" spans="1:11">
      <c r="A2172" s="1"/>
      <c r="B2172" s="1"/>
      <c r="C2172" s="1"/>
      <c r="D2172" s="1"/>
      <c r="E2172" s="1"/>
      <c r="F2172" s="1"/>
      <c r="G2172" s="1"/>
      <c r="H2172" s="3"/>
      <c r="I2172" s="3"/>
      <c r="J2172" s="3"/>
      <c r="K2172" s="1"/>
    </row>
    <row r="2173" spans="1:11">
      <c r="A2173" s="1"/>
      <c r="B2173" s="1"/>
      <c r="C2173" s="1"/>
      <c r="D2173" s="1"/>
      <c r="E2173" s="1"/>
      <c r="F2173" s="1"/>
      <c r="G2173" s="1"/>
      <c r="H2173" s="3"/>
      <c r="I2173" s="3"/>
      <c r="J2173" s="3"/>
      <c r="K2173" s="1"/>
    </row>
    <row r="2174" spans="1:11">
      <c r="A2174" s="1"/>
      <c r="B2174" s="1"/>
      <c r="C2174" s="1"/>
      <c r="D2174" s="1"/>
      <c r="E2174" s="1"/>
      <c r="F2174" s="1"/>
      <c r="G2174" s="1"/>
      <c r="H2174" s="3"/>
      <c r="I2174" s="3"/>
      <c r="J2174" s="3"/>
      <c r="K2174" s="1"/>
    </row>
    <row r="2175" spans="1:11">
      <c r="A2175" s="1"/>
      <c r="B2175" s="1"/>
      <c r="C2175" s="1"/>
      <c r="D2175" s="1"/>
      <c r="E2175" s="1"/>
      <c r="F2175" s="1"/>
      <c r="G2175" s="1"/>
      <c r="H2175" s="3"/>
      <c r="I2175" s="3"/>
      <c r="J2175" s="3"/>
      <c r="K2175" s="1"/>
    </row>
    <row r="2176" spans="1:11">
      <c r="A2176" s="1"/>
      <c r="B2176" s="1"/>
      <c r="C2176" s="1"/>
      <c r="D2176" s="1"/>
      <c r="E2176" s="1"/>
      <c r="F2176" s="1"/>
      <c r="G2176" s="1"/>
      <c r="H2176" s="3"/>
      <c r="I2176" s="3"/>
      <c r="J2176" s="3"/>
      <c r="K2176" s="1"/>
    </row>
    <row r="2177" spans="1:11">
      <c r="A2177" s="1"/>
      <c r="B2177" s="1"/>
      <c r="C2177" s="1"/>
      <c r="D2177" s="1"/>
      <c r="E2177" s="1"/>
      <c r="F2177" s="1"/>
      <c r="G2177" s="1"/>
      <c r="H2177" s="3"/>
      <c r="I2177" s="3"/>
      <c r="J2177" s="3"/>
      <c r="K2177" s="1"/>
    </row>
    <row r="2178" spans="1:11">
      <c r="A2178" s="1"/>
      <c r="B2178" s="1"/>
      <c r="C2178" s="1"/>
      <c r="D2178" s="1"/>
      <c r="E2178" s="1"/>
      <c r="F2178" s="1"/>
      <c r="G2178" s="1"/>
      <c r="H2178" s="3"/>
      <c r="I2178" s="3"/>
      <c r="J2178" s="3"/>
      <c r="K2178" s="1"/>
    </row>
    <row r="2179" spans="1:11">
      <c r="A2179" s="1"/>
      <c r="B2179" s="1"/>
      <c r="C2179" s="1"/>
      <c r="D2179" s="1"/>
      <c r="E2179" s="1"/>
      <c r="F2179" s="1"/>
      <c r="G2179" s="1"/>
      <c r="H2179" s="3"/>
      <c r="I2179" s="3"/>
      <c r="J2179" s="3"/>
      <c r="K2179" s="1"/>
    </row>
    <row r="2180" spans="1:11">
      <c r="H2180" s="3"/>
      <c r="I2180" s="3"/>
      <c r="J2180" s="3"/>
    </row>
    <row r="2181" spans="1:11">
      <c r="H2181" s="3"/>
      <c r="I2181" s="3"/>
      <c r="J2181" s="3"/>
    </row>
    <row r="2182" spans="1:11">
      <c r="H2182" s="3"/>
      <c r="I2182" s="3"/>
      <c r="J2182" s="3"/>
    </row>
    <row r="2183" spans="1:11">
      <c r="H2183" s="3"/>
      <c r="I2183" s="3"/>
      <c r="J2183" s="3"/>
    </row>
    <row r="2184" spans="1:11">
      <c r="H2184" s="3"/>
      <c r="I2184" s="3"/>
      <c r="J2184" s="3"/>
    </row>
    <row r="2185" spans="1:11">
      <c r="H2185" s="3"/>
      <c r="I2185" s="3"/>
      <c r="J2185" s="3"/>
    </row>
    <row r="2186" spans="1:11">
      <c r="H2186" s="3"/>
      <c r="I2186" s="3"/>
      <c r="J2186" s="3"/>
    </row>
    <row r="2187" spans="1:11">
      <c r="H2187" s="3"/>
      <c r="I2187" s="3"/>
      <c r="J2187" s="3"/>
    </row>
    <row r="2188" spans="1:11">
      <c r="H2188" s="3"/>
      <c r="I2188" s="3"/>
      <c r="J2188" s="3"/>
    </row>
    <row r="2189" spans="1:11">
      <c r="H2189" s="3"/>
      <c r="I2189" s="3"/>
      <c r="J2189" s="3"/>
    </row>
    <row r="2190" spans="1:11">
      <c r="H2190" s="3"/>
      <c r="I2190" s="3"/>
      <c r="J2190" s="3"/>
    </row>
    <row r="2191" spans="1:11">
      <c r="H2191" s="3"/>
      <c r="I2191" s="3"/>
      <c r="J2191" s="3"/>
    </row>
    <row r="2192" spans="1:11">
      <c r="H2192" s="3"/>
      <c r="I2192" s="3"/>
      <c r="J2192" s="3"/>
    </row>
    <row r="2193" spans="8:10">
      <c r="H2193" s="3"/>
      <c r="I2193" s="3"/>
      <c r="J2193" s="3"/>
    </row>
    <row r="2194" spans="8:10">
      <c r="H2194" s="3"/>
      <c r="I2194" s="3"/>
      <c r="J2194" s="3"/>
    </row>
    <row r="2195" spans="8:10">
      <c r="H2195" s="3"/>
      <c r="I2195" s="3"/>
      <c r="J2195" s="3"/>
    </row>
    <row r="2196" spans="8:10">
      <c r="H2196" s="3"/>
      <c r="I2196" s="3"/>
      <c r="J2196" s="3"/>
    </row>
    <row r="2197" spans="8:10">
      <c r="H2197" s="3"/>
      <c r="I2197" s="3"/>
      <c r="J2197" s="3"/>
    </row>
    <row r="2198" spans="8:10">
      <c r="H2198" s="3"/>
      <c r="I2198" s="3"/>
      <c r="J2198" s="3"/>
    </row>
    <row r="2199" spans="8:10">
      <c r="H2199" s="3"/>
      <c r="I2199" s="3"/>
      <c r="J2199" s="3"/>
    </row>
    <row r="2200" spans="8:10">
      <c r="H2200" s="3"/>
      <c r="I2200" s="3"/>
      <c r="J2200" s="3"/>
    </row>
    <row r="2201" spans="8:10">
      <c r="H2201" s="3"/>
      <c r="I2201" s="3"/>
      <c r="J2201" s="3"/>
    </row>
    <row r="2202" spans="8:10">
      <c r="H2202" s="3"/>
      <c r="I2202" s="3"/>
      <c r="J2202" s="3"/>
    </row>
    <row r="2203" spans="8:10">
      <c r="H2203" s="3"/>
      <c r="I2203" s="3"/>
      <c r="J2203" s="3"/>
    </row>
    <row r="2204" spans="8:10">
      <c r="H2204" s="3"/>
      <c r="I2204" s="3"/>
      <c r="J2204" s="3"/>
    </row>
    <row r="2205" spans="8:10">
      <c r="H2205" s="3"/>
      <c r="I2205" s="3"/>
      <c r="J2205" s="3"/>
    </row>
    <row r="2206" spans="8:10">
      <c r="H2206" s="3"/>
      <c r="I2206" s="3"/>
      <c r="J2206" s="3"/>
    </row>
    <row r="2207" spans="8:10">
      <c r="H2207" s="3"/>
      <c r="I2207" s="3"/>
      <c r="J2207" s="3"/>
    </row>
    <row r="2208" spans="8:10">
      <c r="H2208" s="3"/>
      <c r="I2208" s="3"/>
      <c r="J2208" s="3"/>
    </row>
    <row r="2209" spans="8:10">
      <c r="H2209" s="3"/>
      <c r="I2209" s="3"/>
      <c r="J2209" s="3"/>
    </row>
    <row r="2210" spans="8:10">
      <c r="H2210" s="3"/>
      <c r="I2210" s="3"/>
      <c r="J2210" s="3"/>
    </row>
    <row r="2211" spans="8:10">
      <c r="H2211" s="3"/>
      <c r="I2211" s="3"/>
      <c r="J2211" s="3"/>
    </row>
    <row r="2212" spans="8:10">
      <c r="H2212" s="3"/>
      <c r="I2212" s="3"/>
      <c r="J2212" s="3"/>
    </row>
    <row r="2213" spans="8:10">
      <c r="H2213" s="3"/>
      <c r="I2213" s="3"/>
      <c r="J2213" s="3"/>
    </row>
    <row r="2214" spans="8:10">
      <c r="H2214" s="3"/>
      <c r="I2214" s="3"/>
      <c r="J2214" s="3"/>
    </row>
    <row r="2215" spans="8:10">
      <c r="H2215" s="3"/>
      <c r="I2215" s="3"/>
      <c r="J2215" s="3"/>
    </row>
    <row r="2216" spans="8:10">
      <c r="H2216" s="3"/>
      <c r="I2216" s="3"/>
      <c r="J2216" s="3"/>
    </row>
    <row r="2217" spans="8:10">
      <c r="H2217" s="3"/>
      <c r="I2217" s="3"/>
      <c r="J2217" s="3"/>
    </row>
    <row r="2218" spans="8:10">
      <c r="H2218" s="3"/>
      <c r="I2218" s="3"/>
      <c r="J2218" s="3"/>
    </row>
    <row r="2219" spans="8:10">
      <c r="H2219" s="3"/>
      <c r="I2219" s="3"/>
      <c r="J2219" s="3"/>
    </row>
    <row r="2220" spans="8:10">
      <c r="H2220" s="3"/>
      <c r="I2220" s="3"/>
      <c r="J2220" s="3"/>
    </row>
    <row r="2221" spans="8:10">
      <c r="H2221" s="3"/>
      <c r="I2221" s="3"/>
      <c r="J2221" s="3"/>
    </row>
    <row r="2222" spans="8:10">
      <c r="H2222" s="3"/>
      <c r="I2222" s="3"/>
      <c r="J2222" s="3"/>
    </row>
    <row r="2223" spans="8:10">
      <c r="H2223" s="3"/>
      <c r="I2223" s="3"/>
      <c r="J2223" s="3"/>
    </row>
    <row r="2224" spans="8:10">
      <c r="H2224" s="3"/>
      <c r="I2224" s="3"/>
      <c r="J2224" s="3"/>
    </row>
    <row r="2225" spans="8:10">
      <c r="H2225" s="3"/>
      <c r="I2225" s="3"/>
      <c r="J2225" s="3"/>
    </row>
    <row r="2226" spans="8:10">
      <c r="H2226" s="3"/>
      <c r="I2226" s="3"/>
      <c r="J2226" s="3"/>
    </row>
    <row r="2227" spans="8:10">
      <c r="H2227" s="3"/>
      <c r="I2227" s="3"/>
      <c r="J2227" s="3"/>
    </row>
    <row r="2228" spans="8:10">
      <c r="H2228" s="3"/>
      <c r="I2228" s="3"/>
      <c r="J2228" s="3"/>
    </row>
    <row r="2229" spans="8:10">
      <c r="H2229" s="3"/>
      <c r="I2229" s="3"/>
      <c r="J2229" s="3"/>
    </row>
    <row r="2230" spans="8:10">
      <c r="H2230" s="3"/>
      <c r="I2230" s="3"/>
      <c r="J2230" s="3"/>
    </row>
    <row r="2231" spans="8:10">
      <c r="H2231" s="3"/>
      <c r="I2231" s="3"/>
      <c r="J2231" s="3"/>
    </row>
    <row r="2232" spans="8:10">
      <c r="H2232" s="3"/>
      <c r="I2232" s="3"/>
      <c r="J2232" s="3"/>
    </row>
    <row r="2233" spans="8:10">
      <c r="H2233" s="3"/>
      <c r="I2233" s="3"/>
      <c r="J2233" s="3"/>
    </row>
    <row r="2234" spans="8:10">
      <c r="H2234" s="3"/>
      <c r="I2234" s="3"/>
      <c r="J2234" s="3"/>
    </row>
    <row r="2235" spans="8:10">
      <c r="H2235" s="3"/>
      <c r="I2235" s="3"/>
      <c r="J2235" s="3"/>
    </row>
    <row r="2236" spans="8:10">
      <c r="H2236" s="3"/>
      <c r="I2236" s="3"/>
      <c r="J2236" s="3"/>
    </row>
    <row r="2237" spans="8:10">
      <c r="H2237" s="3"/>
      <c r="I2237" s="3"/>
      <c r="J2237" s="3"/>
    </row>
    <row r="2238" spans="8:10">
      <c r="H2238" s="3"/>
      <c r="I2238" s="3"/>
      <c r="J2238" s="3"/>
    </row>
    <row r="2239" spans="8:10">
      <c r="H2239" s="3"/>
      <c r="I2239" s="3"/>
      <c r="J2239" s="3"/>
    </row>
    <row r="2240" spans="8:10">
      <c r="H2240" s="3"/>
      <c r="I2240" s="3"/>
      <c r="J2240" s="3"/>
    </row>
    <row r="2241" spans="8:10">
      <c r="H2241" s="3"/>
      <c r="I2241" s="3"/>
      <c r="J2241" s="3"/>
    </row>
    <row r="2242" spans="8:10">
      <c r="H2242" s="3"/>
      <c r="I2242" s="3"/>
      <c r="J2242" s="3"/>
    </row>
    <row r="2243" spans="8:10">
      <c r="H2243" s="3"/>
      <c r="I2243" s="3"/>
      <c r="J2243" s="3"/>
    </row>
    <row r="2244" spans="8:10">
      <c r="H2244" s="3"/>
      <c r="I2244" s="3"/>
      <c r="J2244" s="3"/>
    </row>
    <row r="2245" spans="8:10">
      <c r="H2245" s="3"/>
      <c r="I2245" s="3"/>
      <c r="J2245" s="3"/>
    </row>
    <row r="2246" spans="8:10">
      <c r="H2246" s="3"/>
      <c r="I2246" s="3"/>
      <c r="J2246" s="3"/>
    </row>
    <row r="2247" spans="8:10">
      <c r="H2247" s="3"/>
      <c r="I2247" s="3"/>
      <c r="J2247" s="3"/>
    </row>
    <row r="2248" spans="8:10">
      <c r="H2248" s="3"/>
      <c r="I2248" s="3"/>
      <c r="J2248" s="3"/>
    </row>
    <row r="2249" spans="8:10">
      <c r="H2249" s="3"/>
      <c r="I2249" s="3"/>
      <c r="J2249" s="3"/>
    </row>
    <row r="2250" spans="8:10">
      <c r="H2250" s="3"/>
      <c r="I2250" s="3"/>
      <c r="J2250" s="3"/>
    </row>
    <row r="2251" spans="8:10">
      <c r="H2251" s="3"/>
      <c r="I2251" s="3"/>
      <c r="J2251" s="3"/>
    </row>
    <row r="2252" spans="8:10">
      <c r="H2252" s="3"/>
      <c r="I2252" s="3"/>
      <c r="J2252" s="3"/>
    </row>
    <row r="2253" spans="8:10">
      <c r="H2253" s="3"/>
      <c r="I2253" s="3"/>
      <c r="J2253" s="3"/>
    </row>
    <row r="2254" spans="8:10">
      <c r="H2254" s="3"/>
      <c r="I2254" s="3"/>
      <c r="J2254" s="3"/>
    </row>
    <row r="2255" spans="8:10">
      <c r="H2255" s="3"/>
      <c r="I2255" s="3"/>
      <c r="J2255" s="3"/>
    </row>
    <row r="2256" spans="8:10">
      <c r="H2256" s="3"/>
      <c r="I2256" s="3"/>
      <c r="J2256" s="3"/>
    </row>
    <row r="2257" spans="8:10">
      <c r="H2257" s="3"/>
      <c r="I2257" s="3"/>
      <c r="J2257" s="3"/>
    </row>
    <row r="2258" spans="8:10">
      <c r="H2258" s="3"/>
      <c r="I2258" s="3"/>
      <c r="J2258" s="3"/>
    </row>
    <row r="2259" spans="8:10">
      <c r="H2259" s="3"/>
      <c r="I2259" s="3"/>
      <c r="J2259" s="3"/>
    </row>
    <row r="2260" spans="8:10">
      <c r="H2260" s="3"/>
      <c r="I2260" s="3"/>
      <c r="J2260" s="3"/>
    </row>
    <row r="2261" spans="8:10">
      <c r="H2261" s="3"/>
      <c r="I2261" s="3"/>
      <c r="J2261" s="3"/>
    </row>
    <row r="2262" spans="8:10">
      <c r="H2262" s="3"/>
      <c r="I2262" s="3"/>
      <c r="J2262" s="3"/>
    </row>
    <row r="2263" spans="8:10">
      <c r="H2263" s="3"/>
      <c r="I2263" s="3"/>
      <c r="J2263" s="3"/>
    </row>
    <row r="2264" spans="8:10">
      <c r="H2264" s="3"/>
      <c r="I2264" s="3"/>
      <c r="J2264" s="3"/>
    </row>
    <row r="2265" spans="8:10">
      <c r="H2265" s="3"/>
      <c r="I2265" s="3"/>
      <c r="J2265" s="3"/>
    </row>
    <row r="2266" spans="8:10">
      <c r="H2266" s="3"/>
      <c r="I2266" s="3"/>
      <c r="J2266" s="3"/>
    </row>
    <row r="2267" spans="8:10">
      <c r="H2267" s="3"/>
      <c r="I2267" s="3"/>
      <c r="J2267" s="3"/>
    </row>
    <row r="2268" spans="8:10">
      <c r="H2268" s="3"/>
      <c r="I2268" s="3"/>
      <c r="J2268" s="3"/>
    </row>
    <row r="2269" spans="8:10">
      <c r="H2269" s="3"/>
      <c r="I2269" s="3"/>
      <c r="J2269" s="3"/>
    </row>
    <row r="2270" spans="8:10">
      <c r="H2270" s="3"/>
      <c r="I2270" s="3"/>
      <c r="J2270" s="3"/>
    </row>
    <row r="2271" spans="8:10">
      <c r="H2271" s="3"/>
      <c r="I2271" s="3"/>
      <c r="J2271" s="3"/>
    </row>
    <row r="2272" spans="8:10">
      <c r="H2272" s="3"/>
      <c r="I2272" s="3"/>
      <c r="J2272" s="3"/>
    </row>
    <row r="2273" spans="8:10">
      <c r="H2273" s="3"/>
      <c r="I2273" s="3"/>
      <c r="J2273" s="3"/>
    </row>
    <row r="2274" spans="8:10">
      <c r="H2274" s="3"/>
      <c r="I2274" s="3"/>
      <c r="J2274" s="3"/>
    </row>
    <row r="2275" spans="8:10">
      <c r="H2275" s="3"/>
      <c r="I2275" s="3"/>
      <c r="J2275" s="3"/>
    </row>
    <row r="2276" spans="8:10">
      <c r="H2276" s="3"/>
      <c r="I2276" s="3"/>
      <c r="J2276" s="3"/>
    </row>
    <row r="2277" spans="8:10">
      <c r="H2277" s="3"/>
      <c r="I2277" s="3"/>
      <c r="J2277" s="3"/>
    </row>
    <row r="2278" spans="8:10">
      <c r="H2278" s="3"/>
      <c r="I2278" s="3"/>
      <c r="J2278" s="3"/>
    </row>
    <row r="2279" spans="8:10">
      <c r="H2279" s="3"/>
      <c r="I2279" s="3"/>
      <c r="J2279" s="3"/>
    </row>
    <row r="2280" spans="8:10">
      <c r="H2280" s="3"/>
      <c r="I2280" s="3"/>
      <c r="J2280" s="3"/>
    </row>
    <row r="2281" spans="8:10">
      <c r="H2281" s="3"/>
      <c r="I2281" s="3"/>
      <c r="J2281" s="3"/>
    </row>
    <row r="2282" spans="8:10">
      <c r="H2282" s="3"/>
      <c r="I2282" s="3"/>
      <c r="J2282" s="3"/>
    </row>
    <row r="2283" spans="8:10">
      <c r="H2283" s="3"/>
      <c r="I2283" s="3"/>
      <c r="J2283" s="3"/>
    </row>
    <row r="2284" spans="8:10">
      <c r="H2284" s="3"/>
      <c r="I2284" s="3"/>
      <c r="J2284" s="3"/>
    </row>
    <row r="2285" spans="8:10">
      <c r="H2285" s="3"/>
      <c r="I2285" s="3"/>
      <c r="J2285" s="3"/>
    </row>
    <row r="2286" spans="8:10">
      <c r="H2286" s="3"/>
      <c r="I2286" s="3"/>
      <c r="J2286" s="3"/>
    </row>
    <row r="2287" spans="8:10">
      <c r="H2287" s="3"/>
      <c r="I2287" s="3"/>
      <c r="J2287" s="3"/>
    </row>
    <row r="2288" spans="8:10">
      <c r="H2288" s="3"/>
      <c r="I2288" s="3"/>
      <c r="J2288" s="3"/>
    </row>
    <row r="2289" spans="8:10">
      <c r="H2289" s="3"/>
      <c r="I2289" s="3"/>
      <c r="J2289" s="3"/>
    </row>
    <row r="2290" spans="8:10">
      <c r="H2290" s="3"/>
      <c r="I2290" s="3"/>
      <c r="J2290" s="3"/>
    </row>
    <row r="2291" spans="8:10">
      <c r="H2291" s="3"/>
      <c r="I2291" s="3"/>
      <c r="J2291" s="3"/>
    </row>
    <row r="2292" spans="8:10">
      <c r="H2292" s="3"/>
      <c r="I2292" s="3"/>
      <c r="J2292" s="3"/>
    </row>
    <row r="2293" spans="8:10">
      <c r="H2293" s="3"/>
      <c r="I2293" s="3"/>
      <c r="J2293" s="3"/>
    </row>
    <row r="2294" spans="8:10">
      <c r="H2294" s="3"/>
      <c r="I2294" s="3"/>
      <c r="J2294" s="3"/>
    </row>
    <row r="2295" spans="8:10">
      <c r="H2295" s="3"/>
      <c r="I2295" s="3"/>
      <c r="J2295" s="3"/>
    </row>
    <row r="2296" spans="8:10">
      <c r="H2296" s="3"/>
      <c r="I2296" s="3"/>
      <c r="J2296" s="3"/>
    </row>
    <row r="2297" spans="8:10">
      <c r="H2297" s="3"/>
      <c r="I2297" s="3"/>
      <c r="J2297" s="3"/>
    </row>
    <row r="2298" spans="8:10">
      <c r="H2298" s="3"/>
      <c r="I2298" s="3"/>
      <c r="J2298" s="3"/>
    </row>
    <row r="2299" spans="8:10">
      <c r="H2299" s="3"/>
      <c r="I2299" s="3"/>
      <c r="J2299" s="3"/>
    </row>
    <row r="2300" spans="8:10">
      <c r="H2300" s="3"/>
      <c r="I2300" s="3"/>
      <c r="J2300" s="3"/>
    </row>
    <row r="2301" spans="8:10">
      <c r="H2301" s="3"/>
      <c r="I2301" s="3"/>
      <c r="J2301" s="3"/>
    </row>
    <row r="2302" spans="8:10">
      <c r="H2302" s="3"/>
      <c r="I2302" s="3"/>
      <c r="J2302" s="3"/>
    </row>
    <row r="2303" spans="8:10">
      <c r="H2303" s="3"/>
      <c r="I2303" s="3"/>
      <c r="J2303" s="3"/>
    </row>
    <row r="2304" spans="8:10">
      <c r="H2304" s="3"/>
      <c r="I2304" s="3"/>
      <c r="J2304" s="3"/>
    </row>
    <row r="2305" spans="8:10">
      <c r="H2305" s="3"/>
      <c r="I2305" s="3"/>
      <c r="J2305" s="3"/>
    </row>
    <row r="2306" spans="8:10">
      <c r="H2306" s="3"/>
      <c r="I2306" s="3"/>
      <c r="J2306" s="3"/>
    </row>
    <row r="2307" spans="8:10">
      <c r="H2307" s="3"/>
      <c r="I2307" s="3"/>
      <c r="J2307" s="3"/>
    </row>
    <row r="2308" spans="8:10">
      <c r="H2308" s="3"/>
      <c r="I2308" s="3"/>
      <c r="J2308" s="3"/>
    </row>
    <row r="2309" spans="8:10">
      <c r="H2309" s="3"/>
      <c r="I2309" s="3"/>
      <c r="J2309" s="3"/>
    </row>
    <row r="2310" spans="8:10">
      <c r="H2310" s="3"/>
      <c r="I2310" s="3"/>
      <c r="J2310" s="3"/>
    </row>
    <row r="2311" spans="8:10">
      <c r="H2311" s="3"/>
      <c r="I2311" s="3"/>
      <c r="J2311" s="3"/>
    </row>
    <row r="2312" spans="8:10">
      <c r="H2312" s="3"/>
      <c r="I2312" s="3"/>
      <c r="J2312" s="3"/>
    </row>
    <row r="2313" spans="8:10">
      <c r="H2313" s="3"/>
      <c r="I2313" s="3"/>
      <c r="J2313" s="3"/>
    </row>
    <row r="2314" spans="8:10">
      <c r="H2314" s="3"/>
      <c r="I2314" s="3"/>
      <c r="J2314" s="3"/>
    </row>
    <row r="2315" spans="8:10">
      <c r="H2315" s="3"/>
      <c r="I2315" s="3"/>
      <c r="J2315" s="3"/>
    </row>
    <row r="2316" spans="8:10">
      <c r="H2316" s="3"/>
      <c r="I2316" s="3"/>
      <c r="J2316" s="3"/>
    </row>
    <row r="2317" spans="8:10">
      <c r="H2317" s="3"/>
      <c r="I2317" s="3"/>
      <c r="J2317" s="3"/>
    </row>
    <row r="2318" spans="8:10">
      <c r="H2318" s="3"/>
      <c r="I2318" s="3"/>
      <c r="J2318" s="3"/>
    </row>
    <row r="2319" spans="8:10">
      <c r="H2319" s="3"/>
      <c r="I2319" s="3"/>
      <c r="J2319" s="3"/>
    </row>
    <row r="2320" spans="8:10">
      <c r="H2320" s="3"/>
      <c r="I2320" s="3"/>
      <c r="J2320" s="3"/>
    </row>
    <row r="2321" spans="8:10">
      <c r="H2321" s="3"/>
      <c r="I2321" s="3"/>
      <c r="J2321" s="3"/>
    </row>
    <row r="2322" spans="8:10">
      <c r="H2322" s="3"/>
      <c r="I2322" s="3"/>
      <c r="J2322" s="3"/>
    </row>
    <row r="2323" spans="8:10">
      <c r="H2323" s="3"/>
      <c r="I2323" s="3"/>
      <c r="J2323" s="3"/>
    </row>
    <row r="2324" spans="8:10">
      <c r="H2324" s="3"/>
      <c r="I2324" s="3"/>
      <c r="J2324" s="3"/>
    </row>
    <row r="2325" spans="8:10">
      <c r="H2325" s="3"/>
      <c r="I2325" s="3"/>
      <c r="J2325" s="3"/>
    </row>
    <row r="2326" spans="8:10">
      <c r="H2326" s="3"/>
      <c r="I2326" s="3"/>
      <c r="J2326" s="3"/>
    </row>
    <row r="2327" spans="8:10">
      <c r="H2327" s="3"/>
      <c r="I2327" s="3"/>
      <c r="J2327" s="3"/>
    </row>
    <row r="2328" spans="8:10">
      <c r="H2328" s="3"/>
      <c r="I2328" s="3"/>
      <c r="J2328" s="3"/>
    </row>
    <row r="2329" spans="8:10">
      <c r="H2329" s="3"/>
      <c r="I2329" s="3"/>
      <c r="J2329" s="3"/>
    </row>
    <row r="2330" spans="8:10">
      <c r="H2330" s="3"/>
      <c r="I2330" s="3"/>
      <c r="J2330" s="3"/>
    </row>
    <row r="2331" spans="8:10">
      <c r="H2331" s="3"/>
      <c r="I2331" s="3"/>
      <c r="J2331" s="3"/>
    </row>
    <row r="2332" spans="8:10">
      <c r="H2332" s="3"/>
      <c r="I2332" s="3"/>
      <c r="J2332" s="3"/>
    </row>
    <row r="2333" spans="8:10">
      <c r="H2333" s="3"/>
      <c r="I2333" s="3"/>
      <c r="J2333" s="3"/>
    </row>
    <row r="2334" spans="8:10">
      <c r="H2334" s="3"/>
      <c r="I2334" s="3"/>
      <c r="J2334" s="3"/>
    </row>
    <row r="2335" spans="8:10">
      <c r="H2335" s="3"/>
      <c r="I2335" s="3"/>
      <c r="J2335" s="3"/>
    </row>
    <row r="2336" spans="8:10">
      <c r="H2336" s="3"/>
      <c r="I2336" s="3"/>
      <c r="J2336" s="3"/>
    </row>
    <row r="2337" spans="8:10">
      <c r="H2337" s="3"/>
      <c r="I2337" s="3"/>
      <c r="J2337" s="3"/>
    </row>
    <row r="2338" spans="8:10">
      <c r="H2338" s="3"/>
      <c r="I2338" s="3"/>
      <c r="J2338" s="3"/>
    </row>
    <row r="2339" spans="8:10">
      <c r="H2339" s="3"/>
      <c r="I2339" s="3"/>
      <c r="J2339" s="3"/>
    </row>
    <row r="2340" spans="8:10">
      <c r="H2340" s="3"/>
      <c r="I2340" s="3"/>
      <c r="J2340" s="3"/>
    </row>
    <row r="2341" spans="8:10">
      <c r="H2341" s="3"/>
      <c r="I2341" s="3"/>
      <c r="J2341" s="3"/>
    </row>
    <row r="2342" spans="8:10">
      <c r="H2342" s="3"/>
      <c r="I2342" s="3"/>
      <c r="J2342" s="3"/>
    </row>
    <row r="2343" spans="8:10">
      <c r="H2343" s="3"/>
      <c r="I2343" s="3"/>
      <c r="J2343" s="3"/>
    </row>
    <row r="2344" spans="8:10">
      <c r="H2344" s="3"/>
      <c r="I2344" s="3"/>
      <c r="J2344" s="3"/>
    </row>
    <row r="2345" spans="8:10">
      <c r="H2345" s="3"/>
      <c r="I2345" s="3"/>
      <c r="J2345" s="3"/>
    </row>
    <row r="2346" spans="8:10">
      <c r="H2346" s="3"/>
      <c r="I2346" s="3"/>
      <c r="J2346" s="3"/>
    </row>
    <row r="2347" spans="8:10">
      <c r="H2347" s="3"/>
      <c r="I2347" s="3"/>
      <c r="J2347" s="3"/>
    </row>
    <row r="2348" spans="8:10">
      <c r="H2348" s="3"/>
      <c r="I2348" s="3"/>
      <c r="J2348" s="3"/>
    </row>
    <row r="2349" spans="8:10">
      <c r="H2349" s="3"/>
      <c r="I2349" s="3"/>
      <c r="J2349" s="3"/>
    </row>
    <row r="2350" spans="8:10">
      <c r="H2350" s="3"/>
      <c r="I2350" s="3"/>
      <c r="J2350" s="3"/>
    </row>
    <row r="2351" spans="8:10">
      <c r="H2351" s="3"/>
      <c r="I2351" s="3"/>
      <c r="J2351" s="3"/>
    </row>
    <row r="2352" spans="8:10">
      <c r="H2352" s="3"/>
      <c r="I2352" s="3"/>
      <c r="J2352" s="3"/>
    </row>
    <row r="2353" spans="8:10">
      <c r="H2353" s="3"/>
      <c r="I2353" s="3"/>
      <c r="J2353" s="3"/>
    </row>
    <row r="2354" spans="8:10">
      <c r="H2354" s="3"/>
      <c r="I2354" s="3"/>
      <c r="J2354" s="3"/>
    </row>
    <row r="2355" spans="8:10">
      <c r="H2355" s="3"/>
      <c r="I2355" s="3"/>
      <c r="J2355" s="3"/>
    </row>
    <row r="2356" spans="8:10">
      <c r="H2356" s="3"/>
      <c r="I2356" s="3"/>
      <c r="J2356" s="3"/>
    </row>
    <row r="2357" spans="8:10">
      <c r="H2357" s="3"/>
      <c r="I2357" s="3"/>
      <c r="J2357" s="3"/>
    </row>
    <row r="2358" spans="8:10">
      <c r="H2358" s="3"/>
      <c r="I2358" s="3"/>
      <c r="J2358" s="3"/>
    </row>
    <row r="2359" spans="8:10">
      <c r="H2359" s="3"/>
      <c r="I2359" s="3"/>
      <c r="J2359" s="3"/>
    </row>
    <row r="2360" spans="8:10">
      <c r="H2360" s="3"/>
      <c r="I2360" s="3"/>
      <c r="J2360" s="3"/>
    </row>
    <row r="2361" spans="8:10">
      <c r="H2361" s="3"/>
      <c r="I2361" s="3"/>
      <c r="J2361" s="3"/>
    </row>
    <row r="2362" spans="8:10">
      <c r="H2362" s="3"/>
      <c r="I2362" s="3"/>
      <c r="J2362" s="3"/>
    </row>
    <row r="2363" spans="8:10">
      <c r="H2363" s="3"/>
      <c r="I2363" s="3"/>
      <c r="J2363" s="3"/>
    </row>
    <row r="2364" spans="8:10">
      <c r="H2364" s="3"/>
      <c r="I2364" s="3"/>
      <c r="J2364" s="3"/>
    </row>
    <row r="2365" spans="8:10">
      <c r="H2365" s="3"/>
      <c r="I2365" s="3"/>
      <c r="J2365" s="3"/>
    </row>
    <row r="2366" spans="8:10">
      <c r="H2366" s="3"/>
      <c r="I2366" s="3"/>
      <c r="J2366" s="3"/>
    </row>
    <row r="2367" spans="8:10">
      <c r="H2367" s="3"/>
      <c r="I2367" s="3"/>
      <c r="J2367" s="3"/>
    </row>
    <row r="2368" spans="8:10">
      <c r="H2368" s="3"/>
      <c r="I2368" s="3"/>
      <c r="J2368" s="3"/>
    </row>
    <row r="2369" spans="8:10">
      <c r="H2369" s="3"/>
      <c r="I2369" s="3"/>
      <c r="J2369" s="3"/>
    </row>
    <row r="2370" spans="8:10">
      <c r="H2370" s="3"/>
      <c r="I2370" s="3"/>
      <c r="J2370" s="3"/>
    </row>
    <row r="2371" spans="8:10">
      <c r="H2371" s="3"/>
      <c r="I2371" s="3"/>
      <c r="J2371" s="3"/>
    </row>
    <row r="2372" spans="8:10">
      <c r="H2372" s="3"/>
      <c r="I2372" s="3"/>
      <c r="J2372" s="3"/>
    </row>
    <row r="2373" spans="8:10">
      <c r="H2373" s="3"/>
      <c r="I2373" s="3"/>
      <c r="J2373" s="3"/>
    </row>
    <row r="2374" spans="8:10">
      <c r="H2374" s="3"/>
      <c r="I2374" s="3"/>
      <c r="J2374" s="3"/>
    </row>
    <row r="2375" spans="8:10">
      <c r="H2375" s="3"/>
      <c r="I2375" s="3"/>
      <c r="J2375" s="3"/>
    </row>
    <row r="2376" spans="8:10">
      <c r="H2376" s="3"/>
      <c r="I2376" s="3"/>
      <c r="J2376" s="3"/>
    </row>
    <row r="2377" spans="8:10">
      <c r="H2377" s="3"/>
      <c r="I2377" s="3"/>
      <c r="J2377" s="3"/>
    </row>
    <row r="2378" spans="8:10">
      <c r="H2378" s="3"/>
      <c r="I2378" s="3"/>
      <c r="J2378" s="3"/>
    </row>
    <row r="2379" spans="8:10">
      <c r="H2379" s="3"/>
      <c r="I2379" s="3"/>
      <c r="J2379" s="3"/>
    </row>
    <row r="2380" spans="8:10">
      <c r="H2380" s="3"/>
      <c r="I2380" s="3"/>
      <c r="J2380" s="3"/>
    </row>
    <row r="2381" spans="8:10">
      <c r="H2381" s="3"/>
      <c r="I2381" s="3"/>
      <c r="J2381" s="3"/>
    </row>
    <row r="2382" spans="8:10">
      <c r="H2382" s="3"/>
      <c r="I2382" s="3"/>
      <c r="J2382" s="3"/>
    </row>
    <row r="2383" spans="8:10">
      <c r="H2383" s="3"/>
      <c r="I2383" s="3"/>
      <c r="J2383" s="3"/>
    </row>
    <row r="2384" spans="8:10">
      <c r="H2384" s="3"/>
      <c r="I2384" s="3"/>
      <c r="J2384" s="3"/>
    </row>
    <row r="2385" spans="8:10">
      <c r="H2385" s="3"/>
      <c r="I2385" s="3"/>
      <c r="J2385" s="3"/>
    </row>
    <row r="2386" spans="8:10">
      <c r="H2386" s="3"/>
      <c r="I2386" s="3"/>
      <c r="J2386" s="3"/>
    </row>
    <row r="2387" spans="8:10">
      <c r="H2387" s="3"/>
      <c r="I2387" s="3"/>
      <c r="J2387" s="3"/>
    </row>
    <row r="2388" spans="8:10">
      <c r="H2388" s="3"/>
      <c r="I2388" s="3"/>
      <c r="J2388" s="3"/>
    </row>
    <row r="2389" spans="8:10">
      <c r="H2389" s="3"/>
      <c r="I2389" s="3"/>
      <c r="J2389" s="3"/>
    </row>
    <row r="2390" spans="8:10">
      <c r="H2390" s="3"/>
      <c r="I2390" s="3"/>
      <c r="J2390" s="3"/>
    </row>
    <row r="2391" spans="8:10">
      <c r="H2391" s="3"/>
      <c r="I2391" s="3"/>
      <c r="J2391" s="3"/>
    </row>
    <row r="2392" spans="8:10">
      <c r="H2392" s="3"/>
      <c r="I2392" s="3"/>
      <c r="J2392" s="3"/>
    </row>
    <row r="2393" spans="8:10">
      <c r="H2393" s="3"/>
      <c r="I2393" s="3"/>
      <c r="J2393" s="3"/>
    </row>
    <row r="2394" spans="8:10">
      <c r="H2394" s="3"/>
      <c r="I2394" s="3"/>
      <c r="J2394" s="3"/>
    </row>
    <row r="2395" spans="8:10">
      <c r="H2395" s="3"/>
      <c r="I2395" s="3"/>
      <c r="J2395" s="3"/>
    </row>
    <row r="2396" spans="8:10">
      <c r="H2396" s="3"/>
      <c r="I2396" s="3"/>
      <c r="J2396" s="3"/>
    </row>
    <row r="2397" spans="8:10">
      <c r="H2397" s="3"/>
      <c r="I2397" s="3"/>
      <c r="J2397" s="3"/>
    </row>
    <row r="2398" spans="8:10">
      <c r="H2398" s="3"/>
      <c r="I2398" s="3"/>
      <c r="J2398" s="3"/>
    </row>
    <row r="2399" spans="8:10">
      <c r="H2399" s="3"/>
      <c r="I2399" s="3"/>
      <c r="J2399" s="3"/>
    </row>
    <row r="2400" spans="8:10">
      <c r="H2400" s="3"/>
      <c r="I2400" s="3"/>
      <c r="J2400" s="3"/>
    </row>
    <row r="2401" spans="8:10">
      <c r="H2401" s="3"/>
      <c r="I2401" s="3"/>
      <c r="J2401" s="3"/>
    </row>
    <row r="2402" spans="8:10">
      <c r="H2402" s="3"/>
      <c r="I2402" s="3"/>
      <c r="J2402" s="3"/>
    </row>
    <row r="2403" spans="8:10">
      <c r="H2403" s="3"/>
      <c r="I2403" s="3"/>
      <c r="J2403" s="3"/>
    </row>
    <row r="2404" spans="8:10">
      <c r="H2404" s="3"/>
      <c r="I2404" s="3"/>
      <c r="J2404" s="3"/>
    </row>
    <row r="2405" spans="8:10">
      <c r="H2405" s="3"/>
      <c r="I2405" s="3"/>
      <c r="J2405" s="3"/>
    </row>
    <row r="2406" spans="8:10">
      <c r="H2406" s="3"/>
      <c r="I2406" s="3"/>
      <c r="J2406" s="3"/>
    </row>
    <row r="2407" spans="8:10">
      <c r="H2407" s="3"/>
      <c r="I2407" s="3"/>
      <c r="J2407" s="3"/>
    </row>
    <row r="2408" spans="8:10">
      <c r="H2408" s="3"/>
      <c r="I2408" s="3"/>
      <c r="J2408" s="3"/>
    </row>
    <row r="2409" spans="8:10">
      <c r="H2409" s="3"/>
      <c r="I2409" s="3"/>
      <c r="J2409" s="3"/>
    </row>
    <row r="2410" spans="8:10">
      <c r="H2410" s="3"/>
      <c r="I2410" s="3"/>
      <c r="J2410" s="3"/>
    </row>
    <row r="2411" spans="8:10">
      <c r="H2411" s="3"/>
      <c r="I2411" s="3"/>
      <c r="J2411" s="3"/>
    </row>
    <row r="2412" spans="8:10">
      <c r="H2412" s="3"/>
      <c r="I2412" s="3"/>
      <c r="J2412" s="3"/>
    </row>
    <row r="2413" spans="8:10">
      <c r="H2413" s="3"/>
      <c r="I2413" s="3"/>
      <c r="J2413" s="3"/>
    </row>
    <row r="2414" spans="8:10">
      <c r="H2414" s="3"/>
      <c r="I2414" s="3"/>
      <c r="J2414" s="3"/>
    </row>
    <row r="2415" spans="8:10">
      <c r="H2415" s="3"/>
      <c r="I2415" s="3"/>
      <c r="J2415" s="3"/>
    </row>
    <row r="2416" spans="8:10">
      <c r="H2416" s="3"/>
      <c r="I2416" s="3"/>
      <c r="J2416" s="3"/>
    </row>
    <row r="2417" spans="8:10">
      <c r="H2417" s="3"/>
      <c r="I2417" s="3"/>
      <c r="J2417" s="3"/>
    </row>
    <row r="2418" spans="8:10">
      <c r="H2418" s="3"/>
      <c r="I2418" s="3"/>
      <c r="J2418" s="3"/>
    </row>
    <row r="2419" spans="8:10">
      <c r="H2419" s="3"/>
      <c r="I2419" s="3"/>
      <c r="J2419" s="3"/>
    </row>
    <row r="2420" spans="8:10">
      <c r="H2420" s="3"/>
      <c r="I2420" s="3"/>
      <c r="J2420" s="3"/>
    </row>
    <row r="2421" spans="8:10">
      <c r="H2421" s="3"/>
      <c r="I2421" s="3"/>
      <c r="J2421" s="3"/>
    </row>
    <row r="2422" spans="8:10">
      <c r="H2422" s="3"/>
      <c r="I2422" s="3"/>
      <c r="J2422" s="3"/>
    </row>
    <row r="2423" spans="8:10">
      <c r="H2423" s="3"/>
      <c r="I2423" s="3"/>
      <c r="J2423" s="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60"/>
  <sheetViews>
    <sheetView workbookViewId="0">
      <selection activeCell="B17" sqref="B17"/>
    </sheetView>
  </sheetViews>
  <sheetFormatPr defaultRowHeight="15"/>
  <sheetData>
    <row r="1" spans="1:2">
      <c r="A1" s="2" t="s">
        <v>18</v>
      </c>
      <c r="B1" s="2" t="s">
        <v>299</v>
      </c>
    </row>
    <row r="2" spans="1:2">
      <c r="A2" s="10">
        <v>17168</v>
      </c>
      <c r="B2" s="3">
        <f xml:space="preserve"> Shiller_dat!B921</f>
        <v>15.21</v>
      </c>
    </row>
    <row r="3" spans="1:2">
      <c r="A3" s="10">
        <v>17199</v>
      </c>
      <c r="B3" s="3">
        <f xml:space="preserve"> Shiller_dat!B922</f>
        <v>15.8</v>
      </c>
    </row>
    <row r="4" spans="1:2">
      <c r="A4" s="10">
        <v>17227</v>
      </c>
      <c r="B4" s="3">
        <f xml:space="preserve"> Shiller_dat!B923</f>
        <v>15.16</v>
      </c>
    </row>
    <row r="5" spans="1:2">
      <c r="A5" s="10">
        <v>17258</v>
      </c>
      <c r="B5" s="3">
        <f xml:space="preserve"> Shiller_dat!B924</f>
        <v>14.6</v>
      </c>
    </row>
    <row r="6" spans="1:2">
      <c r="A6" s="10">
        <v>17288</v>
      </c>
      <c r="B6" s="3">
        <f xml:space="preserve"> Shiller_dat!B925</f>
        <v>14.34</v>
      </c>
    </row>
    <row r="7" spans="1:2">
      <c r="A7" s="10">
        <v>17319</v>
      </c>
      <c r="B7" s="3">
        <f xml:space="preserve"> Shiller_dat!B926</f>
        <v>14.84</v>
      </c>
    </row>
    <row r="8" spans="1:2">
      <c r="A8" s="10">
        <v>17349</v>
      </c>
      <c r="B8" s="3">
        <f xml:space="preserve"> Shiller_dat!B927</f>
        <v>15.77</v>
      </c>
    </row>
    <row r="9" spans="1:2">
      <c r="A9" s="10">
        <v>17380</v>
      </c>
      <c r="B9" s="3">
        <f xml:space="preserve"> Shiller_dat!B928</f>
        <v>15.46</v>
      </c>
    </row>
    <row r="10" spans="1:2">
      <c r="A10" s="10">
        <v>17411</v>
      </c>
      <c r="B10" s="3">
        <f xml:space="preserve"> Shiller_dat!B929</f>
        <v>15.06</v>
      </c>
    </row>
    <row r="11" spans="1:2">
      <c r="A11" s="10">
        <v>17441</v>
      </c>
      <c r="B11" s="3">
        <f xml:space="preserve"> Shiller_dat!B930</f>
        <v>15.45</v>
      </c>
    </row>
    <row r="12" spans="1:2">
      <c r="A12" s="10">
        <v>17472</v>
      </c>
      <c r="B12" s="3">
        <f xml:space="preserve"> Shiller_dat!B931</f>
        <v>15.27</v>
      </c>
    </row>
    <row r="13" spans="1:2">
      <c r="A13" s="10">
        <v>17502</v>
      </c>
      <c r="B13" s="3">
        <f xml:space="preserve"> Shiller_dat!B932</f>
        <v>15.03</v>
      </c>
    </row>
    <row r="14" spans="1:2">
      <c r="A14" s="10">
        <v>17533</v>
      </c>
      <c r="B14" s="3">
        <f xml:space="preserve"> Shiller_dat!B933</f>
        <v>14.83</v>
      </c>
    </row>
    <row r="15" spans="1:2">
      <c r="A15" s="10">
        <v>17564</v>
      </c>
      <c r="B15" s="3">
        <f xml:space="preserve"> Shiller_dat!B934</f>
        <v>14.1</v>
      </c>
    </row>
    <row r="16" spans="1:2">
      <c r="A16" s="10">
        <v>17593</v>
      </c>
      <c r="B16" s="3">
        <f xml:space="preserve"> Shiller_dat!B935</f>
        <v>14.3</v>
      </c>
    </row>
    <row r="17" spans="1:2">
      <c r="A17" s="10">
        <v>17624</v>
      </c>
      <c r="B17" s="3">
        <f xml:space="preserve"> Shiller_dat!B936</f>
        <v>15.4</v>
      </c>
    </row>
    <row r="18" spans="1:2">
      <c r="A18" s="10">
        <v>17654</v>
      </c>
      <c r="B18" s="3">
        <f xml:space="preserve"> Shiller_dat!B937</f>
        <v>16.149999999999999</v>
      </c>
    </row>
    <row r="19" spans="1:2">
      <c r="A19" s="10">
        <v>17685</v>
      </c>
      <c r="B19" s="3">
        <f xml:space="preserve"> Shiller_dat!B938</f>
        <v>16.82</v>
      </c>
    </row>
    <row r="20" spans="1:2">
      <c r="A20" s="10">
        <v>17715</v>
      </c>
      <c r="B20" s="3">
        <f xml:space="preserve"> Shiller_dat!B939</f>
        <v>16.420000000000002</v>
      </c>
    </row>
    <row r="21" spans="1:2">
      <c r="A21" s="10">
        <v>17746</v>
      </c>
      <c r="B21" s="3">
        <f xml:space="preserve"> Shiller_dat!B940</f>
        <v>15.94</v>
      </c>
    </row>
    <row r="22" spans="1:2">
      <c r="A22" s="10">
        <v>17777</v>
      </c>
      <c r="B22" s="3">
        <f xml:space="preserve"> Shiller_dat!B941</f>
        <v>15.76</v>
      </c>
    </row>
    <row r="23" spans="1:2">
      <c r="A23" s="10">
        <v>17807</v>
      </c>
      <c r="B23" s="3">
        <f xml:space="preserve"> Shiller_dat!B942</f>
        <v>16.190000000000001</v>
      </c>
    </row>
    <row r="24" spans="1:2">
      <c r="A24" s="10">
        <v>17838</v>
      </c>
      <c r="B24" s="3">
        <f xml:space="preserve"> Shiller_dat!B943</f>
        <v>15.29</v>
      </c>
    </row>
    <row r="25" spans="1:2">
      <c r="A25" s="10">
        <v>17868</v>
      </c>
      <c r="B25" s="3">
        <f xml:space="preserve"> Shiller_dat!B944</f>
        <v>15.19</v>
      </c>
    </row>
    <row r="26" spans="1:2">
      <c r="A26" s="10">
        <v>17899</v>
      </c>
      <c r="B26" s="3">
        <f xml:space="preserve"> Shiller_dat!B945</f>
        <v>15.36</v>
      </c>
    </row>
    <row r="27" spans="1:2">
      <c r="A27" s="10">
        <v>17930</v>
      </c>
      <c r="B27" s="3">
        <f xml:space="preserve"> Shiller_dat!B946</f>
        <v>14.77</v>
      </c>
    </row>
    <row r="28" spans="1:2">
      <c r="A28" s="10">
        <v>17958</v>
      </c>
      <c r="B28" s="3">
        <f xml:space="preserve"> Shiller_dat!B947</f>
        <v>14.91</v>
      </c>
    </row>
    <row r="29" spans="1:2">
      <c r="A29" s="10">
        <v>17989</v>
      </c>
      <c r="B29" s="3">
        <f xml:space="preserve"> Shiller_dat!B948</f>
        <v>14.89</v>
      </c>
    </row>
    <row r="30" spans="1:2">
      <c r="A30" s="10">
        <v>18019</v>
      </c>
      <c r="B30" s="3">
        <f xml:space="preserve"> Shiller_dat!B949</f>
        <v>14.78</v>
      </c>
    </row>
    <row r="31" spans="1:2">
      <c r="A31" s="10">
        <v>18050</v>
      </c>
      <c r="B31" s="3">
        <f xml:space="preserve"> Shiller_dat!B950</f>
        <v>13.97</v>
      </c>
    </row>
    <row r="32" spans="1:2">
      <c r="A32" s="10">
        <v>18080</v>
      </c>
      <c r="B32" s="3">
        <f xml:space="preserve"> Shiller_dat!B951</f>
        <v>14.76</v>
      </c>
    </row>
    <row r="33" spans="1:2">
      <c r="A33" s="10">
        <v>18111</v>
      </c>
      <c r="B33" s="3">
        <f xml:space="preserve"> Shiller_dat!B952</f>
        <v>15.29</v>
      </c>
    </row>
    <row r="34" spans="1:2">
      <c r="A34" s="10">
        <v>18142</v>
      </c>
      <c r="B34" s="3">
        <f xml:space="preserve"> Shiller_dat!B953</f>
        <v>15.49</v>
      </c>
    </row>
    <row r="35" spans="1:2">
      <c r="A35" s="10">
        <v>18172</v>
      </c>
      <c r="B35" s="3">
        <f xml:space="preserve"> Shiller_dat!B954</f>
        <v>15.89</v>
      </c>
    </row>
    <row r="36" spans="1:2">
      <c r="A36" s="10">
        <v>18203</v>
      </c>
      <c r="B36" s="3">
        <f xml:space="preserve"> Shiller_dat!B955</f>
        <v>16.11</v>
      </c>
    </row>
    <row r="37" spans="1:2">
      <c r="A37" s="10">
        <v>18233</v>
      </c>
      <c r="B37" s="3">
        <f xml:space="preserve"> Shiller_dat!B956</f>
        <v>16.54</v>
      </c>
    </row>
    <row r="38" spans="1:2">
      <c r="A38" s="10">
        <v>18264</v>
      </c>
      <c r="B38" s="3">
        <f xml:space="preserve"> Shiller_dat!B957</f>
        <v>16.88</v>
      </c>
    </row>
    <row r="39" spans="1:2">
      <c r="A39" s="10">
        <v>18295</v>
      </c>
      <c r="B39" s="3">
        <f xml:space="preserve"> Shiller_dat!B958</f>
        <v>17.21</v>
      </c>
    </row>
    <row r="40" spans="1:2">
      <c r="A40" s="10">
        <v>18323</v>
      </c>
      <c r="B40" s="3">
        <f xml:space="preserve"> Shiller_dat!B959</f>
        <v>17.350000000000001</v>
      </c>
    </row>
    <row r="41" spans="1:2">
      <c r="A41" s="10">
        <v>18354</v>
      </c>
      <c r="B41" s="3">
        <f xml:space="preserve"> Shiller_dat!B960</f>
        <v>17.84</v>
      </c>
    </row>
    <row r="42" spans="1:2">
      <c r="A42" s="10">
        <v>18384</v>
      </c>
      <c r="B42" s="3">
        <f xml:space="preserve"> Shiller_dat!B961</f>
        <v>18.440000000000001</v>
      </c>
    </row>
    <row r="43" spans="1:2">
      <c r="A43" s="10">
        <v>18415</v>
      </c>
      <c r="B43" s="3">
        <f xml:space="preserve"> Shiller_dat!B962</f>
        <v>18.739999999999998</v>
      </c>
    </row>
    <row r="44" spans="1:2">
      <c r="A44" s="10">
        <v>18445</v>
      </c>
      <c r="B44" s="3">
        <f xml:space="preserve"> Shiller_dat!B963</f>
        <v>17.38</v>
      </c>
    </row>
    <row r="45" spans="1:2">
      <c r="A45" s="10">
        <v>18476</v>
      </c>
      <c r="B45" s="3">
        <f xml:space="preserve"> Shiller_dat!B964</f>
        <v>18.43</v>
      </c>
    </row>
    <row r="46" spans="1:2">
      <c r="A46" s="10">
        <v>18507</v>
      </c>
      <c r="B46" s="3">
        <f xml:space="preserve"> Shiller_dat!B965</f>
        <v>19.079999999999998</v>
      </c>
    </row>
    <row r="47" spans="1:2">
      <c r="A47" s="10">
        <v>18537</v>
      </c>
      <c r="B47" s="3">
        <f xml:space="preserve"> Shiller_dat!B966</f>
        <v>19.87</v>
      </c>
    </row>
    <row r="48" spans="1:2">
      <c r="A48" s="10">
        <v>18568</v>
      </c>
      <c r="B48" s="3">
        <f xml:space="preserve"> Shiller_dat!B967</f>
        <v>19.829999999999998</v>
      </c>
    </row>
    <row r="49" spans="1:2">
      <c r="A49" s="10">
        <v>18598</v>
      </c>
      <c r="B49" s="3">
        <f xml:space="preserve"> Shiller_dat!B968</f>
        <v>19.75</v>
      </c>
    </row>
    <row r="50" spans="1:2">
      <c r="A50" s="10">
        <v>18629</v>
      </c>
      <c r="B50" s="3">
        <f xml:space="preserve"> Shiller_dat!B969</f>
        <v>21.21</v>
      </c>
    </row>
    <row r="51" spans="1:2">
      <c r="A51" s="10">
        <v>18660</v>
      </c>
      <c r="B51" s="3">
        <f xml:space="preserve"> Shiller_dat!B970</f>
        <v>22</v>
      </c>
    </row>
    <row r="52" spans="1:2">
      <c r="A52" s="10">
        <v>18688</v>
      </c>
      <c r="B52" s="3">
        <f xml:space="preserve"> Shiller_dat!B971</f>
        <v>21.63</v>
      </c>
    </row>
    <row r="53" spans="1:2">
      <c r="A53" s="10">
        <v>18719</v>
      </c>
      <c r="B53" s="3">
        <f xml:space="preserve"> Shiller_dat!B972</f>
        <v>21.92</v>
      </c>
    </row>
    <row r="54" spans="1:2">
      <c r="A54" s="10">
        <v>18749</v>
      </c>
      <c r="B54" s="3">
        <f xml:space="preserve"> Shiller_dat!B973</f>
        <v>21.93</v>
      </c>
    </row>
    <row r="55" spans="1:2">
      <c r="A55" s="10">
        <v>18780</v>
      </c>
      <c r="B55" s="3">
        <f xml:space="preserve"> Shiller_dat!B974</f>
        <v>21.55</v>
      </c>
    </row>
    <row r="56" spans="1:2">
      <c r="A56" s="10">
        <v>18810</v>
      </c>
      <c r="B56" s="3">
        <f xml:space="preserve"> Shiller_dat!B975</f>
        <v>21.93</v>
      </c>
    </row>
    <row r="57" spans="1:2">
      <c r="A57" s="10">
        <v>18841</v>
      </c>
      <c r="B57" s="3">
        <f xml:space="preserve"> Shiller_dat!B976</f>
        <v>22.89</v>
      </c>
    </row>
    <row r="58" spans="1:2">
      <c r="A58" s="10">
        <v>18872</v>
      </c>
      <c r="B58" s="3">
        <f xml:space="preserve"> Shiller_dat!B977</f>
        <v>23.48</v>
      </c>
    </row>
    <row r="59" spans="1:2">
      <c r="A59" s="10">
        <v>18902</v>
      </c>
      <c r="B59" s="3">
        <f xml:space="preserve"> Shiller_dat!B978</f>
        <v>23.36</v>
      </c>
    </row>
    <row r="60" spans="1:2">
      <c r="A60" s="10">
        <v>18933</v>
      </c>
      <c r="B60" s="3">
        <f xml:space="preserve"> Shiller_dat!B979</f>
        <v>22.71</v>
      </c>
    </row>
    <row r="61" spans="1:2">
      <c r="A61" s="10">
        <v>18963</v>
      </c>
      <c r="B61" s="3">
        <f xml:space="preserve"> Shiller_dat!B980</f>
        <v>23.41</v>
      </c>
    </row>
    <row r="62" spans="1:2">
      <c r="A62" s="10">
        <v>18994</v>
      </c>
      <c r="B62" s="3">
        <f xml:space="preserve"> Shiller_dat!B981</f>
        <v>24.19</v>
      </c>
    </row>
    <row r="63" spans="1:2">
      <c r="A63" s="10">
        <v>19025</v>
      </c>
      <c r="B63" s="3">
        <f xml:space="preserve"> Shiller_dat!B982</f>
        <v>23.75</v>
      </c>
    </row>
    <row r="64" spans="1:2">
      <c r="A64" s="10">
        <v>19054</v>
      </c>
      <c r="B64" s="3">
        <f xml:space="preserve"> Shiller_dat!B983</f>
        <v>23.81</v>
      </c>
    </row>
    <row r="65" spans="1:2">
      <c r="A65" s="10">
        <v>19085</v>
      </c>
      <c r="B65" s="3">
        <f xml:space="preserve"> Shiller_dat!B984</f>
        <v>23.74</v>
      </c>
    </row>
    <row r="66" spans="1:2">
      <c r="A66" s="10">
        <v>19115</v>
      </c>
      <c r="B66" s="3">
        <f xml:space="preserve"> Shiller_dat!B985</f>
        <v>23.73</v>
      </c>
    </row>
    <row r="67" spans="1:2">
      <c r="A67" s="10">
        <v>19146</v>
      </c>
      <c r="B67" s="3">
        <f xml:space="preserve"> Shiller_dat!B986</f>
        <v>24.38</v>
      </c>
    </row>
    <row r="68" spans="1:2">
      <c r="A68" s="10">
        <v>19176</v>
      </c>
      <c r="B68" s="3">
        <f xml:space="preserve"> Shiller_dat!B987</f>
        <v>25.08</v>
      </c>
    </row>
    <row r="69" spans="1:2">
      <c r="A69" s="10">
        <v>19207</v>
      </c>
      <c r="B69" s="3">
        <f xml:space="preserve"> Shiller_dat!B988</f>
        <v>25.18</v>
      </c>
    </row>
    <row r="70" spans="1:2">
      <c r="A70" s="10">
        <v>19238</v>
      </c>
      <c r="B70" s="3">
        <f xml:space="preserve"> Shiller_dat!B989</f>
        <v>24.78</v>
      </c>
    </row>
    <row r="71" spans="1:2">
      <c r="A71" s="10">
        <v>19268</v>
      </c>
      <c r="B71" s="3">
        <f xml:space="preserve"> Shiller_dat!B990</f>
        <v>24.26</v>
      </c>
    </row>
    <row r="72" spans="1:2">
      <c r="A72" s="10">
        <v>19299</v>
      </c>
      <c r="B72" s="3">
        <f xml:space="preserve"> Shiller_dat!B991</f>
        <v>25.03</v>
      </c>
    </row>
    <row r="73" spans="1:2">
      <c r="A73" s="10">
        <v>19329</v>
      </c>
      <c r="B73" s="3">
        <f xml:space="preserve"> Shiller_dat!B992</f>
        <v>26.04</v>
      </c>
    </row>
    <row r="74" spans="1:2">
      <c r="A74" s="10">
        <v>19360</v>
      </c>
      <c r="B74" s="3">
        <f xml:space="preserve"> Shiller_dat!B993</f>
        <v>26.18</v>
      </c>
    </row>
    <row r="75" spans="1:2">
      <c r="A75" s="10">
        <v>19391</v>
      </c>
      <c r="B75" s="3">
        <f xml:space="preserve"> Shiller_dat!B994</f>
        <v>25.86</v>
      </c>
    </row>
    <row r="76" spans="1:2">
      <c r="A76" s="10">
        <v>19419</v>
      </c>
      <c r="B76" s="3">
        <f xml:space="preserve"> Shiller_dat!B995</f>
        <v>25.99</v>
      </c>
    </row>
    <row r="77" spans="1:2">
      <c r="A77" s="10">
        <v>19450</v>
      </c>
      <c r="B77" s="3">
        <f xml:space="preserve"> Shiller_dat!B996</f>
        <v>24.71</v>
      </c>
    </row>
    <row r="78" spans="1:2">
      <c r="A78" s="10">
        <v>19480</v>
      </c>
      <c r="B78" s="3">
        <f xml:space="preserve"> Shiller_dat!B997</f>
        <v>24.84</v>
      </c>
    </row>
    <row r="79" spans="1:2">
      <c r="A79" s="10">
        <v>19511</v>
      </c>
      <c r="B79" s="3">
        <f xml:space="preserve"> Shiller_dat!B998</f>
        <v>23.95</v>
      </c>
    </row>
    <row r="80" spans="1:2">
      <c r="A80" s="10">
        <v>19541</v>
      </c>
      <c r="B80" s="3">
        <f xml:space="preserve"> Shiller_dat!B999</f>
        <v>24.29</v>
      </c>
    </row>
    <row r="81" spans="1:2">
      <c r="A81" s="10">
        <v>19572</v>
      </c>
      <c r="B81" s="3">
        <f xml:space="preserve"> Shiller_dat!B1000</f>
        <v>24.39</v>
      </c>
    </row>
    <row r="82" spans="1:2">
      <c r="A82" s="10">
        <v>19603</v>
      </c>
      <c r="B82" s="3">
        <f xml:space="preserve"> Shiller_dat!B1001</f>
        <v>23.27</v>
      </c>
    </row>
    <row r="83" spans="1:2">
      <c r="A83" s="10">
        <v>19633</v>
      </c>
      <c r="B83" s="3">
        <f xml:space="preserve"> Shiller_dat!B1002</f>
        <v>23.97</v>
      </c>
    </row>
    <row r="84" spans="1:2">
      <c r="A84" s="10">
        <v>19664</v>
      </c>
      <c r="B84" s="3">
        <f xml:space="preserve"> Shiller_dat!B1003</f>
        <v>24.5</v>
      </c>
    </row>
    <row r="85" spans="1:2">
      <c r="A85" s="10">
        <v>19694</v>
      </c>
      <c r="B85" s="3">
        <f xml:space="preserve"> Shiller_dat!B1004</f>
        <v>24.83</v>
      </c>
    </row>
    <row r="86" spans="1:2">
      <c r="A86" s="10">
        <v>19725</v>
      </c>
      <c r="B86" s="3">
        <f xml:space="preserve"> Shiller_dat!B1005</f>
        <v>25.46</v>
      </c>
    </row>
    <row r="87" spans="1:2">
      <c r="A87" s="10">
        <v>19756</v>
      </c>
      <c r="B87" s="3">
        <f xml:space="preserve"> Shiller_dat!B1006</f>
        <v>26.02</v>
      </c>
    </row>
    <row r="88" spans="1:2">
      <c r="A88" s="10">
        <v>19784</v>
      </c>
      <c r="B88" s="3">
        <f xml:space="preserve"> Shiller_dat!B1007</f>
        <v>26.57</v>
      </c>
    </row>
    <row r="89" spans="1:2">
      <c r="A89" s="10">
        <v>19815</v>
      </c>
      <c r="B89" s="3">
        <f xml:space="preserve"> Shiller_dat!B1008</f>
        <v>27.63</v>
      </c>
    </row>
    <row r="90" spans="1:2">
      <c r="A90" s="10">
        <v>19845</v>
      </c>
      <c r="B90" s="3">
        <f xml:space="preserve"> Shiller_dat!B1009</f>
        <v>28.73</v>
      </c>
    </row>
    <row r="91" spans="1:2">
      <c r="A91" s="10">
        <v>19876</v>
      </c>
      <c r="B91" s="3">
        <f xml:space="preserve"> Shiller_dat!B1010</f>
        <v>28.96</v>
      </c>
    </row>
    <row r="92" spans="1:2">
      <c r="A92" s="10">
        <v>19906</v>
      </c>
      <c r="B92" s="3">
        <f xml:space="preserve"> Shiller_dat!B1011</f>
        <v>30.13</v>
      </c>
    </row>
    <row r="93" spans="1:2">
      <c r="A93" s="10">
        <v>19937</v>
      </c>
      <c r="B93" s="3">
        <f xml:space="preserve"> Shiller_dat!B1012</f>
        <v>30.73</v>
      </c>
    </row>
    <row r="94" spans="1:2">
      <c r="A94" s="10">
        <v>19968</v>
      </c>
      <c r="B94" s="3">
        <f xml:space="preserve"> Shiller_dat!B1013</f>
        <v>31.45</v>
      </c>
    </row>
    <row r="95" spans="1:2">
      <c r="A95" s="10">
        <v>19998</v>
      </c>
      <c r="B95" s="3">
        <f xml:space="preserve"> Shiller_dat!B1014</f>
        <v>32.18</v>
      </c>
    </row>
    <row r="96" spans="1:2">
      <c r="A96" s="10">
        <v>20029</v>
      </c>
      <c r="B96" s="3">
        <f xml:space="preserve"> Shiller_dat!B1015</f>
        <v>33.44</v>
      </c>
    </row>
    <row r="97" spans="1:2">
      <c r="A97" s="10">
        <v>20059</v>
      </c>
      <c r="B97" s="3">
        <f xml:space="preserve"> Shiller_dat!B1016</f>
        <v>34.97</v>
      </c>
    </row>
    <row r="98" spans="1:2">
      <c r="A98" s="10">
        <v>20090</v>
      </c>
      <c r="B98" s="3">
        <f xml:space="preserve"> Shiller_dat!B1017</f>
        <v>35.6</v>
      </c>
    </row>
    <row r="99" spans="1:2">
      <c r="A99" s="10">
        <v>20121</v>
      </c>
      <c r="B99" s="3">
        <f xml:space="preserve"> Shiller_dat!B1018</f>
        <v>36.79</v>
      </c>
    </row>
    <row r="100" spans="1:2">
      <c r="A100" s="10">
        <v>20149</v>
      </c>
      <c r="B100" s="3">
        <f xml:space="preserve"> Shiller_dat!B1019</f>
        <v>36.5</v>
      </c>
    </row>
    <row r="101" spans="1:2">
      <c r="A101" s="10">
        <v>20180</v>
      </c>
      <c r="B101" s="3">
        <f xml:space="preserve"> Shiller_dat!B1020</f>
        <v>37.76</v>
      </c>
    </row>
    <row r="102" spans="1:2">
      <c r="A102" s="10">
        <v>20210</v>
      </c>
      <c r="B102" s="3">
        <f xml:space="preserve"> Shiller_dat!B1021</f>
        <v>37.6</v>
      </c>
    </row>
    <row r="103" spans="1:2">
      <c r="A103" s="10">
        <v>20241</v>
      </c>
      <c r="B103" s="3">
        <f xml:space="preserve"> Shiller_dat!B1022</f>
        <v>39.78</v>
      </c>
    </row>
    <row r="104" spans="1:2">
      <c r="A104" s="10">
        <v>20271</v>
      </c>
      <c r="B104" s="3">
        <f xml:space="preserve"> Shiller_dat!B1023</f>
        <v>42.69</v>
      </c>
    </row>
    <row r="105" spans="1:2">
      <c r="A105" s="10">
        <v>20302</v>
      </c>
      <c r="B105" s="3">
        <f xml:space="preserve"> Shiller_dat!B1024</f>
        <v>42.43</v>
      </c>
    </row>
    <row r="106" spans="1:2">
      <c r="A106" s="10">
        <v>20333</v>
      </c>
      <c r="B106" s="3">
        <f xml:space="preserve"> Shiller_dat!B1025</f>
        <v>44.34</v>
      </c>
    </row>
    <row r="107" spans="1:2">
      <c r="A107" s="10">
        <v>20363</v>
      </c>
      <c r="B107" s="3">
        <f xml:space="preserve"> Shiller_dat!B1026</f>
        <v>42.11</v>
      </c>
    </row>
    <row r="108" spans="1:2">
      <c r="A108" s="10">
        <v>20394</v>
      </c>
      <c r="B108" s="3">
        <f xml:space="preserve"> Shiller_dat!B1027</f>
        <v>44.95</v>
      </c>
    </row>
    <row r="109" spans="1:2">
      <c r="A109" s="10">
        <v>20424</v>
      </c>
      <c r="B109" s="3">
        <f xml:space="preserve"> Shiller_dat!B1028</f>
        <v>45.37</v>
      </c>
    </row>
    <row r="110" spans="1:2">
      <c r="A110" s="10">
        <v>20455</v>
      </c>
      <c r="B110" s="3">
        <f xml:space="preserve"> Shiller_dat!B1029</f>
        <v>44.15</v>
      </c>
    </row>
    <row r="111" spans="1:2">
      <c r="A111" s="10">
        <v>20486</v>
      </c>
      <c r="B111" s="3">
        <f xml:space="preserve"> Shiller_dat!B1030</f>
        <v>44.43</v>
      </c>
    </row>
    <row r="112" spans="1:2">
      <c r="A112" s="10">
        <v>20515</v>
      </c>
      <c r="B112" s="3">
        <f xml:space="preserve"> Shiller_dat!B1031</f>
        <v>47.49</v>
      </c>
    </row>
    <row r="113" spans="1:2">
      <c r="A113" s="10">
        <v>20546</v>
      </c>
      <c r="B113" s="3">
        <f xml:space="preserve"> Shiller_dat!B1032</f>
        <v>48.05</v>
      </c>
    </row>
    <row r="114" spans="1:2">
      <c r="A114" s="10">
        <v>20576</v>
      </c>
      <c r="B114" s="3">
        <f xml:space="preserve"> Shiller_dat!B1033</f>
        <v>46.54</v>
      </c>
    </row>
    <row r="115" spans="1:2">
      <c r="A115" s="10">
        <v>20607</v>
      </c>
      <c r="B115" s="3">
        <f xml:space="preserve"> Shiller_dat!B1034</f>
        <v>46.27</v>
      </c>
    </row>
    <row r="116" spans="1:2">
      <c r="A116" s="10">
        <v>20637</v>
      </c>
      <c r="B116" s="3">
        <f xml:space="preserve"> Shiller_dat!B1035</f>
        <v>48.78</v>
      </c>
    </row>
    <row r="117" spans="1:2">
      <c r="A117" s="10">
        <v>20668</v>
      </c>
      <c r="B117" s="3">
        <f xml:space="preserve"> Shiller_dat!B1036</f>
        <v>48.49</v>
      </c>
    </row>
    <row r="118" spans="1:2">
      <c r="A118" s="10">
        <v>20699</v>
      </c>
      <c r="B118" s="3">
        <f xml:space="preserve"> Shiller_dat!B1037</f>
        <v>46.84</v>
      </c>
    </row>
    <row r="119" spans="1:2">
      <c r="A119" s="10">
        <v>20729</v>
      </c>
      <c r="B119" s="3">
        <f xml:space="preserve"> Shiller_dat!B1038</f>
        <v>46.24</v>
      </c>
    </row>
    <row r="120" spans="1:2">
      <c r="A120" s="10">
        <v>20760</v>
      </c>
      <c r="B120" s="3">
        <f xml:space="preserve"> Shiller_dat!B1039</f>
        <v>45.76</v>
      </c>
    </row>
    <row r="121" spans="1:2">
      <c r="A121" s="10">
        <v>20790</v>
      </c>
      <c r="B121" s="3">
        <f xml:space="preserve"> Shiller_dat!B1040</f>
        <v>46.44</v>
      </c>
    </row>
    <row r="122" spans="1:2">
      <c r="A122" s="10">
        <v>20821</v>
      </c>
      <c r="B122" s="3">
        <f xml:space="preserve"> Shiller_dat!B1041</f>
        <v>45.43</v>
      </c>
    </row>
    <row r="123" spans="1:2">
      <c r="A123" s="10">
        <v>20852</v>
      </c>
      <c r="B123" s="3">
        <f xml:space="preserve"> Shiller_dat!B1042</f>
        <v>43.47</v>
      </c>
    </row>
    <row r="124" spans="1:2">
      <c r="A124" s="10">
        <v>20880</v>
      </c>
      <c r="B124" s="3">
        <f xml:space="preserve"> Shiller_dat!B1043</f>
        <v>44.03</v>
      </c>
    </row>
    <row r="125" spans="1:2">
      <c r="A125" s="10">
        <v>20911</v>
      </c>
      <c r="B125" s="3">
        <f xml:space="preserve"> Shiller_dat!B1044</f>
        <v>45.05</v>
      </c>
    </row>
    <row r="126" spans="1:2">
      <c r="A126" s="10">
        <v>20941</v>
      </c>
      <c r="B126" s="3">
        <f xml:space="preserve"> Shiller_dat!B1045</f>
        <v>46.78</v>
      </c>
    </row>
    <row r="127" spans="1:2">
      <c r="A127" s="10">
        <v>20972</v>
      </c>
      <c r="B127" s="3">
        <f xml:space="preserve"> Shiller_dat!B1046</f>
        <v>47.55</v>
      </c>
    </row>
    <row r="128" spans="1:2">
      <c r="A128" s="10">
        <v>21002</v>
      </c>
      <c r="B128" s="3">
        <f xml:space="preserve"> Shiller_dat!B1047</f>
        <v>48.51</v>
      </c>
    </row>
    <row r="129" spans="1:2">
      <c r="A129" s="10">
        <v>21033</v>
      </c>
      <c r="B129" s="3">
        <f xml:space="preserve"> Shiller_dat!B1048</f>
        <v>45.84</v>
      </c>
    </row>
    <row r="130" spans="1:2">
      <c r="A130" s="10">
        <v>21064</v>
      </c>
      <c r="B130" s="3">
        <f xml:space="preserve"> Shiller_dat!B1049</f>
        <v>43.98</v>
      </c>
    </row>
    <row r="131" spans="1:2">
      <c r="A131" s="10">
        <v>21094</v>
      </c>
      <c r="B131" s="3">
        <f xml:space="preserve"> Shiller_dat!B1050</f>
        <v>41.24</v>
      </c>
    </row>
    <row r="132" spans="1:2">
      <c r="A132" s="10">
        <v>21125</v>
      </c>
      <c r="B132" s="3">
        <f xml:space="preserve"> Shiller_dat!B1051</f>
        <v>40.35</v>
      </c>
    </row>
    <row r="133" spans="1:2">
      <c r="A133" s="10">
        <v>21155</v>
      </c>
      <c r="B133" s="3">
        <f xml:space="preserve"> Shiller_dat!B1052</f>
        <v>40.33</v>
      </c>
    </row>
    <row r="134" spans="1:2">
      <c r="A134" s="10">
        <v>21186</v>
      </c>
      <c r="B134" s="3">
        <f xml:space="preserve"> Shiller_dat!B1053</f>
        <v>41.12</v>
      </c>
    </row>
    <row r="135" spans="1:2">
      <c r="A135" s="10">
        <v>21217</v>
      </c>
      <c r="B135" s="3">
        <f xml:space="preserve"> Shiller_dat!B1054</f>
        <v>41.26</v>
      </c>
    </row>
    <row r="136" spans="1:2">
      <c r="A136" s="10">
        <v>21245</v>
      </c>
      <c r="B136" s="3">
        <f xml:space="preserve"> Shiller_dat!B1055</f>
        <v>42.11</v>
      </c>
    </row>
    <row r="137" spans="1:2">
      <c r="A137" s="10">
        <v>21276</v>
      </c>
      <c r="B137" s="3">
        <f xml:space="preserve"> Shiller_dat!B1056</f>
        <v>42.34</v>
      </c>
    </row>
    <row r="138" spans="1:2">
      <c r="A138" s="10">
        <v>21306</v>
      </c>
      <c r="B138" s="3">
        <f xml:space="preserve"> Shiller_dat!B1057</f>
        <v>43.7</v>
      </c>
    </row>
    <row r="139" spans="1:2">
      <c r="A139" s="10">
        <v>21337</v>
      </c>
      <c r="B139" s="3">
        <f xml:space="preserve"> Shiller_dat!B1058</f>
        <v>44.75</v>
      </c>
    </row>
    <row r="140" spans="1:2">
      <c r="A140" s="10">
        <v>21367</v>
      </c>
      <c r="B140" s="3">
        <f xml:space="preserve"> Shiller_dat!B1059</f>
        <v>45.98</v>
      </c>
    </row>
    <row r="141" spans="1:2">
      <c r="A141" s="10">
        <v>21398</v>
      </c>
      <c r="B141" s="3">
        <f xml:space="preserve"> Shiller_dat!B1060</f>
        <v>47.7</v>
      </c>
    </row>
    <row r="142" spans="1:2">
      <c r="A142" s="10">
        <v>21429</v>
      </c>
      <c r="B142" s="3">
        <f xml:space="preserve"> Shiller_dat!B1061</f>
        <v>48.96</v>
      </c>
    </row>
    <row r="143" spans="1:2">
      <c r="A143" s="10">
        <v>21459</v>
      </c>
      <c r="B143" s="3">
        <f xml:space="preserve"> Shiller_dat!B1062</f>
        <v>50.95</v>
      </c>
    </row>
    <row r="144" spans="1:2">
      <c r="A144" s="10">
        <v>21490</v>
      </c>
      <c r="B144" s="3">
        <f xml:space="preserve"> Shiller_dat!B1063</f>
        <v>52.5</v>
      </c>
    </row>
    <row r="145" spans="1:2">
      <c r="A145" s="10">
        <v>21520</v>
      </c>
      <c r="B145" s="3">
        <f xml:space="preserve"> Shiller_dat!B1064</f>
        <v>53.49</v>
      </c>
    </row>
    <row r="146" spans="1:2">
      <c r="A146" s="10">
        <v>21551</v>
      </c>
      <c r="B146" s="3">
        <f xml:space="preserve"> Shiller_dat!B1065</f>
        <v>55.62</v>
      </c>
    </row>
    <row r="147" spans="1:2">
      <c r="A147" s="10">
        <v>21582</v>
      </c>
      <c r="B147" s="3">
        <f xml:space="preserve"> Shiller_dat!B1066</f>
        <v>54.77</v>
      </c>
    </row>
    <row r="148" spans="1:2">
      <c r="A148" s="10">
        <v>21610</v>
      </c>
      <c r="B148" s="3">
        <f xml:space="preserve"> Shiller_dat!B1067</f>
        <v>56.16</v>
      </c>
    </row>
    <row r="149" spans="1:2">
      <c r="A149" s="10">
        <v>21641</v>
      </c>
      <c r="B149" s="3">
        <f xml:space="preserve"> Shiller_dat!B1068</f>
        <v>57.1</v>
      </c>
    </row>
    <row r="150" spans="1:2">
      <c r="A150" s="10">
        <v>21671</v>
      </c>
      <c r="B150" s="3">
        <f xml:space="preserve"> Shiller_dat!B1069</f>
        <v>57.96</v>
      </c>
    </row>
    <row r="151" spans="1:2">
      <c r="A151" s="10">
        <v>21702</v>
      </c>
      <c r="B151" s="3">
        <f xml:space="preserve"> Shiller_dat!B1070</f>
        <v>57.46</v>
      </c>
    </row>
    <row r="152" spans="1:2">
      <c r="A152" s="10">
        <v>21732</v>
      </c>
      <c r="B152" s="3">
        <f xml:space="preserve"> Shiller_dat!B1071</f>
        <v>59.74</v>
      </c>
    </row>
    <row r="153" spans="1:2">
      <c r="A153" s="10">
        <v>21763</v>
      </c>
      <c r="B153" s="3">
        <f xml:space="preserve"> Shiller_dat!B1072</f>
        <v>59.4</v>
      </c>
    </row>
    <row r="154" spans="1:2">
      <c r="A154" s="10">
        <v>21794</v>
      </c>
      <c r="B154" s="3">
        <f xml:space="preserve"> Shiller_dat!B1073</f>
        <v>57.05</v>
      </c>
    </row>
    <row r="155" spans="1:2">
      <c r="A155" s="10">
        <v>21824</v>
      </c>
      <c r="B155" s="3">
        <f xml:space="preserve"> Shiller_dat!B1074</f>
        <v>57</v>
      </c>
    </row>
    <row r="156" spans="1:2">
      <c r="A156" s="10">
        <v>21855</v>
      </c>
      <c r="B156" s="3">
        <f xml:space="preserve"> Shiller_dat!B1075</f>
        <v>57.23</v>
      </c>
    </row>
    <row r="157" spans="1:2">
      <c r="A157" s="10">
        <v>21885</v>
      </c>
      <c r="B157" s="3">
        <f xml:space="preserve"> Shiller_dat!B1076</f>
        <v>59.06</v>
      </c>
    </row>
    <row r="158" spans="1:2">
      <c r="A158" s="10">
        <v>21916</v>
      </c>
      <c r="B158" s="3">
        <f xml:space="preserve"> Shiller_dat!B1077</f>
        <v>58.03</v>
      </c>
    </row>
    <row r="159" spans="1:2">
      <c r="A159" s="10">
        <v>21947</v>
      </c>
      <c r="B159" s="3">
        <f xml:space="preserve"> Shiller_dat!B1078</f>
        <v>55.78</v>
      </c>
    </row>
    <row r="160" spans="1:2">
      <c r="A160" s="10">
        <v>21976</v>
      </c>
      <c r="B160" s="3">
        <f xml:space="preserve"> Shiller_dat!B1079</f>
        <v>55.02</v>
      </c>
    </row>
    <row r="161" spans="1:2">
      <c r="A161" s="10">
        <v>22007</v>
      </c>
      <c r="B161" s="3">
        <f xml:space="preserve"> Shiller_dat!B1080</f>
        <v>55.73</v>
      </c>
    </row>
    <row r="162" spans="1:2">
      <c r="A162" s="10">
        <v>22037</v>
      </c>
      <c r="B162" s="3">
        <f xml:space="preserve"> Shiller_dat!B1081</f>
        <v>55.22</v>
      </c>
    </row>
    <row r="163" spans="1:2">
      <c r="A163" s="10">
        <v>22068</v>
      </c>
      <c r="B163" s="3">
        <f xml:space="preserve"> Shiller_dat!B1082</f>
        <v>57.26</v>
      </c>
    </row>
    <row r="164" spans="1:2">
      <c r="A164" s="10">
        <v>22098</v>
      </c>
      <c r="B164" s="3">
        <f xml:space="preserve"> Shiller_dat!B1083</f>
        <v>55.84</v>
      </c>
    </row>
    <row r="165" spans="1:2">
      <c r="A165" s="10">
        <v>22129</v>
      </c>
      <c r="B165" s="3">
        <f xml:space="preserve"> Shiller_dat!B1084</f>
        <v>56.51</v>
      </c>
    </row>
    <row r="166" spans="1:2">
      <c r="A166" s="10">
        <v>22160</v>
      </c>
      <c r="B166" s="3">
        <f xml:space="preserve"> Shiller_dat!B1085</f>
        <v>54.81</v>
      </c>
    </row>
    <row r="167" spans="1:2">
      <c r="A167" s="10">
        <v>22190</v>
      </c>
      <c r="B167" s="3">
        <f xml:space="preserve"> Shiller_dat!B1086</f>
        <v>53.73</v>
      </c>
    </row>
    <row r="168" spans="1:2">
      <c r="A168" s="10">
        <v>22221</v>
      </c>
      <c r="B168" s="3">
        <f xml:space="preserve"> Shiller_dat!B1087</f>
        <v>55.47</v>
      </c>
    </row>
    <row r="169" spans="1:2">
      <c r="A169" s="10">
        <v>22251</v>
      </c>
      <c r="B169" s="3">
        <f xml:space="preserve"> Shiller_dat!B1088</f>
        <v>56.8</v>
      </c>
    </row>
    <row r="170" spans="1:2">
      <c r="A170" s="10">
        <v>22282</v>
      </c>
      <c r="B170" s="3">
        <f xml:space="preserve"> Shiller_dat!B1089</f>
        <v>59.72</v>
      </c>
    </row>
    <row r="171" spans="1:2">
      <c r="A171" s="10">
        <v>22313</v>
      </c>
      <c r="B171" s="3">
        <f xml:space="preserve"> Shiller_dat!B1090</f>
        <v>62.17</v>
      </c>
    </row>
    <row r="172" spans="1:2">
      <c r="A172" s="10">
        <v>22341</v>
      </c>
      <c r="B172" s="3">
        <f xml:space="preserve"> Shiller_dat!B1091</f>
        <v>64.12</v>
      </c>
    </row>
    <row r="173" spans="1:2">
      <c r="A173" s="10">
        <v>22372</v>
      </c>
      <c r="B173" s="3">
        <f xml:space="preserve"> Shiller_dat!B1092</f>
        <v>65.83</v>
      </c>
    </row>
    <row r="174" spans="1:2">
      <c r="A174" s="10">
        <v>22402</v>
      </c>
      <c r="B174" s="3">
        <f xml:space="preserve"> Shiller_dat!B1093</f>
        <v>66.5</v>
      </c>
    </row>
    <row r="175" spans="1:2">
      <c r="A175" s="10">
        <v>22433</v>
      </c>
      <c r="B175" s="3">
        <f xml:space="preserve"> Shiller_dat!B1094</f>
        <v>65.62</v>
      </c>
    </row>
    <row r="176" spans="1:2">
      <c r="A176" s="10">
        <v>22463</v>
      </c>
      <c r="B176" s="3">
        <f xml:space="preserve"> Shiller_dat!B1095</f>
        <v>65.44</v>
      </c>
    </row>
    <row r="177" spans="1:2">
      <c r="A177" s="10">
        <v>22494</v>
      </c>
      <c r="B177" s="3">
        <f xml:space="preserve"> Shiller_dat!B1096</f>
        <v>67.790000000000006</v>
      </c>
    </row>
    <row r="178" spans="1:2">
      <c r="A178" s="10">
        <v>22525</v>
      </c>
      <c r="B178" s="3">
        <f xml:space="preserve"> Shiller_dat!B1097</f>
        <v>67.260000000000005</v>
      </c>
    </row>
    <row r="179" spans="1:2">
      <c r="A179" s="10">
        <v>22555</v>
      </c>
      <c r="B179" s="3">
        <f xml:space="preserve"> Shiller_dat!B1098</f>
        <v>68</v>
      </c>
    </row>
    <row r="180" spans="1:2">
      <c r="A180" s="10">
        <v>22586</v>
      </c>
      <c r="B180" s="3">
        <f xml:space="preserve"> Shiller_dat!B1099</f>
        <v>71.08</v>
      </c>
    </row>
    <row r="181" spans="1:2">
      <c r="A181" s="10">
        <v>22616</v>
      </c>
      <c r="B181" s="3">
        <f xml:space="preserve"> Shiller_dat!B1100</f>
        <v>71.739999999999995</v>
      </c>
    </row>
    <row r="182" spans="1:2">
      <c r="A182" s="10">
        <v>22647</v>
      </c>
      <c r="B182" s="3">
        <f xml:space="preserve"> Shiller_dat!B1101</f>
        <v>69.069999999999993</v>
      </c>
    </row>
    <row r="183" spans="1:2">
      <c r="A183" s="10">
        <v>22678</v>
      </c>
      <c r="B183" s="3">
        <f xml:space="preserve"> Shiller_dat!B1102</f>
        <v>70.22</v>
      </c>
    </row>
    <row r="184" spans="1:2">
      <c r="A184" s="10">
        <v>22706</v>
      </c>
      <c r="B184" s="3">
        <f xml:space="preserve"> Shiller_dat!B1103</f>
        <v>70.290000000000006</v>
      </c>
    </row>
    <row r="185" spans="1:2">
      <c r="A185" s="10">
        <v>22737</v>
      </c>
      <c r="B185" s="3">
        <f xml:space="preserve"> Shiller_dat!B1104</f>
        <v>68.05</v>
      </c>
    </row>
    <row r="186" spans="1:2">
      <c r="A186" s="10">
        <v>22767</v>
      </c>
      <c r="B186" s="3">
        <f xml:space="preserve"> Shiller_dat!B1105</f>
        <v>62.99</v>
      </c>
    </row>
    <row r="187" spans="1:2">
      <c r="A187" s="10">
        <v>22798</v>
      </c>
      <c r="B187" s="3">
        <f xml:space="preserve"> Shiller_dat!B1106</f>
        <v>55.63</v>
      </c>
    </row>
    <row r="188" spans="1:2">
      <c r="A188" s="10">
        <v>22828</v>
      </c>
      <c r="B188" s="3">
        <f xml:space="preserve"> Shiller_dat!B1107</f>
        <v>56.97</v>
      </c>
    </row>
    <row r="189" spans="1:2">
      <c r="A189" s="10">
        <v>22859</v>
      </c>
      <c r="B189" s="3">
        <f xml:space="preserve"> Shiller_dat!B1108</f>
        <v>58.52</v>
      </c>
    </row>
    <row r="190" spans="1:2">
      <c r="A190" s="10">
        <v>22890</v>
      </c>
      <c r="B190" s="3">
        <f xml:space="preserve"> Shiller_dat!B1109</f>
        <v>58</v>
      </c>
    </row>
    <row r="191" spans="1:2">
      <c r="A191" s="10">
        <v>22920</v>
      </c>
      <c r="B191" s="3">
        <f xml:space="preserve"> Shiller_dat!B1110</f>
        <v>56.17</v>
      </c>
    </row>
    <row r="192" spans="1:2">
      <c r="A192" s="10">
        <v>22951</v>
      </c>
      <c r="B192" s="3">
        <f xml:space="preserve"> Shiller_dat!B1111</f>
        <v>60.04</v>
      </c>
    </row>
    <row r="193" spans="1:2">
      <c r="A193" s="10">
        <v>22981</v>
      </c>
      <c r="B193" s="3">
        <f xml:space="preserve"> Shiller_dat!B1112</f>
        <v>62.64</v>
      </c>
    </row>
    <row r="194" spans="1:2">
      <c r="A194" s="10">
        <v>23012</v>
      </c>
      <c r="B194" s="3">
        <f xml:space="preserve"> Shiller_dat!B1113</f>
        <v>65.06</v>
      </c>
    </row>
    <row r="195" spans="1:2">
      <c r="A195" s="10">
        <v>23043</v>
      </c>
      <c r="B195" s="3">
        <f xml:space="preserve"> Shiller_dat!B1114</f>
        <v>65.92</v>
      </c>
    </row>
    <row r="196" spans="1:2">
      <c r="A196" s="10">
        <v>23071</v>
      </c>
      <c r="B196" s="3">
        <f xml:space="preserve"> Shiller_dat!B1115</f>
        <v>65.67</v>
      </c>
    </row>
    <row r="197" spans="1:2">
      <c r="A197" s="10">
        <v>23102</v>
      </c>
      <c r="B197" s="3">
        <f xml:space="preserve"> Shiller_dat!B1116</f>
        <v>68.760000000000005</v>
      </c>
    </row>
    <row r="198" spans="1:2">
      <c r="A198" s="10">
        <v>23132</v>
      </c>
      <c r="B198" s="3">
        <f xml:space="preserve"> Shiller_dat!B1117</f>
        <v>70.14</v>
      </c>
    </row>
    <row r="199" spans="1:2">
      <c r="A199" s="10">
        <v>23163</v>
      </c>
      <c r="B199" s="3">
        <f xml:space="preserve"> Shiller_dat!B1118</f>
        <v>70.11</v>
      </c>
    </row>
    <row r="200" spans="1:2">
      <c r="A200" s="10">
        <v>23193</v>
      </c>
      <c r="B200" s="3">
        <f xml:space="preserve"> Shiller_dat!B1119</f>
        <v>69.069999999999993</v>
      </c>
    </row>
    <row r="201" spans="1:2">
      <c r="A201" s="10">
        <v>23224</v>
      </c>
      <c r="B201" s="3">
        <f xml:space="preserve"> Shiller_dat!B1120</f>
        <v>70.98</v>
      </c>
    </row>
    <row r="202" spans="1:2">
      <c r="A202" s="10">
        <v>23255</v>
      </c>
      <c r="B202" s="3">
        <f xml:space="preserve"> Shiller_dat!B1121</f>
        <v>72.849999999999994</v>
      </c>
    </row>
    <row r="203" spans="1:2">
      <c r="A203" s="10">
        <v>23285</v>
      </c>
      <c r="B203" s="3">
        <f xml:space="preserve"> Shiller_dat!B1122</f>
        <v>73.03</v>
      </c>
    </row>
    <row r="204" spans="1:2">
      <c r="A204" s="10">
        <v>23316</v>
      </c>
      <c r="B204" s="3">
        <f xml:space="preserve"> Shiller_dat!B1123</f>
        <v>72.62</v>
      </c>
    </row>
    <row r="205" spans="1:2">
      <c r="A205" s="10">
        <v>23346</v>
      </c>
      <c r="B205" s="3">
        <f xml:space="preserve"> Shiller_dat!B1124</f>
        <v>74.17</v>
      </c>
    </row>
    <row r="206" spans="1:2">
      <c r="A206" s="10">
        <v>23377</v>
      </c>
      <c r="B206" s="3">
        <f xml:space="preserve"> Shiller_dat!B1125</f>
        <v>76.45</v>
      </c>
    </row>
    <row r="207" spans="1:2">
      <c r="A207" s="10">
        <v>23408</v>
      </c>
      <c r="B207" s="3">
        <f xml:space="preserve"> Shiller_dat!B1126</f>
        <v>77.39</v>
      </c>
    </row>
    <row r="208" spans="1:2">
      <c r="A208" s="10">
        <v>23437</v>
      </c>
      <c r="B208" s="3">
        <f xml:space="preserve"> Shiller_dat!B1127</f>
        <v>78.8</v>
      </c>
    </row>
    <row r="209" spans="1:2">
      <c r="A209" s="10">
        <v>23468</v>
      </c>
      <c r="B209" s="3">
        <f xml:space="preserve"> Shiller_dat!B1128</f>
        <v>79.94</v>
      </c>
    </row>
    <row r="210" spans="1:2">
      <c r="A210" s="10">
        <v>23498</v>
      </c>
      <c r="B210" s="3">
        <f xml:space="preserve"> Shiller_dat!B1129</f>
        <v>80.72</v>
      </c>
    </row>
    <row r="211" spans="1:2">
      <c r="A211" s="10">
        <v>23529</v>
      </c>
      <c r="B211" s="3">
        <f xml:space="preserve"> Shiller_dat!B1130</f>
        <v>80.239999999999995</v>
      </c>
    </row>
    <row r="212" spans="1:2">
      <c r="A212" s="10">
        <v>23559</v>
      </c>
      <c r="B212" s="3">
        <f xml:space="preserve"> Shiller_dat!B1131</f>
        <v>83.22</v>
      </c>
    </row>
    <row r="213" spans="1:2">
      <c r="A213" s="10">
        <v>23590</v>
      </c>
      <c r="B213" s="3">
        <f xml:space="preserve"> Shiller_dat!B1132</f>
        <v>82</v>
      </c>
    </row>
    <row r="214" spans="1:2">
      <c r="A214" s="10">
        <v>23621</v>
      </c>
      <c r="B214" s="3">
        <f xml:space="preserve"> Shiller_dat!B1133</f>
        <v>83.41</v>
      </c>
    </row>
    <row r="215" spans="1:2">
      <c r="A215" s="10">
        <v>23651</v>
      </c>
      <c r="B215" s="3">
        <f xml:space="preserve"> Shiller_dat!B1134</f>
        <v>84.85</v>
      </c>
    </row>
    <row r="216" spans="1:2">
      <c r="A216" s="10">
        <v>23682</v>
      </c>
      <c r="B216" s="3">
        <f xml:space="preserve"> Shiller_dat!B1135</f>
        <v>85.44</v>
      </c>
    </row>
    <row r="217" spans="1:2">
      <c r="A217" s="10">
        <v>23712</v>
      </c>
      <c r="B217" s="3">
        <f xml:space="preserve"> Shiller_dat!B1136</f>
        <v>83.96</v>
      </c>
    </row>
    <row r="218" spans="1:2">
      <c r="A218" s="10">
        <v>23743</v>
      </c>
      <c r="B218" s="3">
        <f xml:space="preserve"> Shiller_dat!B1137</f>
        <v>86.12</v>
      </c>
    </row>
    <row r="219" spans="1:2">
      <c r="A219" s="10">
        <v>23774</v>
      </c>
      <c r="B219" s="3">
        <f xml:space="preserve"> Shiller_dat!B1138</f>
        <v>86.75</v>
      </c>
    </row>
    <row r="220" spans="1:2">
      <c r="A220" s="10">
        <v>23802</v>
      </c>
      <c r="B220" s="3">
        <f xml:space="preserve"> Shiller_dat!B1139</f>
        <v>86.83</v>
      </c>
    </row>
    <row r="221" spans="1:2">
      <c r="A221" s="10">
        <v>23833</v>
      </c>
      <c r="B221" s="3">
        <f xml:space="preserve"> Shiller_dat!B1140</f>
        <v>87.97</v>
      </c>
    </row>
    <row r="222" spans="1:2">
      <c r="A222" s="10">
        <v>23863</v>
      </c>
      <c r="B222" s="3">
        <f xml:space="preserve"> Shiller_dat!B1141</f>
        <v>89.28</v>
      </c>
    </row>
    <row r="223" spans="1:2">
      <c r="A223" s="10">
        <v>23894</v>
      </c>
      <c r="B223" s="3">
        <f xml:space="preserve"> Shiller_dat!B1142</f>
        <v>85.04</v>
      </c>
    </row>
    <row r="224" spans="1:2">
      <c r="A224" s="10">
        <v>23924</v>
      </c>
      <c r="B224" s="3">
        <f xml:space="preserve"> Shiller_dat!B1143</f>
        <v>84.91</v>
      </c>
    </row>
    <row r="225" spans="1:2">
      <c r="A225" s="10">
        <v>23955</v>
      </c>
      <c r="B225" s="3">
        <f xml:space="preserve"> Shiller_dat!B1144</f>
        <v>86.49</v>
      </c>
    </row>
    <row r="226" spans="1:2">
      <c r="A226" s="10">
        <v>23986</v>
      </c>
      <c r="B226" s="3">
        <f xml:space="preserve"> Shiller_dat!B1145</f>
        <v>89.38</v>
      </c>
    </row>
    <row r="227" spans="1:2">
      <c r="A227" s="10">
        <v>24016</v>
      </c>
      <c r="B227" s="3">
        <f xml:space="preserve"> Shiller_dat!B1146</f>
        <v>91.39</v>
      </c>
    </row>
    <row r="228" spans="1:2">
      <c r="A228" s="10">
        <v>24047</v>
      </c>
      <c r="B228" s="3">
        <f xml:space="preserve"> Shiller_dat!B1147</f>
        <v>92.15</v>
      </c>
    </row>
    <row r="229" spans="1:2">
      <c r="A229" s="10">
        <v>24077</v>
      </c>
      <c r="B229" s="3">
        <f xml:space="preserve"> Shiller_dat!B1148</f>
        <v>91.73</v>
      </c>
    </row>
    <row r="230" spans="1:2">
      <c r="A230" s="10">
        <v>24108</v>
      </c>
      <c r="B230" s="3">
        <f xml:space="preserve"> Shiller_dat!B1149</f>
        <v>93.32</v>
      </c>
    </row>
    <row r="231" spans="1:2">
      <c r="A231" s="10">
        <v>24139</v>
      </c>
      <c r="B231" s="3">
        <f xml:space="preserve"> Shiller_dat!B1150</f>
        <v>92.69</v>
      </c>
    </row>
    <row r="232" spans="1:2">
      <c r="A232" s="10">
        <v>24167</v>
      </c>
      <c r="B232" s="3">
        <f xml:space="preserve"> Shiller_dat!B1151</f>
        <v>88.88</v>
      </c>
    </row>
    <row r="233" spans="1:2">
      <c r="A233" s="10">
        <v>24198</v>
      </c>
      <c r="B233" s="3">
        <f xml:space="preserve"> Shiller_dat!B1152</f>
        <v>91.6</v>
      </c>
    </row>
    <row r="234" spans="1:2">
      <c r="A234" s="10">
        <v>24228</v>
      </c>
      <c r="B234" s="3">
        <f xml:space="preserve"> Shiller_dat!B1153</f>
        <v>86.78</v>
      </c>
    </row>
    <row r="235" spans="1:2">
      <c r="A235" s="10">
        <v>24259</v>
      </c>
      <c r="B235" s="3">
        <f xml:space="preserve"> Shiller_dat!B1154</f>
        <v>86.06</v>
      </c>
    </row>
    <row r="236" spans="1:2">
      <c r="A236" s="10">
        <v>24289</v>
      </c>
      <c r="B236" s="3">
        <f xml:space="preserve"> Shiller_dat!B1155</f>
        <v>85.84</v>
      </c>
    </row>
    <row r="237" spans="1:2">
      <c r="A237" s="10">
        <v>24320</v>
      </c>
      <c r="B237" s="3">
        <f xml:space="preserve"> Shiller_dat!B1156</f>
        <v>80.650000000000006</v>
      </c>
    </row>
    <row r="238" spans="1:2">
      <c r="A238" s="10">
        <v>24351</v>
      </c>
      <c r="B238" s="3">
        <f xml:space="preserve"> Shiller_dat!B1157</f>
        <v>77.81</v>
      </c>
    </row>
    <row r="239" spans="1:2">
      <c r="A239" s="10">
        <v>24381</v>
      </c>
      <c r="B239" s="3">
        <f xml:space="preserve"> Shiller_dat!B1158</f>
        <v>77.13</v>
      </c>
    </row>
    <row r="240" spans="1:2">
      <c r="A240" s="10">
        <v>24412</v>
      </c>
      <c r="B240" s="3">
        <f xml:space="preserve"> Shiller_dat!B1159</f>
        <v>80.989999999999995</v>
      </c>
    </row>
    <row r="241" spans="1:2">
      <c r="A241" s="10">
        <v>24442</v>
      </c>
      <c r="B241" s="3">
        <f xml:space="preserve"> Shiller_dat!B1160</f>
        <v>81.33</v>
      </c>
    </row>
    <row r="242" spans="1:2">
      <c r="A242" s="10">
        <v>24473</v>
      </c>
      <c r="B242" s="3">
        <f xml:space="preserve"> Shiller_dat!B1161</f>
        <v>84.45</v>
      </c>
    </row>
    <row r="243" spans="1:2">
      <c r="A243" s="10">
        <v>24504</v>
      </c>
      <c r="B243" s="3">
        <f xml:space="preserve"> Shiller_dat!B1162</f>
        <v>87.36</v>
      </c>
    </row>
    <row r="244" spans="1:2">
      <c r="A244" s="10">
        <v>24532</v>
      </c>
      <c r="B244" s="3">
        <f xml:space="preserve"> Shiller_dat!B1163</f>
        <v>89.42</v>
      </c>
    </row>
    <row r="245" spans="1:2">
      <c r="A245" s="10">
        <v>24563</v>
      </c>
      <c r="B245" s="3">
        <f xml:space="preserve"> Shiller_dat!B1164</f>
        <v>90.96</v>
      </c>
    </row>
    <row r="246" spans="1:2">
      <c r="A246" s="10">
        <v>24593</v>
      </c>
      <c r="B246" s="3">
        <f xml:space="preserve"> Shiller_dat!B1165</f>
        <v>92.59</v>
      </c>
    </row>
    <row r="247" spans="1:2">
      <c r="A247" s="10">
        <v>24624</v>
      </c>
      <c r="B247" s="3">
        <f xml:space="preserve"> Shiller_dat!B1166</f>
        <v>91.43</v>
      </c>
    </row>
    <row r="248" spans="1:2">
      <c r="A248" s="10">
        <v>24654</v>
      </c>
      <c r="B248" s="3">
        <f xml:space="preserve"> Shiller_dat!B1167</f>
        <v>93.01</v>
      </c>
    </row>
    <row r="249" spans="1:2">
      <c r="A249" s="10">
        <v>24685</v>
      </c>
      <c r="B249" s="3">
        <f xml:space="preserve"> Shiller_dat!B1168</f>
        <v>94.49</v>
      </c>
    </row>
    <row r="250" spans="1:2">
      <c r="A250" s="10">
        <v>24716</v>
      </c>
      <c r="B250" s="3">
        <f xml:space="preserve"> Shiller_dat!B1169</f>
        <v>95.81</v>
      </c>
    </row>
    <row r="251" spans="1:2">
      <c r="A251" s="10">
        <v>24746</v>
      </c>
      <c r="B251" s="3">
        <f xml:space="preserve"> Shiller_dat!B1170</f>
        <v>95.66</v>
      </c>
    </row>
    <row r="252" spans="1:2">
      <c r="A252" s="10">
        <v>24777</v>
      </c>
      <c r="B252" s="3">
        <f xml:space="preserve"> Shiller_dat!B1171</f>
        <v>92.66</v>
      </c>
    </row>
    <row r="253" spans="1:2">
      <c r="A253" s="10">
        <v>24807</v>
      </c>
      <c r="B253" s="3">
        <f xml:space="preserve"> Shiller_dat!B1172</f>
        <v>95.3</v>
      </c>
    </row>
    <row r="254" spans="1:2">
      <c r="A254" s="10">
        <v>24838</v>
      </c>
      <c r="B254" s="3">
        <f xml:space="preserve"> Shiller_dat!B1173</f>
        <v>95.04</v>
      </c>
    </row>
    <row r="255" spans="1:2">
      <c r="A255" s="10">
        <v>24869</v>
      </c>
      <c r="B255" s="3">
        <f xml:space="preserve"> Shiller_dat!B1174</f>
        <v>90.75</v>
      </c>
    </row>
    <row r="256" spans="1:2">
      <c r="A256" s="10">
        <v>24898</v>
      </c>
      <c r="B256" s="3">
        <f xml:space="preserve"> Shiller_dat!B1175</f>
        <v>89.09</v>
      </c>
    </row>
    <row r="257" spans="1:2">
      <c r="A257" s="10">
        <v>24929</v>
      </c>
      <c r="B257" s="3">
        <f xml:space="preserve"> Shiller_dat!B1176</f>
        <v>95.67</v>
      </c>
    </row>
    <row r="258" spans="1:2">
      <c r="A258" s="10">
        <v>24959</v>
      </c>
      <c r="B258" s="3">
        <f xml:space="preserve"> Shiller_dat!B1177</f>
        <v>97.87</v>
      </c>
    </row>
    <row r="259" spans="1:2">
      <c r="A259" s="10">
        <v>24990</v>
      </c>
      <c r="B259" s="3">
        <f xml:space="preserve"> Shiller_dat!B1178</f>
        <v>100.5</v>
      </c>
    </row>
    <row r="260" spans="1:2">
      <c r="A260" s="10">
        <v>25020</v>
      </c>
      <c r="B260" s="3">
        <f xml:space="preserve"> Shiller_dat!B1179</f>
        <v>100.3</v>
      </c>
    </row>
    <row r="261" spans="1:2">
      <c r="A261" s="10">
        <v>25051</v>
      </c>
      <c r="B261" s="3">
        <f xml:space="preserve"> Shiller_dat!B1180</f>
        <v>98.11</v>
      </c>
    </row>
    <row r="262" spans="1:2">
      <c r="A262" s="10">
        <v>25082</v>
      </c>
      <c r="B262" s="3">
        <f xml:space="preserve"> Shiller_dat!B1181</f>
        <v>101.3</v>
      </c>
    </row>
    <row r="263" spans="1:2">
      <c r="A263" s="10">
        <v>25112</v>
      </c>
      <c r="B263" s="3">
        <f xml:space="preserve"> Shiller_dat!B1182</f>
        <v>103.8</v>
      </c>
    </row>
    <row r="264" spans="1:2">
      <c r="A264" s="10">
        <v>25143</v>
      </c>
      <c r="B264" s="3">
        <f xml:space="preserve"> Shiller_dat!B1183</f>
        <v>105.4</v>
      </c>
    </row>
    <row r="265" spans="1:2">
      <c r="A265" s="10">
        <v>25173</v>
      </c>
      <c r="B265" s="3">
        <f xml:space="preserve"> Shiller_dat!B1184</f>
        <v>106.5</v>
      </c>
    </row>
    <row r="266" spans="1:2">
      <c r="A266" s="10">
        <v>25204</v>
      </c>
      <c r="B266" s="3">
        <f xml:space="preserve"> Shiller_dat!B1185</f>
        <v>102</v>
      </c>
    </row>
    <row r="267" spans="1:2">
      <c r="A267" s="10">
        <v>25235</v>
      </c>
      <c r="B267" s="3">
        <f xml:space="preserve"> Shiller_dat!B1186</f>
        <v>101.5</v>
      </c>
    </row>
    <row r="268" spans="1:2">
      <c r="A268" s="10">
        <v>25263</v>
      </c>
      <c r="B268" s="3">
        <f xml:space="preserve"> Shiller_dat!B1187</f>
        <v>99.3</v>
      </c>
    </row>
    <row r="269" spans="1:2">
      <c r="A269" s="10">
        <v>25294</v>
      </c>
      <c r="B269" s="3">
        <f xml:space="preserve"> Shiller_dat!B1188</f>
        <v>101.3</v>
      </c>
    </row>
    <row r="270" spans="1:2">
      <c r="A270" s="10">
        <v>25324</v>
      </c>
      <c r="B270" s="3">
        <f xml:space="preserve"> Shiller_dat!B1189</f>
        <v>104.6</v>
      </c>
    </row>
    <row r="271" spans="1:2">
      <c r="A271" s="10">
        <v>25355</v>
      </c>
      <c r="B271" s="3">
        <f xml:space="preserve"> Shiller_dat!B1190</f>
        <v>99.14</v>
      </c>
    </row>
    <row r="272" spans="1:2">
      <c r="A272" s="10">
        <v>25385</v>
      </c>
      <c r="B272" s="3">
        <f xml:space="preserve"> Shiller_dat!B1191</f>
        <v>94.71</v>
      </c>
    </row>
    <row r="273" spans="1:2">
      <c r="A273" s="10">
        <v>25416</v>
      </c>
      <c r="B273" s="3">
        <f xml:space="preserve"> Shiller_dat!B1192</f>
        <v>94.18</v>
      </c>
    </row>
    <row r="274" spans="1:2">
      <c r="A274" s="10">
        <v>25447</v>
      </c>
      <c r="B274" s="3">
        <f xml:space="preserve"> Shiller_dat!B1193</f>
        <v>94.51</v>
      </c>
    </row>
    <row r="275" spans="1:2">
      <c r="A275" s="10">
        <v>25477</v>
      </c>
      <c r="B275" s="3">
        <f xml:space="preserve"> Shiller_dat!B1194</f>
        <v>95.52</v>
      </c>
    </row>
    <row r="276" spans="1:2">
      <c r="A276" s="10">
        <v>25508</v>
      </c>
      <c r="B276" s="3">
        <f xml:space="preserve"> Shiller_dat!B1195</f>
        <v>96.21</v>
      </c>
    </row>
    <row r="277" spans="1:2">
      <c r="A277" s="10">
        <v>25538</v>
      </c>
      <c r="B277" s="3">
        <f xml:space="preserve"> Shiller_dat!B1196</f>
        <v>91.11</v>
      </c>
    </row>
    <row r="278" spans="1:2">
      <c r="A278" s="10">
        <v>25569</v>
      </c>
      <c r="B278" s="3">
        <f xml:space="preserve"> Shiller_dat!B1197</f>
        <v>90.31</v>
      </c>
    </row>
    <row r="279" spans="1:2">
      <c r="A279" s="10">
        <v>25600</v>
      </c>
      <c r="B279" s="3">
        <f xml:space="preserve"> Shiller_dat!B1198</f>
        <v>87.16</v>
      </c>
    </row>
    <row r="280" spans="1:2">
      <c r="A280" s="10">
        <v>25628</v>
      </c>
      <c r="B280" s="3">
        <f xml:space="preserve"> Shiller_dat!B1199</f>
        <v>88.65</v>
      </c>
    </row>
    <row r="281" spans="1:2">
      <c r="A281" s="10">
        <v>25659</v>
      </c>
      <c r="B281" s="3">
        <f xml:space="preserve"> Shiller_dat!B1200</f>
        <v>85.95</v>
      </c>
    </row>
    <row r="282" spans="1:2">
      <c r="A282" s="10">
        <v>25689</v>
      </c>
      <c r="B282" s="3">
        <f xml:space="preserve"> Shiller_dat!B1201</f>
        <v>76.06</v>
      </c>
    </row>
    <row r="283" spans="1:2">
      <c r="A283" s="10">
        <v>25720</v>
      </c>
      <c r="B283" s="3">
        <f xml:space="preserve"> Shiller_dat!B1202</f>
        <v>75.59</v>
      </c>
    </row>
    <row r="284" spans="1:2">
      <c r="A284" s="10">
        <v>25750</v>
      </c>
      <c r="B284" s="3">
        <f xml:space="preserve"> Shiller_dat!B1203</f>
        <v>75.72</v>
      </c>
    </row>
    <row r="285" spans="1:2">
      <c r="A285" s="10">
        <v>25781</v>
      </c>
      <c r="B285" s="3">
        <f xml:space="preserve"> Shiller_dat!B1204</f>
        <v>77.92</v>
      </c>
    </row>
    <row r="286" spans="1:2">
      <c r="A286" s="10">
        <v>25812</v>
      </c>
      <c r="B286" s="3">
        <f xml:space="preserve"> Shiller_dat!B1205</f>
        <v>82.58</v>
      </c>
    </row>
    <row r="287" spans="1:2">
      <c r="A287" s="10">
        <v>25842</v>
      </c>
      <c r="B287" s="3">
        <f xml:space="preserve"> Shiller_dat!B1206</f>
        <v>84.37</v>
      </c>
    </row>
    <row r="288" spans="1:2">
      <c r="A288" s="10">
        <v>25873</v>
      </c>
      <c r="B288" s="3">
        <f xml:space="preserve"> Shiller_dat!B1207</f>
        <v>84.28</v>
      </c>
    </row>
    <row r="289" spans="1:2">
      <c r="A289" s="10">
        <v>25903</v>
      </c>
      <c r="B289" s="3">
        <f xml:space="preserve"> Shiller_dat!B1208</f>
        <v>90.05</v>
      </c>
    </row>
    <row r="290" spans="1:2">
      <c r="A290" s="10">
        <v>25934</v>
      </c>
      <c r="B290" s="3">
        <f xml:space="preserve"> Shiller_dat!B1209</f>
        <v>93.49</v>
      </c>
    </row>
    <row r="291" spans="1:2">
      <c r="A291" s="10">
        <v>25965</v>
      </c>
      <c r="B291" s="3">
        <f xml:space="preserve"> Shiller_dat!B1210</f>
        <v>97.11</v>
      </c>
    </row>
    <row r="292" spans="1:2">
      <c r="A292" s="10">
        <v>25993</v>
      </c>
      <c r="B292" s="3">
        <f xml:space="preserve"> Shiller_dat!B1211</f>
        <v>99.6</v>
      </c>
    </row>
    <row r="293" spans="1:2">
      <c r="A293" s="10">
        <v>26024</v>
      </c>
      <c r="B293" s="3">
        <f xml:space="preserve"> Shiller_dat!B1212</f>
        <v>103</v>
      </c>
    </row>
    <row r="294" spans="1:2">
      <c r="A294" s="10">
        <v>26054</v>
      </c>
      <c r="B294" s="3">
        <f xml:space="preserve"> Shiller_dat!B1213</f>
        <v>101.6</v>
      </c>
    </row>
    <row r="295" spans="1:2">
      <c r="A295" s="10">
        <v>26085</v>
      </c>
      <c r="B295" s="3">
        <f xml:space="preserve"> Shiller_dat!B1214</f>
        <v>99.72</v>
      </c>
    </row>
    <row r="296" spans="1:2">
      <c r="A296" s="10">
        <v>26115</v>
      </c>
      <c r="B296" s="3">
        <f xml:space="preserve"> Shiller_dat!B1215</f>
        <v>99</v>
      </c>
    </row>
    <row r="297" spans="1:2">
      <c r="A297" s="10">
        <v>26146</v>
      </c>
      <c r="B297" s="3">
        <f xml:space="preserve"> Shiller_dat!B1216</f>
        <v>97.24</v>
      </c>
    </row>
    <row r="298" spans="1:2">
      <c r="A298" s="10">
        <v>26177</v>
      </c>
      <c r="B298" s="3">
        <f xml:space="preserve"> Shiller_dat!B1217</f>
        <v>99.4</v>
      </c>
    </row>
    <row r="299" spans="1:2">
      <c r="A299" s="10">
        <v>26207</v>
      </c>
      <c r="B299" s="3">
        <f xml:space="preserve"> Shiller_dat!B1218</f>
        <v>97.29</v>
      </c>
    </row>
    <row r="300" spans="1:2">
      <c r="A300" s="10">
        <v>26238</v>
      </c>
      <c r="B300" s="3">
        <f xml:space="preserve"> Shiller_dat!B1219</f>
        <v>92.78</v>
      </c>
    </row>
    <row r="301" spans="1:2">
      <c r="A301" s="10">
        <v>26268</v>
      </c>
      <c r="B301" s="3">
        <f xml:space="preserve"> Shiller_dat!B1220</f>
        <v>99.17</v>
      </c>
    </row>
    <row r="302" spans="1:2">
      <c r="A302" s="10">
        <v>26299</v>
      </c>
      <c r="B302" s="3">
        <f xml:space="preserve"> Shiller_dat!B1221</f>
        <v>103.3</v>
      </c>
    </row>
    <row r="303" spans="1:2">
      <c r="A303" s="10">
        <v>26330</v>
      </c>
      <c r="B303" s="3">
        <f xml:space="preserve"> Shiller_dat!B1222</f>
        <v>105.2</v>
      </c>
    </row>
    <row r="304" spans="1:2">
      <c r="A304" s="10">
        <v>26359</v>
      </c>
      <c r="B304" s="3">
        <f xml:space="preserve"> Shiller_dat!B1223</f>
        <v>107.7</v>
      </c>
    </row>
    <row r="305" spans="1:2">
      <c r="A305" s="10">
        <v>26390</v>
      </c>
      <c r="B305" s="3">
        <f xml:space="preserve"> Shiller_dat!B1224</f>
        <v>108.8</v>
      </c>
    </row>
    <row r="306" spans="1:2">
      <c r="A306" s="10">
        <v>26420</v>
      </c>
      <c r="B306" s="3">
        <f xml:space="preserve"> Shiller_dat!B1225</f>
        <v>107.7</v>
      </c>
    </row>
    <row r="307" spans="1:2">
      <c r="A307" s="10">
        <v>26451</v>
      </c>
      <c r="B307" s="3">
        <f xml:space="preserve"> Shiller_dat!B1226</f>
        <v>108</v>
      </c>
    </row>
    <row r="308" spans="1:2">
      <c r="A308" s="10">
        <v>26481</v>
      </c>
      <c r="B308" s="3">
        <f xml:space="preserve"> Shiller_dat!B1227</f>
        <v>107.2</v>
      </c>
    </row>
    <row r="309" spans="1:2">
      <c r="A309" s="10">
        <v>26512</v>
      </c>
      <c r="B309" s="3">
        <f xml:space="preserve"> Shiller_dat!B1228</f>
        <v>111</v>
      </c>
    </row>
    <row r="310" spans="1:2">
      <c r="A310" s="10">
        <v>26543</v>
      </c>
      <c r="B310" s="3">
        <f xml:space="preserve"> Shiller_dat!B1229</f>
        <v>109.4</v>
      </c>
    </row>
    <row r="311" spans="1:2">
      <c r="A311" s="10">
        <v>26573</v>
      </c>
      <c r="B311" s="3">
        <f xml:space="preserve"> Shiller_dat!B1230</f>
        <v>109.6</v>
      </c>
    </row>
    <row r="312" spans="1:2">
      <c r="A312" s="10">
        <v>26604</v>
      </c>
      <c r="B312" s="3">
        <f xml:space="preserve"> Shiller_dat!B1231</f>
        <v>115.1</v>
      </c>
    </row>
    <row r="313" spans="1:2">
      <c r="A313" s="10">
        <v>26634</v>
      </c>
      <c r="B313" s="3">
        <f xml:space="preserve"> Shiller_dat!B1232</f>
        <v>117.5</v>
      </c>
    </row>
    <row r="314" spans="1:2">
      <c r="A314" s="10">
        <v>26665</v>
      </c>
      <c r="B314" s="3">
        <f xml:space="preserve"> Shiller_dat!B1233</f>
        <v>118.4</v>
      </c>
    </row>
    <row r="315" spans="1:2">
      <c r="A315" s="10">
        <v>26696</v>
      </c>
      <c r="B315" s="3">
        <f xml:space="preserve"> Shiller_dat!B1234</f>
        <v>114.2</v>
      </c>
    </row>
    <row r="316" spans="1:2">
      <c r="A316" s="10">
        <v>26724</v>
      </c>
      <c r="B316" s="3">
        <f xml:space="preserve"> Shiller_dat!B1235</f>
        <v>112.4</v>
      </c>
    </row>
    <row r="317" spans="1:2">
      <c r="A317" s="10">
        <v>26755</v>
      </c>
      <c r="B317" s="3">
        <f xml:space="preserve"> Shiller_dat!B1236</f>
        <v>110.3</v>
      </c>
    </row>
    <row r="318" spans="1:2">
      <c r="A318" s="10">
        <v>26785</v>
      </c>
      <c r="B318" s="3">
        <f xml:space="preserve"> Shiller_dat!B1237</f>
        <v>107.2</v>
      </c>
    </row>
    <row r="319" spans="1:2">
      <c r="A319" s="10">
        <v>26816</v>
      </c>
      <c r="B319" s="3">
        <f xml:space="preserve"> Shiller_dat!B1238</f>
        <v>104.8</v>
      </c>
    </row>
    <row r="320" spans="1:2">
      <c r="A320" s="10">
        <v>26846</v>
      </c>
      <c r="B320" s="3">
        <f xml:space="preserve"> Shiller_dat!B1239</f>
        <v>105.8</v>
      </c>
    </row>
    <row r="321" spans="1:2">
      <c r="A321" s="10">
        <v>26877</v>
      </c>
      <c r="B321" s="3">
        <f xml:space="preserve"> Shiller_dat!B1240</f>
        <v>103.8</v>
      </c>
    </row>
    <row r="322" spans="1:2">
      <c r="A322" s="10">
        <v>26908</v>
      </c>
      <c r="B322" s="3">
        <f xml:space="preserve"> Shiller_dat!B1241</f>
        <v>105.6</v>
      </c>
    </row>
    <row r="323" spans="1:2">
      <c r="A323" s="10">
        <v>26938</v>
      </c>
      <c r="B323" s="3">
        <f xml:space="preserve"> Shiller_dat!B1242</f>
        <v>109.8</v>
      </c>
    </row>
    <row r="324" spans="1:2">
      <c r="A324" s="10">
        <v>26969</v>
      </c>
      <c r="B324" s="3">
        <f xml:space="preserve"> Shiller_dat!B1243</f>
        <v>102</v>
      </c>
    </row>
    <row r="325" spans="1:2">
      <c r="A325" s="10">
        <v>26999</v>
      </c>
      <c r="B325" s="3">
        <f xml:space="preserve"> Shiller_dat!B1244</f>
        <v>94.78</v>
      </c>
    </row>
    <row r="326" spans="1:2">
      <c r="A326" s="10">
        <v>27030</v>
      </c>
      <c r="B326" s="3">
        <f xml:space="preserve"> Shiller_dat!B1245</f>
        <v>96.11</v>
      </c>
    </row>
    <row r="327" spans="1:2">
      <c r="A327" s="10">
        <v>27061</v>
      </c>
      <c r="B327" s="3">
        <f xml:space="preserve"> Shiller_dat!B1246</f>
        <v>93.45</v>
      </c>
    </row>
    <row r="328" spans="1:2">
      <c r="A328" s="10">
        <v>27089</v>
      </c>
      <c r="B328" s="3">
        <f xml:space="preserve"> Shiller_dat!B1247</f>
        <v>97.44</v>
      </c>
    </row>
    <row r="329" spans="1:2">
      <c r="A329" s="10">
        <v>27120</v>
      </c>
      <c r="B329" s="3">
        <f xml:space="preserve"> Shiller_dat!B1248</f>
        <v>92.46</v>
      </c>
    </row>
    <row r="330" spans="1:2">
      <c r="A330" s="10">
        <v>27150</v>
      </c>
      <c r="B330" s="3">
        <f xml:space="preserve"> Shiller_dat!B1249</f>
        <v>89.67</v>
      </c>
    </row>
    <row r="331" spans="1:2">
      <c r="A331" s="10">
        <v>27181</v>
      </c>
      <c r="B331" s="3">
        <f xml:space="preserve"> Shiller_dat!B1250</f>
        <v>89.79</v>
      </c>
    </row>
    <row r="332" spans="1:2">
      <c r="A332" s="10">
        <v>27211</v>
      </c>
      <c r="B332" s="3">
        <f xml:space="preserve"> Shiller_dat!B1251</f>
        <v>79.31</v>
      </c>
    </row>
    <row r="333" spans="1:2">
      <c r="A333" s="10">
        <v>27242</v>
      </c>
      <c r="B333" s="3">
        <f xml:space="preserve"> Shiller_dat!B1252</f>
        <v>76.03</v>
      </c>
    </row>
    <row r="334" spans="1:2">
      <c r="A334" s="10">
        <v>27273</v>
      </c>
      <c r="B334" s="3">
        <f xml:space="preserve"> Shiller_dat!B1253</f>
        <v>68.12</v>
      </c>
    </row>
    <row r="335" spans="1:2">
      <c r="A335" s="10">
        <v>27303</v>
      </c>
      <c r="B335" s="3">
        <f xml:space="preserve"> Shiller_dat!B1254</f>
        <v>69.44</v>
      </c>
    </row>
    <row r="336" spans="1:2">
      <c r="A336" s="10">
        <v>27334</v>
      </c>
      <c r="B336" s="3">
        <f xml:space="preserve"> Shiller_dat!B1255</f>
        <v>71.739999999999995</v>
      </c>
    </row>
    <row r="337" spans="1:2">
      <c r="A337" s="10">
        <v>27364</v>
      </c>
      <c r="B337" s="3">
        <f xml:space="preserve"> Shiller_dat!B1256</f>
        <v>67.069999999999993</v>
      </c>
    </row>
    <row r="338" spans="1:2">
      <c r="A338" s="10">
        <v>27395</v>
      </c>
      <c r="B338" s="3">
        <f xml:space="preserve"> Shiller_dat!B1257</f>
        <v>72.56</v>
      </c>
    </row>
    <row r="339" spans="1:2">
      <c r="A339" s="10">
        <v>27426</v>
      </c>
      <c r="B339" s="3">
        <f xml:space="preserve"> Shiller_dat!B1258</f>
        <v>80.099999999999994</v>
      </c>
    </row>
    <row r="340" spans="1:2">
      <c r="A340" s="10">
        <v>27454</v>
      </c>
      <c r="B340" s="3">
        <f xml:space="preserve"> Shiller_dat!B1259</f>
        <v>83.78</v>
      </c>
    </row>
    <row r="341" spans="1:2">
      <c r="A341" s="10">
        <v>27485</v>
      </c>
      <c r="B341" s="3">
        <f xml:space="preserve"> Shiller_dat!B1260</f>
        <v>84.72</v>
      </c>
    </row>
    <row r="342" spans="1:2">
      <c r="A342" s="10">
        <v>27515</v>
      </c>
      <c r="B342" s="3">
        <f xml:space="preserve"> Shiller_dat!B1261</f>
        <v>90.1</v>
      </c>
    </row>
    <row r="343" spans="1:2">
      <c r="A343" s="10">
        <v>27546</v>
      </c>
      <c r="B343" s="3">
        <f xml:space="preserve"> Shiller_dat!B1262</f>
        <v>92.4</v>
      </c>
    </row>
    <row r="344" spans="1:2">
      <c r="A344" s="10">
        <v>27576</v>
      </c>
      <c r="B344" s="3">
        <f xml:space="preserve"> Shiller_dat!B1263</f>
        <v>92.49</v>
      </c>
    </row>
    <row r="345" spans="1:2">
      <c r="A345" s="10">
        <v>27607</v>
      </c>
      <c r="B345" s="3">
        <f xml:space="preserve"> Shiller_dat!B1264</f>
        <v>85.71</v>
      </c>
    </row>
    <row r="346" spans="1:2">
      <c r="A346" s="10">
        <v>27638</v>
      </c>
      <c r="B346" s="3">
        <f xml:space="preserve"> Shiller_dat!B1265</f>
        <v>84.67</v>
      </c>
    </row>
    <row r="347" spans="1:2">
      <c r="A347" s="10">
        <v>27668</v>
      </c>
      <c r="B347" s="3">
        <f xml:space="preserve"> Shiller_dat!B1266</f>
        <v>88.57</v>
      </c>
    </row>
    <row r="348" spans="1:2">
      <c r="A348" s="10">
        <v>27699</v>
      </c>
      <c r="B348" s="3">
        <f xml:space="preserve"> Shiller_dat!B1267</f>
        <v>90.07</v>
      </c>
    </row>
    <row r="349" spans="1:2">
      <c r="A349" s="10">
        <v>27729</v>
      </c>
      <c r="B349" s="3">
        <f xml:space="preserve"> Shiller_dat!B1268</f>
        <v>88.7</v>
      </c>
    </row>
    <row r="350" spans="1:2">
      <c r="A350" s="10">
        <v>27760</v>
      </c>
      <c r="B350" s="3">
        <f xml:space="preserve"> Shiller_dat!B1269</f>
        <v>96.86</v>
      </c>
    </row>
    <row r="351" spans="1:2">
      <c r="A351" s="10">
        <v>27791</v>
      </c>
      <c r="B351" s="3">
        <f xml:space="preserve"> Shiller_dat!B1270</f>
        <v>100.6</v>
      </c>
    </row>
    <row r="352" spans="1:2">
      <c r="A352" s="10">
        <v>27820</v>
      </c>
      <c r="B352" s="3">
        <f xml:space="preserve"> Shiller_dat!B1271</f>
        <v>101.1</v>
      </c>
    </row>
    <row r="353" spans="1:2">
      <c r="A353" s="10">
        <v>27851</v>
      </c>
      <c r="B353" s="3">
        <f xml:space="preserve"> Shiller_dat!B1272</f>
        <v>101.9</v>
      </c>
    </row>
    <row r="354" spans="1:2">
      <c r="A354" s="10">
        <v>27881</v>
      </c>
      <c r="B354" s="3">
        <f xml:space="preserve"> Shiller_dat!B1273</f>
        <v>101.2</v>
      </c>
    </row>
    <row r="355" spans="1:2">
      <c r="A355" s="10">
        <v>27912</v>
      </c>
      <c r="B355" s="3">
        <f xml:space="preserve"> Shiller_dat!B1274</f>
        <v>101.8</v>
      </c>
    </row>
    <row r="356" spans="1:2">
      <c r="A356" s="10">
        <v>27942</v>
      </c>
      <c r="B356" s="3">
        <f xml:space="preserve"> Shiller_dat!B1275</f>
        <v>104.2</v>
      </c>
    </row>
    <row r="357" spans="1:2">
      <c r="A357" s="10">
        <v>27973</v>
      </c>
      <c r="B357" s="3">
        <f xml:space="preserve"> Shiller_dat!B1276</f>
        <v>103.3</v>
      </c>
    </row>
    <row r="358" spans="1:2">
      <c r="A358" s="10">
        <v>28004</v>
      </c>
      <c r="B358" s="3">
        <f xml:space="preserve"> Shiller_dat!B1277</f>
        <v>105.5</v>
      </c>
    </row>
    <row r="359" spans="1:2">
      <c r="A359" s="10">
        <v>28034</v>
      </c>
      <c r="B359" s="3">
        <f xml:space="preserve"> Shiller_dat!B1278</f>
        <v>101.9</v>
      </c>
    </row>
    <row r="360" spans="1:2">
      <c r="A360" s="10">
        <v>28065</v>
      </c>
      <c r="B360" s="3">
        <f xml:space="preserve"> Shiller_dat!B1279</f>
        <v>101.2</v>
      </c>
    </row>
    <row r="361" spans="1:2">
      <c r="A361" s="10">
        <v>28095</v>
      </c>
      <c r="B361" s="3">
        <f xml:space="preserve"> Shiller_dat!B1280</f>
        <v>104.7</v>
      </c>
    </row>
    <row r="362" spans="1:2">
      <c r="A362" s="10">
        <v>28126</v>
      </c>
      <c r="B362" s="3">
        <f xml:space="preserve"> Shiller_dat!B1281</f>
        <v>103.8</v>
      </c>
    </row>
    <row r="363" spans="1:2">
      <c r="A363" s="10">
        <v>28157</v>
      </c>
      <c r="B363" s="3">
        <f xml:space="preserve"> Shiller_dat!B1282</f>
        <v>101</v>
      </c>
    </row>
    <row r="364" spans="1:2">
      <c r="A364" s="10">
        <v>28185</v>
      </c>
      <c r="B364" s="3">
        <f xml:space="preserve"> Shiller_dat!B1283</f>
        <v>100.6</v>
      </c>
    </row>
    <row r="365" spans="1:2">
      <c r="A365" s="10">
        <v>28216</v>
      </c>
      <c r="B365" s="3">
        <f xml:space="preserve"> Shiller_dat!B1284</f>
        <v>99.05</v>
      </c>
    </row>
    <row r="366" spans="1:2">
      <c r="A366" s="10">
        <v>28246</v>
      </c>
      <c r="B366" s="3">
        <f xml:space="preserve"> Shiller_dat!B1285</f>
        <v>98.76</v>
      </c>
    </row>
    <row r="367" spans="1:2">
      <c r="A367" s="10">
        <v>28277</v>
      </c>
      <c r="B367" s="3">
        <f xml:space="preserve"> Shiller_dat!B1286</f>
        <v>99.29</v>
      </c>
    </row>
    <row r="368" spans="1:2">
      <c r="A368" s="10">
        <v>28307</v>
      </c>
      <c r="B368" s="3">
        <f xml:space="preserve"> Shiller_dat!B1287</f>
        <v>100.2</v>
      </c>
    </row>
    <row r="369" spans="1:2">
      <c r="A369" s="10">
        <v>28338</v>
      </c>
      <c r="B369" s="3">
        <f xml:space="preserve"> Shiller_dat!B1288</f>
        <v>97.75</v>
      </c>
    </row>
    <row r="370" spans="1:2">
      <c r="A370" s="10">
        <v>28369</v>
      </c>
      <c r="B370" s="3">
        <f xml:space="preserve"> Shiller_dat!B1289</f>
        <v>96.23</v>
      </c>
    </row>
    <row r="371" spans="1:2">
      <c r="A371" s="10">
        <v>28399</v>
      </c>
      <c r="B371" s="3">
        <f xml:space="preserve"> Shiller_dat!B1290</f>
        <v>93.74</v>
      </c>
    </row>
    <row r="372" spans="1:2">
      <c r="A372" s="10">
        <v>28430</v>
      </c>
      <c r="B372" s="3">
        <f xml:space="preserve"> Shiller_dat!B1291</f>
        <v>94.28</v>
      </c>
    </row>
    <row r="373" spans="1:2">
      <c r="A373" s="10">
        <v>28460</v>
      </c>
      <c r="B373" s="3">
        <f xml:space="preserve"> Shiller_dat!B1292</f>
        <v>93.82</v>
      </c>
    </row>
    <row r="374" spans="1:2">
      <c r="A374" s="10">
        <v>28491</v>
      </c>
      <c r="B374" s="3">
        <f xml:space="preserve"> Shiller_dat!B1293</f>
        <v>90.25</v>
      </c>
    </row>
    <row r="375" spans="1:2">
      <c r="A375" s="10">
        <v>28522</v>
      </c>
      <c r="B375" s="3">
        <f xml:space="preserve"> Shiller_dat!B1294</f>
        <v>88.98</v>
      </c>
    </row>
    <row r="376" spans="1:2">
      <c r="A376" s="10">
        <v>28550</v>
      </c>
      <c r="B376" s="3">
        <f xml:space="preserve"> Shiller_dat!B1295</f>
        <v>88.82</v>
      </c>
    </row>
    <row r="377" spans="1:2">
      <c r="A377" s="10">
        <v>28581</v>
      </c>
      <c r="B377" s="3">
        <f xml:space="preserve"> Shiller_dat!B1296</f>
        <v>92.71</v>
      </c>
    </row>
    <row r="378" spans="1:2">
      <c r="A378" s="10">
        <v>28611</v>
      </c>
      <c r="B378" s="3">
        <f xml:space="preserve"> Shiller_dat!B1297</f>
        <v>97.41</v>
      </c>
    </row>
    <row r="379" spans="1:2">
      <c r="A379" s="10">
        <v>28642</v>
      </c>
      <c r="B379" s="3">
        <f xml:space="preserve"> Shiller_dat!B1298</f>
        <v>97.66</v>
      </c>
    </row>
    <row r="380" spans="1:2">
      <c r="A380" s="10">
        <v>28672</v>
      </c>
      <c r="B380" s="3">
        <f xml:space="preserve"> Shiller_dat!B1299</f>
        <v>97.19</v>
      </c>
    </row>
    <row r="381" spans="1:2">
      <c r="A381" s="10">
        <v>28703</v>
      </c>
      <c r="B381" s="3">
        <f xml:space="preserve"> Shiller_dat!B1300</f>
        <v>103.9</v>
      </c>
    </row>
    <row r="382" spans="1:2">
      <c r="A382" s="10">
        <v>28734</v>
      </c>
      <c r="B382" s="3">
        <f xml:space="preserve"> Shiller_dat!B1301</f>
        <v>103.9</v>
      </c>
    </row>
    <row r="383" spans="1:2">
      <c r="A383" s="10">
        <v>28764</v>
      </c>
      <c r="B383" s="3">
        <f xml:space="preserve"> Shiller_dat!B1302</f>
        <v>100.6</v>
      </c>
    </row>
    <row r="384" spans="1:2">
      <c r="A384" s="10">
        <v>28795</v>
      </c>
      <c r="B384" s="3">
        <f xml:space="preserve"> Shiller_dat!B1303</f>
        <v>94.71</v>
      </c>
    </row>
    <row r="385" spans="1:2">
      <c r="A385" s="10">
        <v>28825</v>
      </c>
      <c r="B385" s="3">
        <f xml:space="preserve"> Shiller_dat!B1304</f>
        <v>96.11</v>
      </c>
    </row>
    <row r="386" spans="1:2">
      <c r="A386" s="10">
        <v>28856</v>
      </c>
      <c r="B386" s="3">
        <f xml:space="preserve"> Shiller_dat!B1305</f>
        <v>99.71</v>
      </c>
    </row>
    <row r="387" spans="1:2">
      <c r="A387" s="10">
        <v>28887</v>
      </c>
      <c r="B387" s="3">
        <f xml:space="preserve"> Shiller_dat!B1306</f>
        <v>98.23</v>
      </c>
    </row>
    <row r="388" spans="1:2">
      <c r="A388" s="10">
        <v>28915</v>
      </c>
      <c r="B388" s="3">
        <f xml:space="preserve"> Shiller_dat!B1307</f>
        <v>100.1</v>
      </c>
    </row>
    <row r="389" spans="1:2">
      <c r="A389" s="10">
        <v>28946</v>
      </c>
      <c r="B389" s="3">
        <f xml:space="preserve"> Shiller_dat!B1308</f>
        <v>102.1</v>
      </c>
    </row>
    <row r="390" spans="1:2">
      <c r="A390" s="10">
        <v>28976</v>
      </c>
      <c r="B390" s="3">
        <f xml:space="preserve"> Shiller_dat!B1309</f>
        <v>99.73</v>
      </c>
    </row>
    <row r="391" spans="1:2">
      <c r="A391" s="10">
        <v>29007</v>
      </c>
      <c r="B391" s="3">
        <f xml:space="preserve"> Shiller_dat!B1310</f>
        <v>101.7</v>
      </c>
    </row>
    <row r="392" spans="1:2">
      <c r="A392" s="10">
        <v>29037</v>
      </c>
      <c r="B392" s="3">
        <f xml:space="preserve"> Shiller_dat!B1311</f>
        <v>102.7</v>
      </c>
    </row>
    <row r="393" spans="1:2">
      <c r="A393" s="10">
        <v>29068</v>
      </c>
      <c r="B393" s="3">
        <f xml:space="preserve"> Shiller_dat!B1312</f>
        <v>107.4</v>
      </c>
    </row>
    <row r="394" spans="1:2">
      <c r="A394" s="10">
        <v>29099</v>
      </c>
      <c r="B394" s="3">
        <f xml:space="preserve"> Shiller_dat!B1313</f>
        <v>108.6</v>
      </c>
    </row>
    <row r="395" spans="1:2">
      <c r="A395" s="10">
        <v>29129</v>
      </c>
      <c r="B395" s="3">
        <f xml:space="preserve"> Shiller_dat!B1314</f>
        <v>104.5</v>
      </c>
    </row>
    <row r="396" spans="1:2">
      <c r="A396" s="10">
        <v>29160</v>
      </c>
      <c r="B396" s="3">
        <f xml:space="preserve"> Shiller_dat!B1315</f>
        <v>103.7</v>
      </c>
    </row>
    <row r="397" spans="1:2">
      <c r="A397" s="10">
        <v>29190</v>
      </c>
      <c r="B397" s="3">
        <f xml:space="preserve"> Shiller_dat!B1316</f>
        <v>107.8</v>
      </c>
    </row>
    <row r="398" spans="1:2">
      <c r="A398" s="10">
        <v>29221</v>
      </c>
      <c r="B398" s="3">
        <f xml:space="preserve"> Shiller_dat!B1317</f>
        <v>110.9</v>
      </c>
    </row>
    <row r="399" spans="1:2">
      <c r="A399" s="10">
        <v>29252</v>
      </c>
      <c r="B399" s="3">
        <f xml:space="preserve"> Shiller_dat!B1318</f>
        <v>115.3</v>
      </c>
    </row>
    <row r="400" spans="1:2">
      <c r="A400" s="10">
        <v>29281</v>
      </c>
      <c r="B400" s="3">
        <f xml:space="preserve"> Shiller_dat!B1319</f>
        <v>104.7</v>
      </c>
    </row>
    <row r="401" spans="1:2">
      <c r="A401" s="10">
        <v>29312</v>
      </c>
      <c r="B401" s="3">
        <f xml:space="preserve"> Shiller_dat!B1320</f>
        <v>103</v>
      </c>
    </row>
    <row r="402" spans="1:2">
      <c r="A402" s="10">
        <v>29342</v>
      </c>
      <c r="B402" s="3">
        <f xml:space="preserve"> Shiller_dat!B1321</f>
        <v>107.7</v>
      </c>
    </row>
    <row r="403" spans="1:2">
      <c r="A403" s="10">
        <v>29373</v>
      </c>
      <c r="B403" s="3">
        <f xml:space="preserve"> Shiller_dat!B1322</f>
        <v>114.6</v>
      </c>
    </row>
    <row r="404" spans="1:2">
      <c r="A404" s="10">
        <v>29403</v>
      </c>
      <c r="B404" s="3">
        <f xml:space="preserve"> Shiller_dat!B1323</f>
        <v>119.8</v>
      </c>
    </row>
    <row r="405" spans="1:2">
      <c r="A405" s="10">
        <v>29434</v>
      </c>
      <c r="B405" s="3">
        <f xml:space="preserve"> Shiller_dat!B1324</f>
        <v>123.5</v>
      </c>
    </row>
    <row r="406" spans="1:2">
      <c r="A406" s="10">
        <v>29465</v>
      </c>
      <c r="B406" s="3">
        <f xml:space="preserve"> Shiller_dat!B1325</f>
        <v>126.5</v>
      </c>
    </row>
    <row r="407" spans="1:2">
      <c r="A407" s="10">
        <v>29495</v>
      </c>
      <c r="B407" s="3">
        <f xml:space="preserve"> Shiller_dat!B1326</f>
        <v>130.19999999999999</v>
      </c>
    </row>
    <row r="408" spans="1:2">
      <c r="A408" s="10">
        <v>29526</v>
      </c>
      <c r="B408" s="3">
        <f xml:space="preserve"> Shiller_dat!B1327</f>
        <v>135.69999999999999</v>
      </c>
    </row>
    <row r="409" spans="1:2">
      <c r="A409" s="10">
        <v>29556</v>
      </c>
      <c r="B409" s="3">
        <f xml:space="preserve"> Shiller_dat!B1328</f>
        <v>133.5</v>
      </c>
    </row>
    <row r="410" spans="1:2">
      <c r="A410" s="10">
        <v>29587</v>
      </c>
      <c r="B410" s="3">
        <f xml:space="preserve"> Shiller_dat!B1329</f>
        <v>133</v>
      </c>
    </row>
    <row r="411" spans="1:2">
      <c r="A411" s="10">
        <v>29618</v>
      </c>
      <c r="B411" s="3">
        <f xml:space="preserve"> Shiller_dat!B1330</f>
        <v>128.4</v>
      </c>
    </row>
    <row r="412" spans="1:2">
      <c r="A412" s="10">
        <v>29646</v>
      </c>
      <c r="B412" s="3">
        <f xml:space="preserve"> Shiller_dat!B1331</f>
        <v>133.19999999999999</v>
      </c>
    </row>
    <row r="413" spans="1:2">
      <c r="A413" s="10">
        <v>29677</v>
      </c>
      <c r="B413" s="3">
        <f xml:space="preserve"> Shiller_dat!B1332</f>
        <v>134.4</v>
      </c>
    </row>
    <row r="414" spans="1:2">
      <c r="A414" s="10">
        <v>29707</v>
      </c>
      <c r="B414" s="3">
        <f xml:space="preserve"> Shiller_dat!B1333</f>
        <v>131.69999999999999</v>
      </c>
    </row>
    <row r="415" spans="1:2">
      <c r="A415" s="10">
        <v>29738</v>
      </c>
      <c r="B415" s="3">
        <f xml:space="preserve"> Shiller_dat!B1334</f>
        <v>132.30000000000001</v>
      </c>
    </row>
    <row r="416" spans="1:2">
      <c r="A416" s="10">
        <v>29768</v>
      </c>
      <c r="B416" s="3">
        <f xml:space="preserve"> Shiller_dat!B1335</f>
        <v>129.1</v>
      </c>
    </row>
    <row r="417" spans="1:2">
      <c r="A417" s="10">
        <v>29799</v>
      </c>
      <c r="B417" s="3">
        <f xml:space="preserve"> Shiller_dat!B1336</f>
        <v>129.6</v>
      </c>
    </row>
    <row r="418" spans="1:2">
      <c r="A418" s="10">
        <v>29830</v>
      </c>
      <c r="B418" s="3">
        <f xml:space="preserve"> Shiller_dat!B1337</f>
        <v>118.3</v>
      </c>
    </row>
    <row r="419" spans="1:2">
      <c r="A419" s="10">
        <v>29860</v>
      </c>
      <c r="B419" s="3">
        <f xml:space="preserve"> Shiller_dat!B1338</f>
        <v>119.8</v>
      </c>
    </row>
    <row r="420" spans="1:2">
      <c r="A420" s="10">
        <v>29891</v>
      </c>
      <c r="B420" s="3">
        <f xml:space="preserve"> Shiller_dat!B1339</f>
        <v>122.9</v>
      </c>
    </row>
    <row r="421" spans="1:2">
      <c r="A421" s="10">
        <v>29921</v>
      </c>
      <c r="B421" s="3">
        <f xml:space="preserve"> Shiller_dat!B1340</f>
        <v>123.8</v>
      </c>
    </row>
    <row r="422" spans="1:2">
      <c r="A422" s="10">
        <v>29952</v>
      </c>
      <c r="B422" s="3">
        <f xml:space="preserve"> Shiller_dat!B1341</f>
        <v>117.3</v>
      </c>
    </row>
    <row r="423" spans="1:2">
      <c r="A423" s="10">
        <v>29983</v>
      </c>
      <c r="B423" s="3">
        <f xml:space="preserve"> Shiller_dat!B1342</f>
        <v>114.5</v>
      </c>
    </row>
    <row r="424" spans="1:2">
      <c r="A424" s="10">
        <v>30011</v>
      </c>
      <c r="B424" s="3">
        <f xml:space="preserve"> Shiller_dat!B1343</f>
        <v>110.8</v>
      </c>
    </row>
    <row r="425" spans="1:2">
      <c r="A425" s="10">
        <v>30042</v>
      </c>
      <c r="B425" s="3">
        <f xml:space="preserve"> Shiller_dat!B1344</f>
        <v>116.3</v>
      </c>
    </row>
    <row r="426" spans="1:2">
      <c r="A426" s="10">
        <v>30072</v>
      </c>
      <c r="B426" s="3">
        <f xml:space="preserve"> Shiller_dat!B1345</f>
        <v>116.4</v>
      </c>
    </row>
    <row r="427" spans="1:2">
      <c r="A427" s="10">
        <v>30103</v>
      </c>
      <c r="B427" s="3">
        <f xml:space="preserve"> Shiller_dat!B1346</f>
        <v>109.7</v>
      </c>
    </row>
    <row r="428" spans="1:2">
      <c r="A428" s="10">
        <v>30133</v>
      </c>
      <c r="B428" s="3">
        <f xml:space="preserve"> Shiller_dat!B1347</f>
        <v>109.4</v>
      </c>
    </row>
    <row r="429" spans="1:2">
      <c r="A429" s="10">
        <v>30164</v>
      </c>
      <c r="B429" s="3">
        <f xml:space="preserve"> Shiller_dat!B1348</f>
        <v>109.7</v>
      </c>
    </row>
    <row r="430" spans="1:2">
      <c r="A430" s="10">
        <v>30195</v>
      </c>
      <c r="B430" s="3">
        <f xml:space="preserve"> Shiller_dat!B1349</f>
        <v>122.4</v>
      </c>
    </row>
    <row r="431" spans="1:2">
      <c r="A431" s="10">
        <v>30225</v>
      </c>
      <c r="B431" s="3">
        <f xml:space="preserve"> Shiller_dat!B1350</f>
        <v>132.69999999999999</v>
      </c>
    </row>
    <row r="432" spans="1:2">
      <c r="A432" s="10">
        <v>30256</v>
      </c>
      <c r="B432" s="3">
        <f xml:space="preserve"> Shiller_dat!B1351</f>
        <v>138.1</v>
      </c>
    </row>
    <row r="433" spans="1:2">
      <c r="A433" s="10">
        <v>30286</v>
      </c>
      <c r="B433" s="3">
        <f xml:space="preserve"> Shiller_dat!B1352</f>
        <v>139.4</v>
      </c>
    </row>
    <row r="434" spans="1:2">
      <c r="A434" s="10">
        <v>30317</v>
      </c>
      <c r="B434" s="3">
        <f xml:space="preserve"> Shiller_dat!B1353</f>
        <v>144.30000000000001</v>
      </c>
    </row>
    <row r="435" spans="1:2">
      <c r="A435" s="10">
        <v>30348</v>
      </c>
      <c r="B435" s="3">
        <f xml:space="preserve"> Shiller_dat!B1354</f>
        <v>146.80000000000001</v>
      </c>
    </row>
    <row r="436" spans="1:2">
      <c r="A436" s="10">
        <v>30376</v>
      </c>
      <c r="B436" s="3">
        <f xml:space="preserve"> Shiller_dat!B1355</f>
        <v>151.9</v>
      </c>
    </row>
    <row r="437" spans="1:2">
      <c r="A437" s="10">
        <v>30407</v>
      </c>
      <c r="B437" s="3">
        <f xml:space="preserve"> Shiller_dat!B1356</f>
        <v>157.69999999999999</v>
      </c>
    </row>
    <row r="438" spans="1:2">
      <c r="A438" s="10">
        <v>30437</v>
      </c>
      <c r="B438" s="3">
        <f xml:space="preserve"> Shiller_dat!B1357</f>
        <v>164.1</v>
      </c>
    </row>
    <row r="439" spans="1:2">
      <c r="A439" s="10">
        <v>30468</v>
      </c>
      <c r="B439" s="3">
        <f xml:space="preserve"> Shiller_dat!B1358</f>
        <v>166.4</v>
      </c>
    </row>
    <row r="440" spans="1:2">
      <c r="A440" s="10">
        <v>30498</v>
      </c>
      <c r="B440" s="3">
        <f xml:space="preserve"> Shiller_dat!B1359</f>
        <v>167</v>
      </c>
    </row>
    <row r="441" spans="1:2">
      <c r="A441" s="10">
        <v>30529</v>
      </c>
      <c r="B441" s="3">
        <f xml:space="preserve"> Shiller_dat!B1360</f>
        <v>162.4</v>
      </c>
    </row>
    <row r="442" spans="1:2">
      <c r="A442" s="10">
        <v>30560</v>
      </c>
      <c r="B442" s="3">
        <f xml:space="preserve"> Shiller_dat!B1361</f>
        <v>167.2</v>
      </c>
    </row>
    <row r="443" spans="1:2">
      <c r="A443" s="10">
        <v>30590</v>
      </c>
      <c r="B443" s="3">
        <f xml:space="preserve"> Shiller_dat!B1362</f>
        <v>167.7</v>
      </c>
    </row>
    <row r="444" spans="1:2">
      <c r="A444" s="10">
        <v>30621</v>
      </c>
      <c r="B444" s="3">
        <f xml:space="preserve"> Shiller_dat!B1363</f>
        <v>165.2</v>
      </c>
    </row>
    <row r="445" spans="1:2">
      <c r="A445" s="10">
        <v>30651</v>
      </c>
      <c r="B445" s="3">
        <f xml:space="preserve"> Shiller_dat!B1364</f>
        <v>164.4</v>
      </c>
    </row>
    <row r="446" spans="1:2">
      <c r="A446" s="10">
        <v>30682</v>
      </c>
      <c r="B446" s="3">
        <f xml:space="preserve"> Shiller_dat!B1365</f>
        <v>166.4</v>
      </c>
    </row>
    <row r="447" spans="1:2">
      <c r="A447" s="10">
        <v>30713</v>
      </c>
      <c r="B447" s="3">
        <f xml:space="preserve"> Shiller_dat!B1366</f>
        <v>157.30000000000001</v>
      </c>
    </row>
    <row r="448" spans="1:2">
      <c r="A448" s="10">
        <v>30742</v>
      </c>
      <c r="B448" s="3">
        <f xml:space="preserve"> Shiller_dat!B1367</f>
        <v>157.4</v>
      </c>
    </row>
    <row r="449" spans="1:2">
      <c r="A449" s="10">
        <v>30773</v>
      </c>
      <c r="B449" s="3">
        <f xml:space="preserve"> Shiller_dat!B1368</f>
        <v>157.6</v>
      </c>
    </row>
    <row r="450" spans="1:2">
      <c r="A450" s="10">
        <v>30803</v>
      </c>
      <c r="B450" s="3">
        <f xml:space="preserve"> Shiller_dat!B1369</f>
        <v>156.6</v>
      </c>
    </row>
    <row r="451" spans="1:2">
      <c r="A451" s="10">
        <v>30834</v>
      </c>
      <c r="B451" s="3">
        <f xml:space="preserve"> Shiller_dat!B1370</f>
        <v>153.1</v>
      </c>
    </row>
    <row r="452" spans="1:2">
      <c r="A452" s="10">
        <v>30864</v>
      </c>
      <c r="B452" s="3">
        <f xml:space="preserve"> Shiller_dat!B1371</f>
        <v>151.1</v>
      </c>
    </row>
    <row r="453" spans="1:2">
      <c r="A453" s="10">
        <v>30895</v>
      </c>
      <c r="B453" s="3">
        <f xml:space="preserve"> Shiller_dat!B1372</f>
        <v>164.4</v>
      </c>
    </row>
    <row r="454" spans="1:2">
      <c r="A454" s="10">
        <v>30926</v>
      </c>
      <c r="B454" s="3">
        <f xml:space="preserve"> Shiller_dat!B1373</f>
        <v>166.1</v>
      </c>
    </row>
    <row r="455" spans="1:2">
      <c r="A455" s="10">
        <v>30956</v>
      </c>
      <c r="B455" s="3">
        <f xml:space="preserve"> Shiller_dat!B1374</f>
        <v>164.8</v>
      </c>
    </row>
    <row r="456" spans="1:2">
      <c r="A456" s="10">
        <v>30987</v>
      </c>
      <c r="B456" s="3">
        <f xml:space="preserve"> Shiller_dat!B1375</f>
        <v>166.3</v>
      </c>
    </row>
    <row r="457" spans="1:2">
      <c r="A457" s="10">
        <v>31017</v>
      </c>
      <c r="B457" s="3">
        <f xml:space="preserve"> Shiller_dat!B1376</f>
        <v>164.5</v>
      </c>
    </row>
    <row r="458" spans="1:2">
      <c r="A458" s="10">
        <v>31048</v>
      </c>
      <c r="B458" s="3">
        <f xml:space="preserve"> Shiller_dat!B1377</f>
        <v>171.6</v>
      </c>
    </row>
    <row r="459" spans="1:2">
      <c r="A459" s="10">
        <v>31079</v>
      </c>
      <c r="B459" s="3">
        <f xml:space="preserve"> Shiller_dat!B1378</f>
        <v>180.9</v>
      </c>
    </row>
    <row r="460" spans="1:2">
      <c r="A460" s="10">
        <v>31107</v>
      </c>
      <c r="B460" s="3">
        <f xml:space="preserve"> Shiller_dat!B1379</f>
        <v>179.4</v>
      </c>
    </row>
    <row r="461" spans="1:2">
      <c r="A461" s="10">
        <v>31138</v>
      </c>
      <c r="B461" s="3">
        <f xml:space="preserve"> Shiller_dat!B1380</f>
        <v>180.6</v>
      </c>
    </row>
    <row r="462" spans="1:2">
      <c r="A462" s="10">
        <v>31168</v>
      </c>
      <c r="B462" s="3">
        <f xml:space="preserve"> Shiller_dat!B1381</f>
        <v>184.9</v>
      </c>
    </row>
    <row r="463" spans="1:2">
      <c r="A463" s="10">
        <v>31199</v>
      </c>
      <c r="B463" s="3">
        <f xml:space="preserve"> Shiller_dat!B1382</f>
        <v>188.9</v>
      </c>
    </row>
    <row r="464" spans="1:2">
      <c r="A464" s="10">
        <v>31229</v>
      </c>
      <c r="B464" s="3">
        <f xml:space="preserve"> Shiller_dat!B1383</f>
        <v>192.5</v>
      </c>
    </row>
    <row r="465" spans="1:2">
      <c r="A465" s="10">
        <v>31260</v>
      </c>
      <c r="B465" s="3">
        <f xml:space="preserve"> Shiller_dat!B1384</f>
        <v>188.3</v>
      </c>
    </row>
    <row r="466" spans="1:2">
      <c r="A466" s="10">
        <v>31291</v>
      </c>
      <c r="B466" s="3">
        <f xml:space="preserve"> Shiller_dat!B1385</f>
        <v>184.1</v>
      </c>
    </row>
    <row r="467" spans="1:2">
      <c r="A467" s="10">
        <v>31321</v>
      </c>
      <c r="B467" s="3">
        <f xml:space="preserve"> Shiller_dat!B1386</f>
        <v>186.2</v>
      </c>
    </row>
    <row r="468" spans="1:2">
      <c r="A468" s="10">
        <v>31352</v>
      </c>
      <c r="B468" s="3">
        <f xml:space="preserve"> Shiller_dat!B1387</f>
        <v>197.5</v>
      </c>
    </row>
    <row r="469" spans="1:2">
      <c r="A469" s="10">
        <v>31382</v>
      </c>
      <c r="B469" s="3">
        <f xml:space="preserve"> Shiller_dat!B1388</f>
        <v>207.3</v>
      </c>
    </row>
    <row r="470" spans="1:2">
      <c r="A470" s="10">
        <v>31413</v>
      </c>
      <c r="B470" s="3">
        <f xml:space="preserve"> Shiller_dat!B1389</f>
        <v>208.2</v>
      </c>
    </row>
    <row r="471" spans="1:2">
      <c r="A471" s="10">
        <v>31444</v>
      </c>
      <c r="B471" s="3">
        <f xml:space="preserve"> Shiller_dat!B1390</f>
        <v>219.4</v>
      </c>
    </row>
    <row r="472" spans="1:2">
      <c r="A472" s="10">
        <v>31472</v>
      </c>
      <c r="B472" s="3">
        <f xml:space="preserve"> Shiller_dat!B1391</f>
        <v>232.3</v>
      </c>
    </row>
    <row r="473" spans="1:2">
      <c r="A473" s="10">
        <v>31503</v>
      </c>
      <c r="B473" s="3">
        <f xml:space="preserve"> Shiller_dat!B1392</f>
        <v>238</v>
      </c>
    </row>
    <row r="474" spans="1:2">
      <c r="A474" s="10">
        <v>31533</v>
      </c>
      <c r="B474" s="3">
        <f xml:space="preserve"> Shiller_dat!B1393</f>
        <v>238.5</v>
      </c>
    </row>
    <row r="475" spans="1:2">
      <c r="A475" s="10">
        <v>31564</v>
      </c>
      <c r="B475" s="3">
        <f xml:space="preserve"> Shiller_dat!B1394</f>
        <v>245.3</v>
      </c>
    </row>
    <row r="476" spans="1:2">
      <c r="A476" s="10">
        <v>31594</v>
      </c>
      <c r="B476" s="3">
        <f xml:space="preserve"> Shiller_dat!B1395</f>
        <v>240.2</v>
      </c>
    </row>
    <row r="477" spans="1:2">
      <c r="A477" s="10">
        <v>31625</v>
      </c>
      <c r="B477" s="3">
        <f xml:space="preserve"> Shiller_dat!B1396</f>
        <v>245</v>
      </c>
    </row>
    <row r="478" spans="1:2">
      <c r="A478" s="10">
        <v>31656</v>
      </c>
      <c r="B478" s="3">
        <f xml:space="preserve"> Shiller_dat!B1397</f>
        <v>238.3</v>
      </c>
    </row>
    <row r="479" spans="1:2">
      <c r="A479" s="10">
        <v>31686</v>
      </c>
      <c r="B479" s="3">
        <f xml:space="preserve"> Shiller_dat!B1398</f>
        <v>237.4</v>
      </c>
    </row>
    <row r="480" spans="1:2">
      <c r="A480" s="10">
        <v>31717</v>
      </c>
      <c r="B480" s="3">
        <f xml:space="preserve"> Shiller_dat!B1399</f>
        <v>245.1</v>
      </c>
    </row>
    <row r="481" spans="1:2">
      <c r="A481" s="10">
        <v>31747</v>
      </c>
      <c r="B481" s="3">
        <f xml:space="preserve"> Shiller_dat!B1400</f>
        <v>248.6</v>
      </c>
    </row>
    <row r="482" spans="1:2">
      <c r="A482" s="10">
        <v>31778</v>
      </c>
      <c r="B482" s="3">
        <f xml:space="preserve"> Shiller_dat!B1401</f>
        <v>264.5</v>
      </c>
    </row>
    <row r="483" spans="1:2">
      <c r="A483" s="10">
        <v>31809</v>
      </c>
      <c r="B483" s="3">
        <f xml:space="preserve"> Shiller_dat!B1402</f>
        <v>280.89999999999998</v>
      </c>
    </row>
    <row r="484" spans="1:2">
      <c r="A484" s="10">
        <v>31837</v>
      </c>
      <c r="B484" s="3">
        <f xml:space="preserve"> Shiller_dat!B1403</f>
        <v>292.5</v>
      </c>
    </row>
    <row r="485" spans="1:2">
      <c r="A485" s="10">
        <v>31868</v>
      </c>
      <c r="B485" s="3">
        <f xml:space="preserve"> Shiller_dat!B1404</f>
        <v>289.3</v>
      </c>
    </row>
    <row r="486" spans="1:2">
      <c r="A486" s="10">
        <v>31898</v>
      </c>
      <c r="B486" s="3">
        <f xml:space="preserve"> Shiller_dat!B1405</f>
        <v>289.10000000000002</v>
      </c>
    </row>
    <row r="487" spans="1:2">
      <c r="A487" s="10">
        <v>31929</v>
      </c>
      <c r="B487" s="3">
        <f xml:space="preserve"> Shiller_dat!B1406</f>
        <v>301.39999999999998</v>
      </c>
    </row>
    <row r="488" spans="1:2">
      <c r="A488" s="10">
        <v>31959</v>
      </c>
      <c r="B488" s="3">
        <f xml:space="preserve"> Shiller_dat!B1407</f>
        <v>310.10000000000002</v>
      </c>
    </row>
    <row r="489" spans="1:2">
      <c r="A489" s="10">
        <v>31990</v>
      </c>
      <c r="B489" s="3">
        <f xml:space="preserve"> Shiller_dat!B1408</f>
        <v>329.4</v>
      </c>
    </row>
    <row r="490" spans="1:2">
      <c r="A490" s="10">
        <v>32021</v>
      </c>
      <c r="B490" s="3">
        <f xml:space="preserve"> Shiller_dat!B1409</f>
        <v>318.7</v>
      </c>
    </row>
    <row r="491" spans="1:2">
      <c r="A491" s="10">
        <v>32051</v>
      </c>
      <c r="B491" s="3">
        <f xml:space="preserve"> Shiller_dat!B1410</f>
        <v>280.2</v>
      </c>
    </row>
    <row r="492" spans="1:2">
      <c r="A492" s="10">
        <v>32082</v>
      </c>
      <c r="B492" s="3">
        <f xml:space="preserve"> Shiller_dat!B1411</f>
        <v>245</v>
      </c>
    </row>
    <row r="493" spans="1:2">
      <c r="A493" s="10">
        <v>32112</v>
      </c>
      <c r="B493" s="3">
        <f xml:space="preserve"> Shiller_dat!B1412</f>
        <v>241</v>
      </c>
    </row>
    <row r="494" spans="1:2">
      <c r="A494" s="10">
        <v>32143</v>
      </c>
      <c r="B494" s="3">
        <f xml:space="preserve"> Shiller_dat!B1413</f>
        <v>250.5</v>
      </c>
    </row>
    <row r="495" spans="1:2">
      <c r="A495" s="10">
        <v>32174</v>
      </c>
      <c r="B495" s="3">
        <f xml:space="preserve"> Shiller_dat!B1414</f>
        <v>258.10000000000002</v>
      </c>
    </row>
    <row r="496" spans="1:2">
      <c r="A496" s="10">
        <v>32203</v>
      </c>
      <c r="B496" s="3">
        <f xml:space="preserve"> Shiller_dat!B1415</f>
        <v>265.7</v>
      </c>
    </row>
    <row r="497" spans="1:2">
      <c r="A497" s="10">
        <v>32234</v>
      </c>
      <c r="B497" s="3">
        <f xml:space="preserve"> Shiller_dat!B1416</f>
        <v>262.60000000000002</v>
      </c>
    </row>
    <row r="498" spans="1:2">
      <c r="A498" s="10">
        <v>32264</v>
      </c>
      <c r="B498" s="3">
        <f xml:space="preserve"> Shiller_dat!B1417</f>
        <v>256.10000000000002</v>
      </c>
    </row>
    <row r="499" spans="1:2">
      <c r="A499" s="10">
        <v>32295</v>
      </c>
      <c r="B499" s="3">
        <f xml:space="preserve"> Shiller_dat!B1418</f>
        <v>270.7</v>
      </c>
    </row>
    <row r="500" spans="1:2">
      <c r="A500" s="10">
        <v>32325</v>
      </c>
      <c r="B500" s="3">
        <f xml:space="preserve"> Shiller_dat!B1419</f>
        <v>269.10000000000002</v>
      </c>
    </row>
    <row r="501" spans="1:2">
      <c r="A501" s="10">
        <v>32356</v>
      </c>
      <c r="B501" s="3">
        <f xml:space="preserve"> Shiller_dat!B1420</f>
        <v>263.7</v>
      </c>
    </row>
    <row r="502" spans="1:2">
      <c r="A502" s="10">
        <v>32387</v>
      </c>
      <c r="B502" s="3">
        <f xml:space="preserve"> Shiller_dat!B1421</f>
        <v>268</v>
      </c>
    </row>
    <row r="503" spans="1:2">
      <c r="A503" s="10">
        <v>32417</v>
      </c>
      <c r="B503" s="3">
        <f xml:space="preserve"> Shiller_dat!B1422</f>
        <v>277.39999999999998</v>
      </c>
    </row>
    <row r="504" spans="1:2">
      <c r="A504" s="10">
        <v>32448</v>
      </c>
      <c r="B504" s="3">
        <f xml:space="preserve"> Shiller_dat!B1423</f>
        <v>271</v>
      </c>
    </row>
    <row r="505" spans="1:2">
      <c r="A505" s="10">
        <v>32478</v>
      </c>
      <c r="B505" s="3">
        <f xml:space="preserve"> Shiller_dat!B1424</f>
        <v>276.5</v>
      </c>
    </row>
    <row r="506" spans="1:2">
      <c r="A506" s="10">
        <v>32509</v>
      </c>
      <c r="B506" s="3">
        <f xml:space="preserve"> Shiller_dat!B1425</f>
        <v>285.39999999999998</v>
      </c>
    </row>
    <row r="507" spans="1:2">
      <c r="A507" s="10">
        <v>32540</v>
      </c>
      <c r="B507" s="3">
        <f xml:space="preserve"> Shiller_dat!B1426</f>
        <v>294</v>
      </c>
    </row>
    <row r="508" spans="1:2">
      <c r="A508" s="10">
        <v>32568</v>
      </c>
      <c r="B508" s="3">
        <f xml:space="preserve"> Shiller_dat!B1427</f>
        <v>292.7</v>
      </c>
    </row>
    <row r="509" spans="1:2">
      <c r="A509" s="10">
        <v>32599</v>
      </c>
      <c r="B509" s="3">
        <f xml:space="preserve"> Shiller_dat!B1428</f>
        <v>302.3</v>
      </c>
    </row>
    <row r="510" spans="1:2">
      <c r="A510" s="10">
        <v>32629</v>
      </c>
      <c r="B510" s="3">
        <f xml:space="preserve"> Shiller_dat!B1429</f>
        <v>313.89999999999998</v>
      </c>
    </row>
    <row r="511" spans="1:2">
      <c r="A511" s="10">
        <v>32660</v>
      </c>
      <c r="B511" s="3">
        <f xml:space="preserve"> Shiller_dat!B1430</f>
        <v>323.7</v>
      </c>
    </row>
    <row r="512" spans="1:2">
      <c r="A512" s="10">
        <v>32690</v>
      </c>
      <c r="B512" s="3">
        <f xml:space="preserve"> Shiller_dat!B1431</f>
        <v>331.9</v>
      </c>
    </row>
    <row r="513" spans="1:2">
      <c r="A513" s="10">
        <v>32721</v>
      </c>
      <c r="B513" s="3">
        <f xml:space="preserve"> Shiller_dat!B1432</f>
        <v>346.6</v>
      </c>
    </row>
    <row r="514" spans="1:2">
      <c r="A514" s="10">
        <v>32752</v>
      </c>
      <c r="B514" s="3">
        <f xml:space="preserve"> Shiller_dat!B1433</f>
        <v>347.3</v>
      </c>
    </row>
    <row r="515" spans="1:2">
      <c r="A515" s="10">
        <v>32782</v>
      </c>
      <c r="B515" s="3">
        <f xml:space="preserve"> Shiller_dat!B1434</f>
        <v>347.4</v>
      </c>
    </row>
    <row r="516" spans="1:2">
      <c r="A516" s="10">
        <v>32813</v>
      </c>
      <c r="B516" s="3">
        <f xml:space="preserve"> Shiller_dat!B1435</f>
        <v>340.2</v>
      </c>
    </row>
    <row r="517" spans="1:2">
      <c r="A517" s="10">
        <v>32843</v>
      </c>
      <c r="B517" s="3">
        <f xml:space="preserve"> Shiller_dat!B1436</f>
        <v>348.6</v>
      </c>
    </row>
    <row r="518" spans="1:2">
      <c r="A518" s="10">
        <v>32874</v>
      </c>
      <c r="B518" s="3">
        <f xml:space="preserve"> Shiller_dat!B1437</f>
        <v>339.97</v>
      </c>
    </row>
    <row r="519" spans="1:2">
      <c r="A519" s="10">
        <v>32905</v>
      </c>
      <c r="B519" s="3">
        <f xml:space="preserve"> Shiller_dat!B1438</f>
        <v>330.45</v>
      </c>
    </row>
    <row r="520" spans="1:2">
      <c r="A520" s="10">
        <v>32933</v>
      </c>
      <c r="B520" s="3">
        <f xml:space="preserve"> Shiller_dat!B1439</f>
        <v>338.46</v>
      </c>
    </row>
    <row r="521" spans="1:2">
      <c r="A521" s="10">
        <v>32964</v>
      </c>
      <c r="B521" s="3">
        <f xml:space="preserve"> Shiller_dat!B1440</f>
        <v>338.18</v>
      </c>
    </row>
    <row r="522" spans="1:2">
      <c r="A522" s="10">
        <v>32994</v>
      </c>
      <c r="B522" s="3">
        <f xml:space="preserve"> Shiller_dat!B1441</f>
        <v>350.25</v>
      </c>
    </row>
    <row r="523" spans="1:2">
      <c r="A523" s="10">
        <v>33025</v>
      </c>
      <c r="B523" s="3">
        <f xml:space="preserve"> Shiller_dat!B1442</f>
        <v>360.39</v>
      </c>
    </row>
    <row r="524" spans="1:2">
      <c r="A524" s="10">
        <v>33055</v>
      </c>
      <c r="B524" s="3">
        <f xml:space="preserve"> Shiller_dat!B1443</f>
        <v>360.03</v>
      </c>
    </row>
    <row r="525" spans="1:2">
      <c r="A525" s="10">
        <v>33086</v>
      </c>
      <c r="B525" s="3">
        <f xml:space="preserve"> Shiller_dat!B1444</f>
        <v>330.75</v>
      </c>
    </row>
    <row r="526" spans="1:2">
      <c r="A526" s="10">
        <v>33117</v>
      </c>
      <c r="B526" s="3">
        <f xml:space="preserve"> Shiller_dat!B1445</f>
        <v>315.41000000000003</v>
      </c>
    </row>
    <row r="527" spans="1:2">
      <c r="A527" s="10">
        <v>33147</v>
      </c>
      <c r="B527" s="3">
        <f xml:space="preserve"> Shiller_dat!B1446</f>
        <v>307.12</v>
      </c>
    </row>
    <row r="528" spans="1:2">
      <c r="A528" s="10">
        <v>33178</v>
      </c>
      <c r="B528" s="3">
        <f xml:space="preserve"> Shiller_dat!B1447</f>
        <v>315.29000000000002</v>
      </c>
    </row>
    <row r="529" spans="1:2">
      <c r="A529" s="10">
        <v>33208</v>
      </c>
      <c r="B529" s="3">
        <f xml:space="preserve"> Shiller_dat!B1448</f>
        <v>328.75</v>
      </c>
    </row>
    <row r="530" spans="1:2">
      <c r="A530" s="10">
        <v>33239</v>
      </c>
      <c r="B530" s="3">
        <f xml:space="preserve"> Shiller_dat!B1449</f>
        <v>325.49</v>
      </c>
    </row>
    <row r="531" spans="1:2">
      <c r="A531" s="10">
        <v>33270</v>
      </c>
      <c r="B531" s="3">
        <f xml:space="preserve"> Shiller_dat!B1450</f>
        <v>362.26</v>
      </c>
    </row>
    <row r="532" spans="1:2">
      <c r="A532" s="10">
        <v>33298</v>
      </c>
      <c r="B532" s="3">
        <f xml:space="preserve"> Shiller_dat!B1451</f>
        <v>372.28</v>
      </c>
    </row>
    <row r="533" spans="1:2">
      <c r="A533" s="10">
        <v>33329</v>
      </c>
      <c r="B533" s="3">
        <f xml:space="preserve"> Shiller_dat!B1452</f>
        <v>379.68</v>
      </c>
    </row>
    <row r="534" spans="1:2">
      <c r="A534" s="10">
        <v>33359</v>
      </c>
      <c r="B534" s="3">
        <f xml:space="preserve"> Shiller_dat!B1453</f>
        <v>377.99</v>
      </c>
    </row>
    <row r="535" spans="1:2">
      <c r="A535" s="10">
        <v>33390</v>
      </c>
      <c r="B535" s="3">
        <f xml:space="preserve"> Shiller_dat!B1454</f>
        <v>378.29</v>
      </c>
    </row>
    <row r="536" spans="1:2">
      <c r="A536" s="10">
        <v>33420</v>
      </c>
      <c r="B536" s="3">
        <f xml:space="preserve"> Shiller_dat!B1455</f>
        <v>380.23</v>
      </c>
    </row>
    <row r="537" spans="1:2">
      <c r="A537" s="10">
        <v>33451</v>
      </c>
      <c r="B537" s="3">
        <f xml:space="preserve"> Shiller_dat!B1456</f>
        <v>389.4</v>
      </c>
    </row>
    <row r="538" spans="1:2">
      <c r="A538" s="10">
        <v>33482</v>
      </c>
      <c r="B538" s="3">
        <f xml:space="preserve"> Shiller_dat!B1457</f>
        <v>387.2</v>
      </c>
    </row>
    <row r="539" spans="1:2">
      <c r="A539" s="10">
        <v>33512</v>
      </c>
      <c r="B539" s="3">
        <f xml:space="preserve"> Shiller_dat!B1458</f>
        <v>386.88</v>
      </c>
    </row>
    <row r="540" spans="1:2">
      <c r="A540" s="10">
        <v>33543</v>
      </c>
      <c r="B540" s="3">
        <f xml:space="preserve"> Shiller_dat!B1459</f>
        <v>385.92</v>
      </c>
    </row>
    <row r="541" spans="1:2">
      <c r="A541" s="10">
        <v>33573</v>
      </c>
      <c r="B541" s="3">
        <f xml:space="preserve"> Shiller_dat!B1460</f>
        <v>388.51</v>
      </c>
    </row>
    <row r="542" spans="1:2">
      <c r="A542" s="10">
        <v>33604</v>
      </c>
      <c r="B542" s="3">
        <f xml:space="preserve"> Shiller_dat!B1461</f>
        <v>416.08</v>
      </c>
    </row>
    <row r="543" spans="1:2">
      <c r="A543" s="10">
        <v>33635</v>
      </c>
      <c r="B543" s="3">
        <f xml:space="preserve"> Shiller_dat!B1462</f>
        <v>412.56</v>
      </c>
    </row>
    <row r="544" spans="1:2">
      <c r="A544" s="10">
        <v>33664</v>
      </c>
      <c r="B544" s="3">
        <f xml:space="preserve"> Shiller_dat!B1463</f>
        <v>407.36</v>
      </c>
    </row>
    <row r="545" spans="1:2">
      <c r="A545" s="10">
        <v>33695</v>
      </c>
      <c r="B545" s="3">
        <f xml:space="preserve"> Shiller_dat!B1464</f>
        <v>407.41</v>
      </c>
    </row>
    <row r="546" spans="1:2">
      <c r="A546" s="10">
        <v>33725</v>
      </c>
      <c r="B546" s="3">
        <f xml:space="preserve"> Shiller_dat!B1465</f>
        <v>414.81</v>
      </c>
    </row>
    <row r="547" spans="1:2">
      <c r="A547" s="10">
        <v>33756</v>
      </c>
      <c r="B547" s="3">
        <f xml:space="preserve"> Shiller_dat!B1466</f>
        <v>408.27</v>
      </c>
    </row>
    <row r="548" spans="1:2">
      <c r="A548" s="10">
        <v>33786</v>
      </c>
      <c r="B548" s="3">
        <f xml:space="preserve"> Shiller_dat!B1467</f>
        <v>415.05</v>
      </c>
    </row>
    <row r="549" spans="1:2">
      <c r="A549" s="10">
        <v>33817</v>
      </c>
      <c r="B549" s="3">
        <f xml:space="preserve"> Shiller_dat!B1468</f>
        <v>417.93</v>
      </c>
    </row>
    <row r="550" spans="1:2">
      <c r="A550" s="10">
        <v>33848</v>
      </c>
      <c r="B550" s="3">
        <f xml:space="preserve"> Shiller_dat!B1469</f>
        <v>418.48</v>
      </c>
    </row>
    <row r="551" spans="1:2">
      <c r="A551" s="10">
        <v>33878</v>
      </c>
      <c r="B551" s="3">
        <f xml:space="preserve"> Shiller_dat!B1470</f>
        <v>412.5</v>
      </c>
    </row>
    <row r="552" spans="1:2">
      <c r="A552" s="10">
        <v>33909</v>
      </c>
      <c r="B552" s="3">
        <f xml:space="preserve"> Shiller_dat!B1471</f>
        <v>422.84</v>
      </c>
    </row>
    <row r="553" spans="1:2">
      <c r="A553" s="10">
        <v>33939</v>
      </c>
      <c r="B553" s="3">
        <f xml:space="preserve"> Shiller_dat!B1472</f>
        <v>435.64</v>
      </c>
    </row>
    <row r="554" spans="1:2">
      <c r="A554" s="10">
        <v>33970</v>
      </c>
      <c r="B554" s="3">
        <f xml:space="preserve"> Shiller_dat!B1473</f>
        <v>435.23</v>
      </c>
    </row>
    <row r="555" spans="1:2">
      <c r="A555" s="10">
        <v>34001</v>
      </c>
      <c r="B555" s="3">
        <f xml:space="preserve"> Shiller_dat!B1474</f>
        <v>441.7</v>
      </c>
    </row>
    <row r="556" spans="1:2">
      <c r="A556" s="10">
        <v>34029</v>
      </c>
      <c r="B556" s="3">
        <f xml:space="preserve"> Shiller_dat!B1475</f>
        <v>450.16</v>
      </c>
    </row>
    <row r="557" spans="1:2">
      <c r="A557" s="10">
        <v>34060</v>
      </c>
      <c r="B557" s="3">
        <f xml:space="preserve"> Shiller_dat!B1476</f>
        <v>443.08</v>
      </c>
    </row>
    <row r="558" spans="1:2">
      <c r="A558" s="10">
        <v>34090</v>
      </c>
      <c r="B558" s="3">
        <f xml:space="preserve"> Shiller_dat!B1477</f>
        <v>445.25</v>
      </c>
    </row>
    <row r="559" spans="1:2">
      <c r="A559" s="10">
        <v>34121</v>
      </c>
      <c r="B559" s="3">
        <f xml:space="preserve"> Shiller_dat!B1478</f>
        <v>448.06</v>
      </c>
    </row>
    <row r="560" spans="1:2">
      <c r="A560" s="10">
        <v>34151</v>
      </c>
      <c r="B560" s="3">
        <f xml:space="preserve"> Shiller_dat!B1479</f>
        <v>447.29</v>
      </c>
    </row>
    <row r="561" spans="1:2">
      <c r="A561" s="10">
        <v>34182</v>
      </c>
      <c r="B561" s="3">
        <f xml:space="preserve"> Shiller_dat!B1480</f>
        <v>454.13</v>
      </c>
    </row>
    <row r="562" spans="1:2">
      <c r="A562" s="10">
        <v>34213</v>
      </c>
      <c r="B562" s="3">
        <f xml:space="preserve"> Shiller_dat!B1481</f>
        <v>459.24</v>
      </c>
    </row>
    <row r="563" spans="1:2">
      <c r="A563" s="10">
        <v>34243</v>
      </c>
      <c r="B563" s="3">
        <f xml:space="preserve"> Shiller_dat!B1482</f>
        <v>463.9</v>
      </c>
    </row>
    <row r="564" spans="1:2">
      <c r="A564" s="10">
        <v>34274</v>
      </c>
      <c r="B564" s="3">
        <f xml:space="preserve"> Shiller_dat!B1483</f>
        <v>462.89</v>
      </c>
    </row>
    <row r="565" spans="1:2">
      <c r="A565" s="10">
        <v>34304</v>
      </c>
      <c r="B565" s="3">
        <f xml:space="preserve"> Shiller_dat!B1484</f>
        <v>465.95</v>
      </c>
    </row>
    <row r="566" spans="1:2">
      <c r="A566" s="10">
        <v>34335</v>
      </c>
      <c r="B566" s="3">
        <f xml:space="preserve"> Shiller_dat!B1485</f>
        <v>472.99</v>
      </c>
    </row>
    <row r="567" spans="1:2">
      <c r="A567" s="10">
        <v>34366</v>
      </c>
      <c r="B567" s="3">
        <f xml:space="preserve"> Shiller_dat!B1486</f>
        <v>471.58</v>
      </c>
    </row>
    <row r="568" spans="1:2">
      <c r="A568" s="10">
        <v>34394</v>
      </c>
      <c r="B568" s="3">
        <f xml:space="preserve"> Shiller_dat!B1487</f>
        <v>463.81</v>
      </c>
    </row>
    <row r="569" spans="1:2">
      <c r="A569" s="10">
        <v>34425</v>
      </c>
      <c r="B569" s="3">
        <f xml:space="preserve"> Shiller_dat!B1488</f>
        <v>447.23</v>
      </c>
    </row>
    <row r="570" spans="1:2">
      <c r="A570" s="10">
        <v>34455</v>
      </c>
      <c r="B570" s="3">
        <f xml:space="preserve"> Shiller_dat!B1489</f>
        <v>450.9</v>
      </c>
    </row>
    <row r="571" spans="1:2">
      <c r="A571" s="10">
        <v>34486</v>
      </c>
      <c r="B571" s="3">
        <f xml:space="preserve"> Shiller_dat!B1490</f>
        <v>454.83</v>
      </c>
    </row>
    <row r="572" spans="1:2">
      <c r="A572" s="10">
        <v>34516</v>
      </c>
      <c r="B572" s="3">
        <f xml:space="preserve"> Shiller_dat!B1491</f>
        <v>451.4</v>
      </c>
    </row>
    <row r="573" spans="1:2">
      <c r="A573" s="10">
        <v>34547</v>
      </c>
      <c r="B573" s="3">
        <f xml:space="preserve"> Shiller_dat!B1492</f>
        <v>464.24</v>
      </c>
    </row>
    <row r="574" spans="1:2">
      <c r="A574" s="10">
        <v>34578</v>
      </c>
      <c r="B574" s="3">
        <f xml:space="preserve"> Shiller_dat!B1493</f>
        <v>466.96</v>
      </c>
    </row>
    <row r="575" spans="1:2">
      <c r="A575" s="10">
        <v>34608</v>
      </c>
      <c r="B575" s="3">
        <f xml:space="preserve"> Shiller_dat!B1494</f>
        <v>463.81</v>
      </c>
    </row>
    <row r="576" spans="1:2">
      <c r="A576" s="10">
        <v>34639</v>
      </c>
      <c r="B576" s="3">
        <f xml:space="preserve"> Shiller_dat!B1495</f>
        <v>461.01</v>
      </c>
    </row>
    <row r="577" spans="1:2">
      <c r="A577" s="10">
        <v>34669</v>
      </c>
      <c r="B577" s="3">
        <f xml:space="preserve"> Shiller_dat!B1496</f>
        <v>455.19</v>
      </c>
    </row>
    <row r="578" spans="1:2">
      <c r="A578" s="10">
        <v>34700</v>
      </c>
      <c r="B578" s="3">
        <f xml:space="preserve"> Shiller_dat!B1497</f>
        <v>465.25</v>
      </c>
    </row>
    <row r="579" spans="1:2">
      <c r="A579" s="10">
        <v>34731</v>
      </c>
      <c r="B579" s="3">
        <f xml:space="preserve"> Shiller_dat!B1498</f>
        <v>481.92</v>
      </c>
    </row>
    <row r="580" spans="1:2">
      <c r="A580" s="10">
        <v>34759</v>
      </c>
      <c r="B580" s="3">
        <f xml:space="preserve"> Shiller_dat!B1499</f>
        <v>493.15</v>
      </c>
    </row>
    <row r="581" spans="1:2">
      <c r="A581" s="10">
        <v>34790</v>
      </c>
      <c r="B581" s="3">
        <f xml:space="preserve"> Shiller_dat!B1500</f>
        <v>507.91</v>
      </c>
    </row>
    <row r="582" spans="1:2">
      <c r="A582" s="10">
        <v>34820</v>
      </c>
      <c r="B582" s="3">
        <f xml:space="preserve"> Shiller_dat!B1501</f>
        <v>523.80999999999995</v>
      </c>
    </row>
    <row r="583" spans="1:2">
      <c r="A583" s="10">
        <v>34851</v>
      </c>
      <c r="B583" s="3">
        <f xml:space="preserve"> Shiller_dat!B1502</f>
        <v>539.35</v>
      </c>
    </row>
    <row r="584" spans="1:2">
      <c r="A584" s="10">
        <v>34881</v>
      </c>
      <c r="B584" s="3">
        <f xml:space="preserve"> Shiller_dat!B1503</f>
        <v>557.37</v>
      </c>
    </row>
    <row r="585" spans="1:2">
      <c r="A585" s="10">
        <v>34912</v>
      </c>
      <c r="B585" s="3">
        <f xml:space="preserve"> Shiller_dat!B1504</f>
        <v>559.11</v>
      </c>
    </row>
    <row r="586" spans="1:2">
      <c r="A586" s="10">
        <v>34943</v>
      </c>
      <c r="B586" s="3">
        <f xml:space="preserve"> Shiller_dat!B1505</f>
        <v>578.77</v>
      </c>
    </row>
    <row r="587" spans="1:2">
      <c r="A587" s="10">
        <v>34973</v>
      </c>
      <c r="B587" s="3">
        <f xml:space="preserve"> Shiller_dat!B1506</f>
        <v>582.91999999999996</v>
      </c>
    </row>
    <row r="588" spans="1:2">
      <c r="A588" s="10">
        <v>35004</v>
      </c>
      <c r="B588" s="3">
        <f xml:space="preserve"> Shiller_dat!B1507</f>
        <v>595.53</v>
      </c>
    </row>
    <row r="589" spans="1:2">
      <c r="A589" s="10">
        <v>35034</v>
      </c>
      <c r="B589" s="3">
        <f xml:space="preserve"> Shiller_dat!B1508</f>
        <v>614.57000000000005</v>
      </c>
    </row>
    <row r="590" spans="1:2">
      <c r="A590" s="10">
        <v>35065</v>
      </c>
      <c r="B590" s="3">
        <f xml:space="preserve"> Shiller_dat!B1509</f>
        <v>614.41999999999996</v>
      </c>
    </row>
    <row r="591" spans="1:2">
      <c r="A591" s="10">
        <v>35096</v>
      </c>
      <c r="B591" s="3">
        <f xml:space="preserve"> Shiller_dat!B1510</f>
        <v>649.54</v>
      </c>
    </row>
    <row r="592" spans="1:2">
      <c r="A592" s="10">
        <v>35125</v>
      </c>
      <c r="B592" s="3">
        <f xml:space="preserve"> Shiller_dat!B1511</f>
        <v>647.07000000000005</v>
      </c>
    </row>
    <row r="593" spans="1:2">
      <c r="A593" s="10">
        <v>35156</v>
      </c>
      <c r="B593" s="3">
        <f xml:space="preserve"> Shiller_dat!B1512</f>
        <v>647.16999999999996</v>
      </c>
    </row>
    <row r="594" spans="1:2">
      <c r="A594" s="10">
        <v>35186</v>
      </c>
      <c r="B594" s="3">
        <f xml:space="preserve"> Shiller_dat!B1513</f>
        <v>661.23</v>
      </c>
    </row>
    <row r="595" spans="1:2">
      <c r="A595" s="10">
        <v>35217</v>
      </c>
      <c r="B595" s="3">
        <f xml:space="preserve"> Shiller_dat!B1514</f>
        <v>668.5</v>
      </c>
    </row>
    <row r="596" spans="1:2">
      <c r="A596" s="10">
        <v>35247</v>
      </c>
      <c r="B596" s="3">
        <f xml:space="preserve"> Shiller_dat!B1515</f>
        <v>644.07000000000005</v>
      </c>
    </row>
    <row r="597" spans="1:2">
      <c r="A597" s="10">
        <v>35278</v>
      </c>
      <c r="B597" s="3">
        <f xml:space="preserve"> Shiller_dat!B1516</f>
        <v>662.68</v>
      </c>
    </row>
    <row r="598" spans="1:2">
      <c r="A598" s="10">
        <v>35309</v>
      </c>
      <c r="B598" s="3">
        <f xml:space="preserve"> Shiller_dat!B1517</f>
        <v>674.88</v>
      </c>
    </row>
    <row r="599" spans="1:2">
      <c r="A599" s="10">
        <v>35339</v>
      </c>
      <c r="B599" s="3">
        <f xml:space="preserve"> Shiller_dat!B1518</f>
        <v>701.46</v>
      </c>
    </row>
    <row r="600" spans="1:2">
      <c r="A600" s="10">
        <v>35370</v>
      </c>
      <c r="B600" s="3">
        <f xml:space="preserve"> Shiller_dat!B1519</f>
        <v>735.67</v>
      </c>
    </row>
    <row r="601" spans="1:2">
      <c r="A601" s="10">
        <v>35400</v>
      </c>
      <c r="B601" s="3">
        <f xml:space="preserve"> Shiller_dat!B1520</f>
        <v>743.25</v>
      </c>
    </row>
    <row r="602" spans="1:2">
      <c r="A602" s="10">
        <v>35431</v>
      </c>
      <c r="B602" s="3">
        <f xml:space="preserve"> Shiller_dat!B1521</f>
        <v>766.22</v>
      </c>
    </row>
    <row r="603" spans="1:2">
      <c r="A603" s="10">
        <v>35462</v>
      </c>
      <c r="B603" s="3">
        <f xml:space="preserve"> Shiller_dat!B1522</f>
        <v>798.39</v>
      </c>
    </row>
    <row r="604" spans="1:2">
      <c r="A604" s="10">
        <v>35490</v>
      </c>
      <c r="B604" s="3">
        <f xml:space="preserve"> Shiller_dat!B1523</f>
        <v>792.16</v>
      </c>
    </row>
    <row r="605" spans="1:2">
      <c r="A605" s="10">
        <v>35521</v>
      </c>
      <c r="B605" s="3">
        <f xml:space="preserve"> Shiller_dat!B1524</f>
        <v>763.93</v>
      </c>
    </row>
    <row r="606" spans="1:2">
      <c r="A606" s="10">
        <v>35551</v>
      </c>
      <c r="B606" s="3">
        <f xml:space="preserve"> Shiller_dat!B1525</f>
        <v>833.09</v>
      </c>
    </row>
    <row r="607" spans="1:2">
      <c r="A607" s="10">
        <v>35582</v>
      </c>
      <c r="B607" s="3">
        <f xml:space="preserve"> Shiller_dat!B1526</f>
        <v>876.29</v>
      </c>
    </row>
    <row r="608" spans="1:2">
      <c r="A608" s="10">
        <v>35612</v>
      </c>
      <c r="B608" s="3">
        <f xml:space="preserve"> Shiller_dat!B1527</f>
        <v>925.29</v>
      </c>
    </row>
    <row r="609" spans="1:2">
      <c r="A609" s="10">
        <v>35643</v>
      </c>
      <c r="B609" s="3">
        <f xml:space="preserve"> Shiller_dat!B1528</f>
        <v>927.24</v>
      </c>
    </row>
    <row r="610" spans="1:2">
      <c r="A610" s="10">
        <v>35674</v>
      </c>
      <c r="B610" s="3">
        <f xml:space="preserve"> Shiller_dat!B1529</f>
        <v>937.02</v>
      </c>
    </row>
    <row r="611" spans="1:2">
      <c r="A611" s="10">
        <v>35704</v>
      </c>
      <c r="B611" s="3">
        <f xml:space="preserve"> Shiller_dat!B1530</f>
        <v>951.16</v>
      </c>
    </row>
    <row r="612" spans="1:2">
      <c r="A612" s="10">
        <v>35735</v>
      </c>
      <c r="B612" s="3">
        <f xml:space="preserve"> Shiller_dat!B1531</f>
        <v>938.92</v>
      </c>
    </row>
    <row r="613" spans="1:2">
      <c r="A613" s="10">
        <v>35765</v>
      </c>
      <c r="B613" s="3">
        <f xml:space="preserve"> Shiller_dat!B1532</f>
        <v>962.37</v>
      </c>
    </row>
    <row r="614" spans="1:2">
      <c r="A614" s="10">
        <v>35796</v>
      </c>
      <c r="B614" s="3">
        <f xml:space="preserve"> Shiller_dat!B1533</f>
        <v>963.36</v>
      </c>
    </row>
    <row r="615" spans="1:2">
      <c r="A615" s="10">
        <v>35827</v>
      </c>
      <c r="B615" s="3">
        <f xml:space="preserve"> Shiller_dat!B1534</f>
        <v>1023.74</v>
      </c>
    </row>
    <row r="616" spans="1:2">
      <c r="A616" s="10">
        <v>35855</v>
      </c>
      <c r="B616" s="3">
        <f xml:space="preserve"> Shiller_dat!B1535</f>
        <v>1076.83</v>
      </c>
    </row>
    <row r="617" spans="1:2">
      <c r="A617" s="10">
        <v>35886</v>
      </c>
      <c r="B617" s="3">
        <f xml:space="preserve"> Shiller_dat!B1536</f>
        <v>1112.2</v>
      </c>
    </row>
    <row r="618" spans="1:2">
      <c r="A618" s="10">
        <v>35916</v>
      </c>
      <c r="B618" s="3">
        <f xml:space="preserve"> Shiller_dat!B1537</f>
        <v>1108.42</v>
      </c>
    </row>
    <row r="619" spans="1:2">
      <c r="A619" s="10">
        <v>35947</v>
      </c>
      <c r="B619" s="3">
        <f xml:space="preserve"> Shiller_dat!B1538</f>
        <v>1108.3900000000001</v>
      </c>
    </row>
    <row r="620" spans="1:2">
      <c r="A620" s="10">
        <v>35977</v>
      </c>
      <c r="B620" s="3">
        <f xml:space="preserve"> Shiller_dat!B1539</f>
        <v>1156.58</v>
      </c>
    </row>
    <row r="621" spans="1:2">
      <c r="A621" s="10">
        <v>36008</v>
      </c>
      <c r="B621" s="3">
        <f xml:space="preserve"> Shiller_dat!B1540</f>
        <v>1074.6199999999999</v>
      </c>
    </row>
    <row r="622" spans="1:2">
      <c r="A622" s="10">
        <v>36039</v>
      </c>
      <c r="B622" s="3">
        <f xml:space="preserve"> Shiller_dat!B1541</f>
        <v>1020.64</v>
      </c>
    </row>
    <row r="623" spans="1:2">
      <c r="A623" s="10">
        <v>36069</v>
      </c>
      <c r="B623" s="3">
        <f xml:space="preserve"> Shiller_dat!B1542</f>
        <v>1032.47</v>
      </c>
    </row>
    <row r="624" spans="1:2">
      <c r="A624" s="10">
        <v>36100</v>
      </c>
      <c r="B624" s="3">
        <f xml:space="preserve"> Shiller_dat!B1543</f>
        <v>1144.43</v>
      </c>
    </row>
    <row r="625" spans="1:2">
      <c r="A625" s="10">
        <v>36130</v>
      </c>
      <c r="B625" s="3">
        <f xml:space="preserve"> Shiller_dat!B1544</f>
        <v>1190.05</v>
      </c>
    </row>
    <row r="626" spans="1:2">
      <c r="A626" s="10">
        <v>36161</v>
      </c>
      <c r="B626" s="3">
        <f xml:space="preserve"> Shiller_dat!B1545</f>
        <v>1248.77</v>
      </c>
    </row>
    <row r="627" spans="1:2">
      <c r="A627" s="10">
        <v>36192</v>
      </c>
      <c r="B627" s="3">
        <f xml:space="preserve"> Shiller_dat!B1546</f>
        <v>1246.58</v>
      </c>
    </row>
    <row r="628" spans="1:2">
      <c r="A628" s="10">
        <v>36220</v>
      </c>
      <c r="B628" s="3">
        <f xml:space="preserve"> Shiller_dat!B1547</f>
        <v>1281.6600000000001</v>
      </c>
    </row>
    <row r="629" spans="1:2">
      <c r="A629" s="10">
        <v>36251</v>
      </c>
      <c r="B629" s="3">
        <f xml:space="preserve"> Shiller_dat!B1548</f>
        <v>1334.76</v>
      </c>
    </row>
    <row r="630" spans="1:2">
      <c r="A630" s="10">
        <v>36281</v>
      </c>
      <c r="B630" s="3">
        <f xml:space="preserve"> Shiller_dat!B1549</f>
        <v>1332.07</v>
      </c>
    </row>
    <row r="631" spans="1:2">
      <c r="A631" s="10">
        <v>36312</v>
      </c>
      <c r="B631" s="3">
        <f xml:space="preserve"> Shiller_dat!B1550</f>
        <v>1322.55</v>
      </c>
    </row>
    <row r="632" spans="1:2">
      <c r="A632" s="10">
        <v>36342</v>
      </c>
      <c r="B632" s="3">
        <f xml:space="preserve"> Shiller_dat!B1551</f>
        <v>1380.99</v>
      </c>
    </row>
    <row r="633" spans="1:2">
      <c r="A633" s="10">
        <v>36373</v>
      </c>
      <c r="B633" s="3">
        <f xml:space="preserve"> Shiller_dat!B1552</f>
        <v>1327.49</v>
      </c>
    </row>
    <row r="634" spans="1:2">
      <c r="A634" s="10">
        <v>36404</v>
      </c>
      <c r="B634" s="3">
        <f xml:space="preserve"> Shiller_dat!B1553</f>
        <v>1318.17</v>
      </c>
    </row>
    <row r="635" spans="1:2">
      <c r="A635" s="10">
        <v>36434</v>
      </c>
      <c r="B635" s="3">
        <f xml:space="preserve"> Shiller_dat!B1554</f>
        <v>1300.01</v>
      </c>
    </row>
    <row r="636" spans="1:2">
      <c r="A636" s="10">
        <v>36465</v>
      </c>
      <c r="B636" s="3">
        <f xml:space="preserve"> Shiller_dat!B1555</f>
        <v>1391</v>
      </c>
    </row>
    <row r="637" spans="1:2">
      <c r="A637" s="10">
        <v>36495</v>
      </c>
      <c r="B637" s="3">
        <f xml:space="preserve"> Shiller_dat!B1556</f>
        <v>1428.68</v>
      </c>
    </row>
    <row r="638" spans="1:2">
      <c r="A638" s="10">
        <v>36526</v>
      </c>
      <c r="B638" s="3">
        <f xml:space="preserve"> Shiller_dat!B1557</f>
        <v>1425.59</v>
      </c>
    </row>
    <row r="639" spans="1:2">
      <c r="A639" s="10">
        <v>36557</v>
      </c>
      <c r="B639" s="3">
        <f xml:space="preserve"> Shiller_dat!B1558</f>
        <v>1388.87</v>
      </c>
    </row>
    <row r="640" spans="1:2">
      <c r="A640" s="10">
        <v>36586</v>
      </c>
      <c r="B640" s="3">
        <f xml:space="preserve"> Shiller_dat!B1559</f>
        <v>1442.21</v>
      </c>
    </row>
    <row r="641" spans="1:2">
      <c r="A641" s="10">
        <v>36617</v>
      </c>
      <c r="B641" s="3">
        <f xml:space="preserve"> Shiller_dat!B1560</f>
        <v>1461.36</v>
      </c>
    </row>
    <row r="642" spans="1:2">
      <c r="A642" s="10">
        <v>36647</v>
      </c>
      <c r="B642" s="3">
        <f xml:space="preserve"> Shiller_dat!B1561</f>
        <v>1418.48</v>
      </c>
    </row>
    <row r="643" spans="1:2">
      <c r="A643" s="10">
        <v>36678</v>
      </c>
      <c r="B643" s="3">
        <f xml:space="preserve"> Shiller_dat!B1562</f>
        <v>1461.96</v>
      </c>
    </row>
    <row r="644" spans="1:2">
      <c r="A644" s="10">
        <v>36708</v>
      </c>
      <c r="B644" s="3">
        <f xml:space="preserve"> Shiller_dat!B1563</f>
        <v>1473</v>
      </c>
    </row>
    <row r="645" spans="1:2">
      <c r="A645" s="10">
        <v>36739</v>
      </c>
      <c r="B645" s="3">
        <f xml:space="preserve"> Shiller_dat!B1564</f>
        <v>1485.46</v>
      </c>
    </row>
    <row r="646" spans="1:2">
      <c r="A646" s="10">
        <v>36770</v>
      </c>
      <c r="B646" s="3">
        <f xml:space="preserve"> Shiller_dat!B1565</f>
        <v>1468.05</v>
      </c>
    </row>
    <row r="647" spans="1:2">
      <c r="A647" s="10">
        <v>36800</v>
      </c>
      <c r="B647" s="3">
        <f xml:space="preserve"> Shiller_dat!B1566</f>
        <v>1390.14</v>
      </c>
    </row>
    <row r="648" spans="1:2">
      <c r="A648" s="10">
        <v>36831</v>
      </c>
      <c r="B648" s="3">
        <f xml:space="preserve"> Shiller_dat!B1567</f>
        <v>1378.04</v>
      </c>
    </row>
    <row r="649" spans="1:2">
      <c r="A649" s="10">
        <v>36861</v>
      </c>
      <c r="B649" s="3">
        <f xml:space="preserve"> Shiller_dat!B1568</f>
        <v>1330.93</v>
      </c>
    </row>
    <row r="650" spans="1:2">
      <c r="A650" s="10">
        <v>36892</v>
      </c>
      <c r="B650" s="3">
        <f xml:space="preserve"> Shiller_dat!B1569</f>
        <v>1335.63</v>
      </c>
    </row>
    <row r="651" spans="1:2">
      <c r="A651" s="10">
        <v>36923</v>
      </c>
      <c r="B651" s="3">
        <f xml:space="preserve"> Shiller_dat!B1570</f>
        <v>1305.75</v>
      </c>
    </row>
    <row r="652" spans="1:2">
      <c r="A652" s="10">
        <v>36951</v>
      </c>
      <c r="B652" s="3">
        <f xml:space="preserve"> Shiller_dat!B1571</f>
        <v>1185.8499999999999</v>
      </c>
    </row>
    <row r="653" spans="1:2">
      <c r="A653" s="10">
        <v>36982</v>
      </c>
      <c r="B653" s="3">
        <f xml:space="preserve"> Shiller_dat!B1572</f>
        <v>1189.8399999999999</v>
      </c>
    </row>
    <row r="654" spans="1:2">
      <c r="A654" s="10">
        <v>37012</v>
      </c>
      <c r="B654" s="3">
        <f xml:space="preserve"> Shiller_dat!B1573</f>
        <v>1270.3699999999999</v>
      </c>
    </row>
    <row r="655" spans="1:2">
      <c r="A655" s="10">
        <v>37043</v>
      </c>
      <c r="B655" s="3">
        <f xml:space="preserve"> Shiller_dat!B1574</f>
        <v>1238.71</v>
      </c>
    </row>
    <row r="656" spans="1:2">
      <c r="A656" s="10">
        <v>37073</v>
      </c>
      <c r="B656" s="3">
        <f xml:space="preserve"> Shiller_dat!B1575</f>
        <v>1204.45</v>
      </c>
    </row>
    <row r="657" spans="1:2">
      <c r="A657" s="10">
        <v>37104</v>
      </c>
      <c r="B657" s="3">
        <f xml:space="preserve"> Shiller_dat!B1576</f>
        <v>1178.5</v>
      </c>
    </row>
    <row r="658" spans="1:2">
      <c r="A658" s="10">
        <v>37135</v>
      </c>
      <c r="B658" s="3">
        <f xml:space="preserve"> Shiller_dat!B1577</f>
        <v>1044.6400000000001</v>
      </c>
    </row>
    <row r="659" spans="1:2">
      <c r="A659" s="10">
        <v>37165</v>
      </c>
      <c r="B659" s="3">
        <f xml:space="preserve"> Shiller_dat!B1578</f>
        <v>1076.5899999999999</v>
      </c>
    </row>
    <row r="660" spans="1:2">
      <c r="A660" s="10">
        <v>37196</v>
      </c>
      <c r="B660" s="3">
        <f xml:space="preserve"> Shiller_dat!B1579</f>
        <v>1129.68</v>
      </c>
    </row>
    <row r="661" spans="1:2">
      <c r="A661" s="10">
        <v>37226</v>
      </c>
      <c r="B661" s="3">
        <f xml:space="preserve"> Shiller_dat!B1580</f>
        <v>1144.93</v>
      </c>
    </row>
    <row r="662" spans="1:2">
      <c r="A662" s="10">
        <v>37257</v>
      </c>
      <c r="B662" s="3">
        <f xml:space="preserve"> Shiller_dat!B1581</f>
        <v>1140.21</v>
      </c>
    </row>
    <row r="663" spans="1:2">
      <c r="A663" s="10">
        <v>37288</v>
      </c>
      <c r="B663" s="3">
        <f xml:space="preserve"> Shiller_dat!B1582</f>
        <v>1100.67</v>
      </c>
    </row>
    <row r="664" spans="1:2">
      <c r="A664" s="10">
        <v>37316</v>
      </c>
      <c r="B664" s="3">
        <f xml:space="preserve"> Shiller_dat!B1583</f>
        <v>1153.79</v>
      </c>
    </row>
    <row r="665" spans="1:2">
      <c r="A665" s="10">
        <v>37347</v>
      </c>
      <c r="B665" s="3">
        <f xml:space="preserve"> Shiller_dat!B1584</f>
        <v>1111.93</v>
      </c>
    </row>
    <row r="666" spans="1:2">
      <c r="A666" s="10">
        <v>37377</v>
      </c>
      <c r="B666" s="3">
        <f xml:space="preserve"> Shiller_dat!B1585</f>
        <v>1079.25</v>
      </c>
    </row>
    <row r="667" spans="1:2">
      <c r="A667" s="10">
        <v>37408</v>
      </c>
      <c r="B667" s="3">
        <f xml:space="preserve"> Shiller_dat!B1586</f>
        <v>1014.02</v>
      </c>
    </row>
    <row r="668" spans="1:2">
      <c r="A668" s="10">
        <v>37438</v>
      </c>
      <c r="B668" s="3">
        <f xml:space="preserve"> Shiller_dat!B1587</f>
        <v>903.59</v>
      </c>
    </row>
    <row r="669" spans="1:2">
      <c r="A669" s="10">
        <v>37469</v>
      </c>
      <c r="B669" s="3">
        <f xml:space="preserve"> Shiller_dat!B1588</f>
        <v>912.55</v>
      </c>
    </row>
    <row r="670" spans="1:2">
      <c r="A670" s="10">
        <v>37500</v>
      </c>
      <c r="B670" s="3">
        <f xml:space="preserve"> Shiller_dat!B1589</f>
        <v>867.81</v>
      </c>
    </row>
    <row r="671" spans="1:2">
      <c r="A671" s="10">
        <v>37530</v>
      </c>
      <c r="B671" s="3">
        <f xml:space="preserve"> Shiller_dat!B1590</f>
        <v>854.63</v>
      </c>
    </row>
    <row r="672" spans="1:2">
      <c r="A672" s="10">
        <v>37561</v>
      </c>
      <c r="B672" s="3">
        <f xml:space="preserve"> Shiller_dat!B1591</f>
        <v>909.93</v>
      </c>
    </row>
    <row r="673" spans="1:2">
      <c r="A673" s="10">
        <v>37591</v>
      </c>
      <c r="B673" s="3">
        <f xml:space="preserve"> Shiller_dat!B1592</f>
        <v>899.18</v>
      </c>
    </row>
    <row r="674" spans="1:2">
      <c r="A674" s="10">
        <v>37622</v>
      </c>
      <c r="B674" s="3">
        <f xml:space="preserve"> Shiller_dat!B1593</f>
        <v>895.84</v>
      </c>
    </row>
    <row r="675" spans="1:2">
      <c r="A675" s="10">
        <v>37653</v>
      </c>
      <c r="B675" s="3">
        <f xml:space="preserve"> Shiller_dat!B1594</f>
        <v>837.03</v>
      </c>
    </row>
    <row r="676" spans="1:2">
      <c r="A676" s="10">
        <v>37681</v>
      </c>
      <c r="B676" s="3">
        <f xml:space="preserve"> Shiller_dat!B1595</f>
        <v>846.63</v>
      </c>
    </row>
    <row r="677" spans="1:2">
      <c r="A677" s="10">
        <v>37712</v>
      </c>
      <c r="B677" s="3">
        <f xml:space="preserve"> Shiller_dat!B1596</f>
        <v>890.03</v>
      </c>
    </row>
    <row r="678" spans="1:2">
      <c r="A678" s="10">
        <v>37742</v>
      </c>
      <c r="B678" s="3">
        <f xml:space="preserve"> Shiller_dat!B1597</f>
        <v>935.96</v>
      </c>
    </row>
    <row r="679" spans="1:2">
      <c r="A679" s="10">
        <v>37773</v>
      </c>
      <c r="B679" s="3">
        <f xml:space="preserve"> Shiller_dat!B1598</f>
        <v>988</v>
      </c>
    </row>
    <row r="680" spans="1:2">
      <c r="A680" s="10">
        <v>37803</v>
      </c>
      <c r="B680" s="3">
        <f xml:space="preserve"> Shiller_dat!B1599</f>
        <v>992.54</v>
      </c>
    </row>
    <row r="681" spans="1:2">
      <c r="A681" s="10">
        <v>37834</v>
      </c>
      <c r="B681" s="3">
        <f xml:space="preserve"> Shiller_dat!B1600</f>
        <v>989.53</v>
      </c>
    </row>
    <row r="682" spans="1:2">
      <c r="A682" s="10">
        <v>37865</v>
      </c>
      <c r="B682" s="3">
        <f xml:space="preserve"> Shiller_dat!B1601</f>
        <v>1019.44</v>
      </c>
    </row>
    <row r="683" spans="1:2">
      <c r="A683" s="10">
        <v>37895</v>
      </c>
      <c r="B683" s="3">
        <f xml:space="preserve"> Shiller_dat!B1602</f>
        <v>1038.73</v>
      </c>
    </row>
    <row r="684" spans="1:2">
      <c r="A684" s="10">
        <v>37926</v>
      </c>
      <c r="B684" s="3">
        <f xml:space="preserve"> Shiller_dat!B1603</f>
        <v>1049.9000000000001</v>
      </c>
    </row>
    <row r="685" spans="1:2">
      <c r="A685" s="10">
        <v>37956</v>
      </c>
      <c r="B685" s="3">
        <f xml:space="preserve"> Shiller_dat!B1604</f>
        <v>1080.6400000000001</v>
      </c>
    </row>
    <row r="686" spans="1:2">
      <c r="A686" s="10">
        <v>37987</v>
      </c>
      <c r="B686" s="3">
        <f xml:space="preserve"> Shiller_dat!B1605</f>
        <v>1132.52</v>
      </c>
    </row>
    <row r="687" spans="1:2">
      <c r="A687" s="10">
        <v>38018</v>
      </c>
      <c r="B687" s="3">
        <f xml:space="preserve"> Shiller_dat!B1606</f>
        <v>1143.3599999999999</v>
      </c>
    </row>
    <row r="688" spans="1:2">
      <c r="A688" s="10">
        <v>38047</v>
      </c>
      <c r="B688" s="3">
        <f xml:space="preserve"> Shiller_dat!B1607</f>
        <v>1123.98</v>
      </c>
    </row>
    <row r="689" spans="1:2">
      <c r="A689" s="10">
        <v>38078</v>
      </c>
      <c r="B689" s="3">
        <f xml:space="preserve"> Shiller_dat!B1608</f>
        <v>1133.3599999999999</v>
      </c>
    </row>
    <row r="690" spans="1:2">
      <c r="A690" s="10">
        <v>38108</v>
      </c>
      <c r="B690" s="3">
        <f xml:space="preserve"> Shiller_dat!B1609</f>
        <v>1102.78</v>
      </c>
    </row>
    <row r="691" spans="1:2">
      <c r="A691" s="10">
        <v>38139</v>
      </c>
      <c r="B691" s="3">
        <f xml:space="preserve"> Shiller_dat!B1610</f>
        <v>1132.76</v>
      </c>
    </row>
    <row r="692" spans="1:2">
      <c r="A692" s="10">
        <v>38169</v>
      </c>
      <c r="B692" s="3">
        <f xml:space="preserve"> Shiller_dat!B1611</f>
        <v>1105.8499999999999</v>
      </c>
    </row>
    <row r="693" spans="1:2">
      <c r="A693" s="10">
        <v>38200</v>
      </c>
      <c r="B693" s="3">
        <f xml:space="preserve"> Shiller_dat!B1612</f>
        <v>1088.94</v>
      </c>
    </row>
    <row r="694" spans="1:2">
      <c r="A694" s="10">
        <v>38231</v>
      </c>
      <c r="B694" s="3">
        <f xml:space="preserve"> Shiller_dat!B1613</f>
        <v>1117.6600000000001</v>
      </c>
    </row>
    <row r="695" spans="1:2">
      <c r="A695" s="10">
        <v>38261</v>
      </c>
      <c r="B695" s="3">
        <f xml:space="preserve"> Shiller_dat!B1614</f>
        <v>1117.21</v>
      </c>
    </row>
    <row r="696" spans="1:2">
      <c r="A696" s="10">
        <v>38292</v>
      </c>
      <c r="B696" s="3">
        <f xml:space="preserve"> Shiller_dat!B1615</f>
        <v>1168.94</v>
      </c>
    </row>
    <row r="697" spans="1:2">
      <c r="A697" s="10">
        <v>38322</v>
      </c>
      <c r="B697" s="3">
        <f xml:space="preserve"> Shiller_dat!B1616</f>
        <v>1199.21</v>
      </c>
    </row>
    <row r="698" spans="1:2">
      <c r="A698" s="10">
        <v>38353</v>
      </c>
      <c r="B698" s="3">
        <f xml:space="preserve"> Shiller_dat!B1617</f>
        <v>1181.4100000000001</v>
      </c>
    </row>
    <row r="699" spans="1:2">
      <c r="A699" s="10">
        <v>38384</v>
      </c>
      <c r="B699" s="3">
        <f xml:space="preserve"> Shiller_dat!B1618</f>
        <v>1199.6300000000001</v>
      </c>
    </row>
    <row r="700" spans="1:2">
      <c r="A700" s="10">
        <v>38412</v>
      </c>
      <c r="B700" s="3">
        <f xml:space="preserve"> Shiller_dat!B1619</f>
        <v>1194.9000000000001</v>
      </c>
    </row>
    <row r="701" spans="1:2">
      <c r="A701" s="10">
        <v>38443</v>
      </c>
      <c r="B701" s="3">
        <f xml:space="preserve"> Shiller_dat!B1620</f>
        <v>1164.43</v>
      </c>
    </row>
    <row r="702" spans="1:2">
      <c r="A702" s="10">
        <v>38473</v>
      </c>
      <c r="B702" s="3">
        <f xml:space="preserve"> Shiller_dat!B1621</f>
        <v>1178.28</v>
      </c>
    </row>
    <row r="703" spans="1:2">
      <c r="A703" s="10">
        <v>38504</v>
      </c>
      <c r="B703" s="3">
        <f xml:space="preserve"> Shiller_dat!B1622</f>
        <v>1202.25</v>
      </c>
    </row>
    <row r="704" spans="1:2">
      <c r="A704" s="10">
        <v>38534</v>
      </c>
      <c r="B704" s="3">
        <f xml:space="preserve"> Shiller_dat!B1623</f>
        <v>1222.24</v>
      </c>
    </row>
    <row r="705" spans="1:2">
      <c r="A705" s="10">
        <v>38565</v>
      </c>
      <c r="B705" s="3">
        <f xml:space="preserve"> Shiller_dat!B1624</f>
        <v>1224.27</v>
      </c>
    </row>
    <row r="706" spans="1:2">
      <c r="A706" s="10">
        <v>38596</v>
      </c>
      <c r="B706" s="3">
        <f xml:space="preserve"> Shiller_dat!B1625</f>
        <v>1225.92</v>
      </c>
    </row>
    <row r="707" spans="1:2">
      <c r="A707" s="10">
        <v>38626</v>
      </c>
      <c r="B707" s="3">
        <f xml:space="preserve"> Shiller_dat!B1626</f>
        <v>1191.96</v>
      </c>
    </row>
    <row r="708" spans="1:2">
      <c r="A708" s="10">
        <v>38657</v>
      </c>
      <c r="B708" s="3">
        <f xml:space="preserve"> Shiller_dat!B1627</f>
        <v>1237.3699999999999</v>
      </c>
    </row>
    <row r="709" spans="1:2">
      <c r="A709" s="10">
        <v>38687</v>
      </c>
      <c r="B709" s="3">
        <f xml:space="preserve"> Shiller_dat!B1628</f>
        <v>1262.07</v>
      </c>
    </row>
    <row r="710" spans="1:2">
      <c r="A710" s="10">
        <v>38718</v>
      </c>
      <c r="B710" s="3">
        <f xml:space="preserve"> Shiller_dat!B1629</f>
        <v>1278.73</v>
      </c>
    </row>
    <row r="711" spans="1:2">
      <c r="A711" s="10">
        <v>38749</v>
      </c>
      <c r="B711" s="3">
        <f xml:space="preserve"> Shiller_dat!B1630</f>
        <v>1276.6500000000001</v>
      </c>
    </row>
    <row r="712" spans="1:2">
      <c r="A712" s="10">
        <v>38777</v>
      </c>
      <c r="B712" s="3">
        <f xml:space="preserve"> Shiller_dat!B1631</f>
        <v>1293.74</v>
      </c>
    </row>
    <row r="713" spans="1:2">
      <c r="A713" s="10">
        <v>38808</v>
      </c>
      <c r="B713" s="3">
        <f xml:space="preserve"> Shiller_dat!B1632</f>
        <v>1302.17</v>
      </c>
    </row>
    <row r="714" spans="1:2">
      <c r="A714" s="10">
        <v>38838</v>
      </c>
      <c r="B714" s="3">
        <f xml:space="preserve"> Shiller_dat!B1633</f>
        <v>1290.01</v>
      </c>
    </row>
    <row r="715" spans="1:2">
      <c r="A715" s="10">
        <v>38869</v>
      </c>
      <c r="B715" s="3">
        <f xml:space="preserve"> Shiller_dat!B1634</f>
        <v>1253.17</v>
      </c>
    </row>
    <row r="716" spans="1:2">
      <c r="A716" s="10">
        <v>38899</v>
      </c>
      <c r="B716" s="3">
        <f xml:space="preserve"> Shiller_dat!B1635</f>
        <v>1260.24</v>
      </c>
    </row>
    <row r="717" spans="1:2">
      <c r="A717" s="10">
        <v>38930</v>
      </c>
      <c r="B717" s="3">
        <f xml:space="preserve"> Shiller_dat!B1636</f>
        <v>1287.1500000000001</v>
      </c>
    </row>
    <row r="718" spans="1:2">
      <c r="A718" s="10">
        <v>38961</v>
      </c>
      <c r="B718" s="3">
        <f xml:space="preserve"> Shiller_dat!B1637</f>
        <v>1317.74</v>
      </c>
    </row>
    <row r="719" spans="1:2">
      <c r="A719" s="10">
        <v>38991</v>
      </c>
      <c r="B719" s="3">
        <f xml:space="preserve"> Shiller_dat!B1638</f>
        <v>1363.38</v>
      </c>
    </row>
    <row r="720" spans="1:2">
      <c r="A720" s="10">
        <v>39022</v>
      </c>
      <c r="B720" s="3">
        <f xml:space="preserve"> Shiller_dat!B1639</f>
        <v>1388.64</v>
      </c>
    </row>
    <row r="721" spans="1:2">
      <c r="A721" s="10">
        <v>39052</v>
      </c>
      <c r="B721" s="3">
        <f xml:space="preserve"> Shiller_dat!B1640</f>
        <v>1416.42</v>
      </c>
    </row>
    <row r="722" spans="1:2">
      <c r="A722" s="10">
        <v>39083</v>
      </c>
      <c r="B722" s="3">
        <f xml:space="preserve"> Shiller_dat!B1641</f>
        <v>1424.16</v>
      </c>
    </row>
    <row r="723" spans="1:2">
      <c r="A723" s="10">
        <v>39114</v>
      </c>
      <c r="B723" s="3">
        <f xml:space="preserve"> Shiller_dat!B1642</f>
        <v>1444.8</v>
      </c>
    </row>
    <row r="724" spans="1:2">
      <c r="A724" s="10">
        <v>39142</v>
      </c>
      <c r="B724" s="3">
        <f xml:space="preserve"> Shiller_dat!B1643</f>
        <v>1406.95</v>
      </c>
    </row>
    <row r="725" spans="1:2">
      <c r="A725" s="10">
        <v>39173</v>
      </c>
      <c r="B725" s="3">
        <f xml:space="preserve"> Shiller_dat!B1644</f>
        <v>1463.64</v>
      </c>
    </row>
    <row r="726" spans="1:2">
      <c r="A726" s="10">
        <v>39203</v>
      </c>
      <c r="B726" s="3">
        <f xml:space="preserve"> Shiller_dat!B1645</f>
        <v>1511.14</v>
      </c>
    </row>
    <row r="727" spans="1:2">
      <c r="A727" s="10">
        <v>39234</v>
      </c>
      <c r="B727" s="3">
        <f xml:space="preserve"> Shiller_dat!B1646</f>
        <v>1514.19</v>
      </c>
    </row>
    <row r="728" spans="1:2">
      <c r="A728" s="10">
        <v>39264</v>
      </c>
      <c r="B728" s="3">
        <f xml:space="preserve"> Shiller_dat!B1647</f>
        <v>1520.71</v>
      </c>
    </row>
    <row r="729" spans="1:2">
      <c r="A729" s="10">
        <v>39295</v>
      </c>
      <c r="B729" s="3">
        <f xml:space="preserve"> Shiller_dat!B1648</f>
        <v>1454.62</v>
      </c>
    </row>
    <row r="730" spans="1:2">
      <c r="A730" s="10">
        <v>39326</v>
      </c>
      <c r="B730" s="3">
        <f xml:space="preserve"> Shiller_dat!B1649</f>
        <v>1497.12</v>
      </c>
    </row>
    <row r="731" spans="1:2">
      <c r="A731" s="10">
        <v>39356</v>
      </c>
      <c r="B731" s="3">
        <f xml:space="preserve"> Shiller_dat!B1650</f>
        <v>1539.66</v>
      </c>
    </row>
    <row r="732" spans="1:2">
      <c r="A732" s="10">
        <v>39387</v>
      </c>
      <c r="B732" s="3">
        <f xml:space="preserve"> Shiller_dat!B1651</f>
        <v>1463.39</v>
      </c>
    </row>
    <row r="733" spans="1:2">
      <c r="A733" s="10">
        <v>39417</v>
      </c>
      <c r="B733" s="3">
        <f xml:space="preserve"> Shiller_dat!B1652</f>
        <v>1479.22</v>
      </c>
    </row>
    <row r="734" spans="1:2">
      <c r="A734" s="10">
        <v>39448</v>
      </c>
      <c r="B734" s="3">
        <f xml:space="preserve"> Shiller_dat!B1653</f>
        <v>1378.76</v>
      </c>
    </row>
    <row r="735" spans="1:2">
      <c r="A735" s="10">
        <v>39479</v>
      </c>
      <c r="B735" s="3">
        <f xml:space="preserve"> Shiller_dat!B1654</f>
        <v>1354.87</v>
      </c>
    </row>
    <row r="736" spans="1:2">
      <c r="A736" s="10">
        <v>39508</v>
      </c>
      <c r="B736" s="3">
        <f xml:space="preserve"> Shiller_dat!B1655</f>
        <v>1316.94</v>
      </c>
    </row>
    <row r="737" spans="1:2">
      <c r="A737" s="10">
        <v>39539</v>
      </c>
      <c r="B737" s="3">
        <f xml:space="preserve"> Shiller_dat!B1656</f>
        <v>1370.47</v>
      </c>
    </row>
    <row r="738" spans="1:2">
      <c r="A738" s="10">
        <v>39569</v>
      </c>
      <c r="B738" s="3">
        <f xml:space="preserve"> Shiller_dat!B1657</f>
        <v>1403.22</v>
      </c>
    </row>
    <row r="739" spans="1:2">
      <c r="A739" s="10">
        <v>39600</v>
      </c>
      <c r="B739" s="3">
        <f xml:space="preserve"> Shiller_dat!B1658</f>
        <v>1341.25</v>
      </c>
    </row>
    <row r="740" spans="1:2">
      <c r="A740" s="10">
        <v>39630</v>
      </c>
      <c r="B740" s="3">
        <f xml:space="preserve"> Shiller_dat!B1659</f>
        <v>1257.33</v>
      </c>
    </row>
    <row r="741" spans="1:2">
      <c r="A741" s="10">
        <v>39661</v>
      </c>
      <c r="B741" s="3">
        <f xml:space="preserve"> Shiller_dat!B1660</f>
        <v>1281.47</v>
      </c>
    </row>
    <row r="742" spans="1:2">
      <c r="A742" s="10">
        <v>39692</v>
      </c>
      <c r="B742" s="3">
        <f xml:space="preserve"> Shiller_dat!B1661</f>
        <v>1216.95</v>
      </c>
    </row>
    <row r="743" spans="1:2">
      <c r="A743" s="10">
        <v>39722</v>
      </c>
      <c r="B743" s="3">
        <f xml:space="preserve"> Shiller_dat!B1662</f>
        <v>968.8</v>
      </c>
    </row>
    <row r="744" spans="1:2">
      <c r="A744" s="10">
        <v>39753</v>
      </c>
      <c r="B744" s="3">
        <f xml:space="preserve"> Shiller_dat!B1663</f>
        <v>883.04</v>
      </c>
    </row>
    <row r="745" spans="1:2">
      <c r="A745" s="10">
        <v>39783</v>
      </c>
      <c r="B745" s="3">
        <f xml:space="preserve"> Shiller_dat!B1664</f>
        <v>877.56</v>
      </c>
    </row>
    <row r="746" spans="1:2">
      <c r="A746" s="10">
        <v>39814</v>
      </c>
      <c r="B746" s="3">
        <f xml:space="preserve"> Shiller_dat!B1665</f>
        <v>865.58</v>
      </c>
    </row>
    <row r="747" spans="1:2">
      <c r="A747" s="10">
        <v>39845</v>
      </c>
      <c r="B747" s="3">
        <f xml:space="preserve"> Shiller_dat!B1666</f>
        <v>805.23</v>
      </c>
    </row>
    <row r="748" spans="1:2">
      <c r="A748" s="10">
        <v>39873</v>
      </c>
      <c r="B748" s="3">
        <f xml:space="preserve"> Shiller_dat!B1667</f>
        <v>757.13</v>
      </c>
    </row>
    <row r="749" spans="1:2">
      <c r="A749" s="10">
        <v>39904</v>
      </c>
      <c r="B749" s="3">
        <f xml:space="preserve"> Shiller_dat!B1668</f>
        <v>848.15</v>
      </c>
    </row>
    <row r="750" spans="1:2">
      <c r="A750" s="10">
        <v>39934</v>
      </c>
      <c r="B750" s="3">
        <f xml:space="preserve"> Shiller_dat!B1669</f>
        <v>902.41</v>
      </c>
    </row>
    <row r="751" spans="1:2">
      <c r="A751" s="10">
        <v>39965</v>
      </c>
      <c r="B751" s="3">
        <f xml:space="preserve"> Shiller_dat!B1670</f>
        <v>926.12</v>
      </c>
    </row>
    <row r="752" spans="1:2">
      <c r="A752" s="10">
        <v>39995</v>
      </c>
      <c r="B752" s="3">
        <f xml:space="preserve"> Shiller_dat!B1671</f>
        <v>935.82</v>
      </c>
    </row>
    <row r="753" spans="1:2">
      <c r="A753" s="10">
        <v>40026</v>
      </c>
      <c r="B753" s="3">
        <f xml:space="preserve"> Shiller_dat!B1672</f>
        <v>1009.73</v>
      </c>
    </row>
    <row r="754" spans="1:2">
      <c r="A754" s="10">
        <v>40057</v>
      </c>
      <c r="B754" s="3">
        <f xml:space="preserve"> Shiller_dat!B1673</f>
        <v>1044.55</v>
      </c>
    </row>
    <row r="755" spans="1:2">
      <c r="A755" s="10">
        <v>40087</v>
      </c>
      <c r="B755" s="3">
        <f xml:space="preserve"> Shiller_dat!B1674</f>
        <v>1067.6600000000001</v>
      </c>
    </row>
    <row r="756" spans="1:2">
      <c r="A756" s="10">
        <v>40118</v>
      </c>
      <c r="B756" s="3">
        <f xml:space="preserve"> Shiller_dat!B1675</f>
        <v>1088.07</v>
      </c>
    </row>
    <row r="757" spans="1:2">
      <c r="A757" s="10">
        <v>40148</v>
      </c>
      <c r="B757" s="3">
        <f xml:space="preserve"> Shiller_dat!B1676</f>
        <v>1110.3800000000001</v>
      </c>
    </row>
    <row r="758" spans="1:2">
      <c r="A758" s="10">
        <v>40179</v>
      </c>
      <c r="B758" s="3">
        <f xml:space="preserve"> Shiller_dat!B1677</f>
        <v>1123.58</v>
      </c>
    </row>
    <row r="759" spans="1:2">
      <c r="A759" s="10">
        <v>40210</v>
      </c>
      <c r="B759" s="3">
        <f xml:space="preserve"> Shiller_dat!B1678</f>
        <v>1089.1600000000001</v>
      </c>
    </row>
    <row r="760" spans="1:2">
      <c r="A760" s="10">
        <v>40238</v>
      </c>
      <c r="B760" s="3">
        <f xml:space="preserve"> Shiller_dat!B1679</f>
        <v>1152.05</v>
      </c>
    </row>
    <row r="761" spans="1:2">
      <c r="A761" s="10">
        <v>40269</v>
      </c>
      <c r="B761" s="3">
        <f xml:space="preserve"> Shiller_dat!B1680</f>
        <v>1197.32</v>
      </c>
    </row>
    <row r="762" spans="1:2">
      <c r="A762" s="10">
        <v>40299</v>
      </c>
      <c r="B762" s="3">
        <f xml:space="preserve"> Shiller_dat!B1681</f>
        <v>1125.06</v>
      </c>
    </row>
    <row r="763" spans="1:2">
      <c r="A763" s="10">
        <v>40330</v>
      </c>
      <c r="B763" s="3">
        <f xml:space="preserve"> Shiller_dat!B1682</f>
        <v>1083.3599999999999</v>
      </c>
    </row>
    <row r="764" spans="1:2">
      <c r="A764" s="10">
        <v>40360</v>
      </c>
      <c r="B764" s="3">
        <f xml:space="preserve"> Shiller_dat!B1683</f>
        <v>1079.8</v>
      </c>
    </row>
    <row r="765" spans="1:2">
      <c r="A765" s="10">
        <v>40391</v>
      </c>
      <c r="B765" s="3">
        <f xml:space="preserve"> Shiller_dat!B1684</f>
        <v>1087.28</v>
      </c>
    </row>
    <row r="766" spans="1:2">
      <c r="A766" s="10">
        <v>40422</v>
      </c>
      <c r="B766" s="3">
        <f xml:space="preserve"> Shiller_dat!B1685</f>
        <v>1122.08</v>
      </c>
    </row>
    <row r="767" spans="1:2">
      <c r="A767" s="10">
        <v>40452</v>
      </c>
      <c r="B767" s="3">
        <f xml:space="preserve"> Shiller_dat!B1686</f>
        <v>1171.58</v>
      </c>
    </row>
    <row r="768" spans="1:2">
      <c r="A768" s="10">
        <v>40483</v>
      </c>
      <c r="B768" s="3">
        <f xml:space="preserve"> Shiller_dat!B1687</f>
        <v>1198.8900000000001</v>
      </c>
    </row>
    <row r="769" spans="1:2">
      <c r="A769" s="10">
        <v>40513</v>
      </c>
      <c r="B769" s="3">
        <f xml:space="preserve"> Shiller_dat!B1688</f>
        <v>1241.53</v>
      </c>
    </row>
    <row r="770" spans="1:2">
      <c r="A770" s="10">
        <v>40544</v>
      </c>
      <c r="B770" s="3">
        <f xml:space="preserve"> Shiller_dat!B1689</f>
        <v>1282.6199999999999</v>
      </c>
    </row>
    <row r="771" spans="1:2">
      <c r="A771" s="10">
        <v>40575</v>
      </c>
      <c r="B771" s="3">
        <f xml:space="preserve"> Shiller_dat!B1690</f>
        <v>1321.12</v>
      </c>
    </row>
    <row r="772" spans="1:2">
      <c r="A772" s="10">
        <v>40603</v>
      </c>
      <c r="B772" s="3">
        <f xml:space="preserve"> Shiller_dat!B1691</f>
        <v>1304.49</v>
      </c>
    </row>
    <row r="773" spans="1:2">
      <c r="A773" s="10">
        <v>40634</v>
      </c>
      <c r="B773" s="3">
        <f xml:space="preserve"> Shiller_dat!B1692</f>
        <v>1331.51</v>
      </c>
    </row>
    <row r="774" spans="1:2">
      <c r="A774" s="10">
        <v>40664</v>
      </c>
      <c r="B774" s="3">
        <f xml:space="preserve"> Shiller_dat!B1693</f>
        <v>1338.31</v>
      </c>
    </row>
    <row r="775" spans="1:2">
      <c r="A775" s="10">
        <v>40695</v>
      </c>
      <c r="B775" s="3">
        <f xml:space="preserve"> Shiller_dat!B1694</f>
        <v>1287.29</v>
      </c>
    </row>
    <row r="776" spans="1:2">
      <c r="A776" s="10">
        <v>40725</v>
      </c>
      <c r="B776" s="3">
        <f xml:space="preserve"> Shiller_dat!B1695</f>
        <v>1325.19</v>
      </c>
    </row>
    <row r="777" spans="1:2">
      <c r="A777" s="10">
        <v>40756</v>
      </c>
      <c r="B777" s="3">
        <f xml:space="preserve"> Shiller_dat!B1696</f>
        <v>1185.31</v>
      </c>
    </row>
    <row r="778" spans="1:2">
      <c r="A778" s="10">
        <v>40787</v>
      </c>
      <c r="B778" s="3">
        <f xml:space="preserve"> Shiller_dat!B1697</f>
        <v>1173.8800000000001</v>
      </c>
    </row>
    <row r="779" spans="1:2">
      <c r="A779" s="10">
        <v>40817</v>
      </c>
      <c r="B779" s="3">
        <f xml:space="preserve"> Shiller_dat!B1698</f>
        <v>1207.22</v>
      </c>
    </row>
    <row r="780" spans="1:2">
      <c r="A780" s="10">
        <v>40848</v>
      </c>
      <c r="B780" s="3">
        <f xml:space="preserve"> Shiller_dat!B1699</f>
        <v>1226.42</v>
      </c>
    </row>
    <row r="781" spans="1:2">
      <c r="A781" s="10">
        <v>40878</v>
      </c>
      <c r="B781" s="3">
        <f xml:space="preserve"> Shiller_dat!B1700</f>
        <v>1243.32</v>
      </c>
    </row>
    <row r="782" spans="1:2">
      <c r="A782" s="10">
        <v>40909</v>
      </c>
      <c r="B782" s="3">
        <f xml:space="preserve"> Shiller_dat!B1701</f>
        <v>1300.58</v>
      </c>
    </row>
    <row r="783" spans="1:2">
      <c r="A783" s="10">
        <v>40940</v>
      </c>
      <c r="B783" s="3">
        <f xml:space="preserve"> Shiller_dat!B1702</f>
        <v>1352.49</v>
      </c>
    </row>
    <row r="784" spans="1:2">
      <c r="A784" s="10">
        <v>40969</v>
      </c>
      <c r="B784" s="3">
        <f xml:space="preserve"> Shiller_dat!B1703</f>
        <v>1389.24</v>
      </c>
    </row>
    <row r="785" spans="1:2">
      <c r="A785" s="10">
        <v>41000</v>
      </c>
      <c r="B785" s="3">
        <f xml:space="preserve"> Shiller_dat!B1704</f>
        <v>1386.43</v>
      </c>
    </row>
    <row r="786" spans="1:2">
      <c r="A786" s="10">
        <v>41030</v>
      </c>
      <c r="B786" s="3">
        <f xml:space="preserve"> Shiller_dat!B1705</f>
        <v>1341.27</v>
      </c>
    </row>
    <row r="787" spans="1:2">
      <c r="A787" s="10">
        <v>41061</v>
      </c>
      <c r="B787" s="3">
        <f xml:space="preserve"> Shiller_dat!B1706</f>
        <v>1323.48</v>
      </c>
    </row>
    <row r="788" spans="1:2">
      <c r="A788" s="10">
        <v>41091</v>
      </c>
      <c r="B788" s="3">
        <f xml:space="preserve"> Shiller_dat!B1707</f>
        <v>1359.78</v>
      </c>
    </row>
    <row r="789" spans="1:2">
      <c r="A789" s="10">
        <v>41122</v>
      </c>
      <c r="B789" s="3">
        <f xml:space="preserve"> Shiller_dat!B1708</f>
        <v>1403.45</v>
      </c>
    </row>
    <row r="790" spans="1:2">
      <c r="A790" s="10">
        <v>41153</v>
      </c>
      <c r="B790" s="3">
        <f xml:space="preserve"> Shiller_dat!B1709</f>
        <v>1443.42</v>
      </c>
    </row>
    <row r="791" spans="1:2">
      <c r="A791" s="10">
        <v>41183</v>
      </c>
      <c r="B791" s="3">
        <f xml:space="preserve"> Shiller_dat!B1710</f>
        <v>1437.82</v>
      </c>
    </row>
    <row r="792" spans="1:2">
      <c r="A792" s="10">
        <v>41214</v>
      </c>
      <c r="B792" s="3">
        <f xml:space="preserve"> Shiller_dat!B1711</f>
        <v>1394.51</v>
      </c>
    </row>
    <row r="793" spans="1:2">
      <c r="A793" s="10">
        <v>41244</v>
      </c>
      <c r="B793" s="3">
        <f xml:space="preserve"> Shiller_dat!B1712</f>
        <v>1422.29</v>
      </c>
    </row>
    <row r="794" spans="1:2">
      <c r="A794" s="10">
        <v>41275</v>
      </c>
      <c r="B794" s="3">
        <f xml:space="preserve"> Shiller_dat!B1713</f>
        <v>1480.4</v>
      </c>
    </row>
    <row r="795" spans="1:2">
      <c r="A795" s="10">
        <v>41306</v>
      </c>
      <c r="B795" s="3">
        <f xml:space="preserve"> Shiller_dat!B1714</f>
        <v>1512.31</v>
      </c>
    </row>
    <row r="796" spans="1:2">
      <c r="A796" s="10">
        <v>41334</v>
      </c>
      <c r="B796" s="3">
        <f xml:space="preserve"> Shiller_dat!B1715</f>
        <v>1550.83</v>
      </c>
    </row>
    <row r="797" spans="1:2">
      <c r="A797" s="10">
        <v>41365</v>
      </c>
      <c r="B797" s="3">
        <f xml:space="preserve"> Shiller_dat!B1716</f>
        <v>1570.7</v>
      </c>
    </row>
    <row r="798" spans="1:2">
      <c r="A798" s="10">
        <v>41395</v>
      </c>
      <c r="B798" s="3">
        <f xml:space="preserve"> Shiller_dat!B1717</f>
        <v>1639.84</v>
      </c>
    </row>
    <row r="799" spans="1:2">
      <c r="A799" s="10">
        <v>41426</v>
      </c>
      <c r="B799" s="3">
        <f xml:space="preserve"> Shiller_dat!B1718</f>
        <v>1618.77</v>
      </c>
    </row>
    <row r="800" spans="1:2">
      <c r="A800" s="10">
        <v>41456</v>
      </c>
      <c r="B800" s="3">
        <f xml:space="preserve"> Shiller_dat!B1719</f>
        <v>1668.68</v>
      </c>
    </row>
    <row r="801" spans="1:2">
      <c r="A801" s="10">
        <v>41487</v>
      </c>
      <c r="B801" s="3">
        <f xml:space="preserve"> Shiller_dat!B1720</f>
        <v>1670.09</v>
      </c>
    </row>
    <row r="802" spans="1:2">
      <c r="A802" s="10">
        <v>41518</v>
      </c>
      <c r="B802" s="3">
        <f xml:space="preserve"> Shiller_dat!B1721</f>
        <v>1687.17</v>
      </c>
    </row>
    <row r="803" spans="1:2">
      <c r="A803" s="10">
        <v>41548</v>
      </c>
      <c r="B803" s="3">
        <f xml:space="preserve"> Shiller_dat!B1722</f>
        <v>1720.03</v>
      </c>
    </row>
    <row r="804" spans="1:2">
      <c r="A804" s="10">
        <v>41579</v>
      </c>
      <c r="B804" s="3">
        <f xml:space="preserve"> Shiller_dat!B1723</f>
        <v>1783.54</v>
      </c>
    </row>
    <row r="805" spans="1:2">
      <c r="A805" s="10">
        <v>41609</v>
      </c>
      <c r="B805" s="3">
        <f xml:space="preserve"> Shiller_dat!B1724</f>
        <v>1807.78</v>
      </c>
    </row>
    <row r="806" spans="1:2">
      <c r="A806" s="10">
        <v>41640</v>
      </c>
      <c r="B806" s="3">
        <f xml:space="preserve"> Shiller_dat!B1725</f>
        <v>1822.36</v>
      </c>
    </row>
    <row r="807" spans="1:2">
      <c r="A807" s="10">
        <v>41671</v>
      </c>
      <c r="B807" s="3">
        <f xml:space="preserve"> Shiller_dat!B1726</f>
        <v>1817.04</v>
      </c>
    </row>
    <row r="808" spans="1:2">
      <c r="A808" s="10">
        <v>41699</v>
      </c>
      <c r="B808" s="3">
        <f xml:space="preserve"> Shiller_dat!B1727</f>
        <v>1845.73</v>
      </c>
    </row>
    <row r="809" spans="1:2">
      <c r="A809" s="1"/>
      <c r="B809" s="1"/>
    </row>
    <row r="810" spans="1:2">
      <c r="A810" s="1"/>
      <c r="B810" s="1"/>
    </row>
    <row r="811" spans="1:2">
      <c r="A811" s="1"/>
      <c r="B811" s="1"/>
    </row>
    <row r="812" spans="1:2">
      <c r="A812" s="1"/>
      <c r="B812" s="1"/>
    </row>
    <row r="813" spans="1:2">
      <c r="A813" s="1"/>
      <c r="B813" s="1"/>
    </row>
    <row r="814" spans="1:2">
      <c r="A814" s="1"/>
      <c r="B814" s="1"/>
    </row>
    <row r="815" spans="1:2">
      <c r="A815" s="1"/>
      <c r="B815" s="1"/>
    </row>
    <row r="816" spans="1:2">
      <c r="A816" s="1"/>
      <c r="B816" s="1"/>
    </row>
    <row r="817" spans="1:2">
      <c r="A817" s="1"/>
      <c r="B817" s="1"/>
    </row>
    <row r="818" spans="1:2">
      <c r="A818" s="1"/>
      <c r="B818" s="1"/>
    </row>
    <row r="819" spans="1:2">
      <c r="A819" s="1"/>
      <c r="B819" s="1"/>
    </row>
    <row r="820" spans="1:2">
      <c r="A820" s="1"/>
      <c r="B820" s="1"/>
    </row>
    <row r="821" spans="1:2">
      <c r="A821" s="1"/>
      <c r="B821" s="1"/>
    </row>
    <row r="822" spans="1:2">
      <c r="A822" s="1"/>
      <c r="B822" s="1"/>
    </row>
    <row r="823" spans="1:2">
      <c r="A823" s="1"/>
      <c r="B823" s="1"/>
    </row>
    <row r="824" spans="1:2">
      <c r="A824" s="1"/>
      <c r="B824" s="1"/>
    </row>
    <row r="825" spans="1:2">
      <c r="A825" s="1"/>
      <c r="B825" s="1"/>
    </row>
    <row r="826" spans="1:2">
      <c r="A826" s="1"/>
      <c r="B826" s="1"/>
    </row>
    <row r="827" spans="1:2">
      <c r="A827" s="1"/>
      <c r="B827" s="1"/>
    </row>
    <row r="828" spans="1:2">
      <c r="A828" s="1"/>
      <c r="B828" s="1"/>
    </row>
    <row r="829" spans="1:2">
      <c r="A829" s="1"/>
      <c r="B829" s="1"/>
    </row>
    <row r="830" spans="1:2">
      <c r="A830" s="1"/>
      <c r="B830" s="1"/>
    </row>
    <row r="831" spans="1:2">
      <c r="A831" s="1"/>
      <c r="B831" s="1"/>
    </row>
    <row r="832" spans="1:2">
      <c r="A832" s="1"/>
      <c r="B832" s="1"/>
    </row>
    <row r="833" spans="1:2">
      <c r="A833" s="1"/>
      <c r="B833" s="1"/>
    </row>
    <row r="834" spans="1:2">
      <c r="A834" s="1"/>
      <c r="B834" s="1"/>
    </row>
    <row r="835" spans="1:2">
      <c r="A835" s="1"/>
      <c r="B835" s="1"/>
    </row>
    <row r="836" spans="1:2">
      <c r="A836" s="1"/>
      <c r="B836" s="1"/>
    </row>
    <row r="837" spans="1:2">
      <c r="A837" s="1"/>
      <c r="B837" s="1"/>
    </row>
    <row r="838" spans="1:2">
      <c r="A838" s="1"/>
      <c r="B838" s="1"/>
    </row>
    <row r="839" spans="1:2">
      <c r="A839" s="1"/>
      <c r="B839" s="1"/>
    </row>
    <row r="840" spans="1:2">
      <c r="A840" s="1"/>
      <c r="B840" s="1"/>
    </row>
    <row r="841" spans="1:2">
      <c r="A841" s="1"/>
      <c r="B841" s="1"/>
    </row>
    <row r="842" spans="1:2">
      <c r="A842" s="1"/>
      <c r="B842" s="1"/>
    </row>
    <row r="843" spans="1:2">
      <c r="A843" s="1"/>
      <c r="B843" s="1"/>
    </row>
    <row r="844" spans="1:2">
      <c r="A844" s="1"/>
      <c r="B844" s="1"/>
    </row>
    <row r="845" spans="1:2">
      <c r="A845" s="1"/>
      <c r="B845" s="1"/>
    </row>
    <row r="846" spans="1:2">
      <c r="A846" s="1"/>
      <c r="B846" s="1"/>
    </row>
    <row r="847" spans="1:2">
      <c r="A847" s="1"/>
      <c r="B847" s="1"/>
    </row>
    <row r="848" spans="1:2">
      <c r="A848" s="1"/>
      <c r="B848" s="1"/>
    </row>
    <row r="849" spans="1:2">
      <c r="A849" s="1"/>
      <c r="B849" s="1"/>
    </row>
    <row r="850" spans="1:2">
      <c r="A850" s="1"/>
      <c r="B850" s="1"/>
    </row>
    <row r="851" spans="1:2">
      <c r="A851" s="1"/>
      <c r="B851" s="1"/>
    </row>
    <row r="852" spans="1:2">
      <c r="A852" s="1"/>
      <c r="B852" s="1"/>
    </row>
    <row r="853" spans="1:2">
      <c r="A853" s="1"/>
      <c r="B853" s="1"/>
    </row>
    <row r="854" spans="1:2">
      <c r="A854" s="1"/>
      <c r="B854" s="1"/>
    </row>
    <row r="855" spans="1:2">
      <c r="A855" s="1"/>
      <c r="B855" s="1"/>
    </row>
    <row r="856" spans="1:2">
      <c r="A856" s="1"/>
      <c r="B856" s="1"/>
    </row>
    <row r="857" spans="1:2">
      <c r="A857" s="1"/>
      <c r="B857" s="1"/>
    </row>
    <row r="858" spans="1:2">
      <c r="A858" s="1"/>
      <c r="B858" s="1"/>
    </row>
    <row r="859" spans="1:2">
      <c r="A859" s="1"/>
      <c r="B859" s="1"/>
    </row>
    <row r="860" spans="1:2">
      <c r="A860" s="1"/>
      <c r="B860" s="1"/>
    </row>
    <row r="861" spans="1:2">
      <c r="A861" s="1"/>
      <c r="B861" s="1"/>
    </row>
    <row r="862" spans="1:2">
      <c r="A862" s="1"/>
      <c r="B862" s="1"/>
    </row>
    <row r="863" spans="1:2">
      <c r="A863" s="1"/>
      <c r="B863" s="1"/>
    </row>
    <row r="864" spans="1:2">
      <c r="A864" s="1"/>
      <c r="B864" s="1"/>
    </row>
    <row r="865" spans="1:2">
      <c r="A865" s="1"/>
      <c r="B865" s="1"/>
    </row>
    <row r="866" spans="1:2">
      <c r="A866" s="1"/>
      <c r="B866" s="1"/>
    </row>
    <row r="867" spans="1:2">
      <c r="A867" s="1"/>
      <c r="B867" s="1"/>
    </row>
    <row r="868" spans="1:2">
      <c r="A868" s="1"/>
      <c r="B868" s="1"/>
    </row>
    <row r="869" spans="1:2">
      <c r="A869" s="1"/>
      <c r="B869" s="1"/>
    </row>
    <row r="870" spans="1:2">
      <c r="A870" s="1"/>
      <c r="B870" s="1"/>
    </row>
    <row r="871" spans="1:2">
      <c r="A871" s="1"/>
      <c r="B871" s="1"/>
    </row>
    <row r="872" spans="1:2">
      <c r="A872" s="1"/>
      <c r="B872" s="1"/>
    </row>
    <row r="873" spans="1:2">
      <c r="A873" s="1"/>
      <c r="B873" s="1"/>
    </row>
    <row r="874" spans="1:2">
      <c r="A874" s="1"/>
      <c r="B874" s="1"/>
    </row>
    <row r="875" spans="1:2">
      <c r="A875" s="1"/>
      <c r="B875" s="1"/>
    </row>
    <row r="876" spans="1:2">
      <c r="A876" s="1"/>
      <c r="B876" s="1"/>
    </row>
    <row r="877" spans="1:2">
      <c r="A877" s="1"/>
      <c r="B877" s="1"/>
    </row>
    <row r="878" spans="1:2">
      <c r="A878" s="1"/>
      <c r="B878" s="1"/>
    </row>
    <row r="879" spans="1:2">
      <c r="A879" s="1"/>
      <c r="B879" s="1"/>
    </row>
    <row r="880" spans="1:2">
      <c r="A880" s="1"/>
      <c r="B880" s="1"/>
    </row>
    <row r="881" spans="1:2">
      <c r="A881" s="1"/>
      <c r="B881" s="1"/>
    </row>
    <row r="882" spans="1:2">
      <c r="A882" s="1"/>
      <c r="B882" s="1"/>
    </row>
    <row r="883" spans="1:2">
      <c r="A883" s="1"/>
      <c r="B883" s="1"/>
    </row>
    <row r="884" spans="1:2">
      <c r="A884" s="1"/>
      <c r="B884" s="1"/>
    </row>
    <row r="885" spans="1:2">
      <c r="A885" s="1"/>
      <c r="B885" s="1"/>
    </row>
    <row r="886" spans="1:2">
      <c r="A886" s="1"/>
      <c r="B886" s="1"/>
    </row>
    <row r="887" spans="1:2">
      <c r="A887" s="1"/>
      <c r="B887" s="1"/>
    </row>
    <row r="888" spans="1:2">
      <c r="A888" s="1"/>
      <c r="B888" s="1"/>
    </row>
    <row r="889" spans="1:2">
      <c r="A889" s="1"/>
      <c r="B889" s="1"/>
    </row>
    <row r="890" spans="1:2">
      <c r="A890" s="1"/>
      <c r="B890" s="1"/>
    </row>
    <row r="891" spans="1:2">
      <c r="A891" s="1"/>
      <c r="B891" s="1"/>
    </row>
    <row r="892" spans="1:2">
      <c r="A892" s="1"/>
      <c r="B892" s="1"/>
    </row>
    <row r="893" spans="1:2">
      <c r="A893" s="1"/>
      <c r="B893" s="1"/>
    </row>
    <row r="894" spans="1:2">
      <c r="A894" s="1"/>
      <c r="B894" s="1"/>
    </row>
    <row r="895" spans="1:2">
      <c r="A895" s="1"/>
      <c r="B895" s="1"/>
    </row>
    <row r="896" spans="1:2">
      <c r="A896" s="1"/>
      <c r="B896" s="1"/>
    </row>
    <row r="897" spans="1:2">
      <c r="A897" s="1"/>
      <c r="B897" s="1"/>
    </row>
    <row r="898" spans="1:2">
      <c r="A898" s="1"/>
      <c r="B898" s="1"/>
    </row>
    <row r="899" spans="1:2">
      <c r="A899" s="1"/>
      <c r="B899" s="1"/>
    </row>
    <row r="900" spans="1:2">
      <c r="A900" s="1"/>
      <c r="B900" s="1"/>
    </row>
    <row r="901" spans="1:2">
      <c r="A901" s="1"/>
      <c r="B901" s="1"/>
    </row>
    <row r="902" spans="1:2">
      <c r="A902" s="1"/>
      <c r="B902" s="1"/>
    </row>
    <row r="903" spans="1:2">
      <c r="A903" s="1"/>
      <c r="B903" s="1"/>
    </row>
    <row r="904" spans="1:2">
      <c r="A904" s="1"/>
      <c r="B904" s="1"/>
    </row>
    <row r="905" spans="1:2">
      <c r="A905" s="1"/>
      <c r="B905" s="1"/>
    </row>
    <row r="906" spans="1:2">
      <c r="A906" s="1"/>
      <c r="B906" s="1"/>
    </row>
    <row r="907" spans="1:2">
      <c r="A907" s="1"/>
      <c r="B907" s="1"/>
    </row>
    <row r="908" spans="1:2">
      <c r="A908" s="1"/>
      <c r="B908" s="1"/>
    </row>
    <row r="909" spans="1:2">
      <c r="A909" s="1"/>
      <c r="B909" s="1"/>
    </row>
    <row r="910" spans="1:2">
      <c r="A910" s="1"/>
      <c r="B910" s="1"/>
    </row>
    <row r="911" spans="1:2">
      <c r="A911" s="1"/>
      <c r="B911" s="1"/>
    </row>
    <row r="912" spans="1:2">
      <c r="A912" s="1"/>
      <c r="B912" s="1"/>
    </row>
    <row r="913" spans="1:2">
      <c r="A913" s="1"/>
      <c r="B913" s="1"/>
    </row>
    <row r="914" spans="1:2">
      <c r="A914" s="1"/>
      <c r="B914" s="1"/>
    </row>
    <row r="915" spans="1:2">
      <c r="A915" s="1"/>
      <c r="B915" s="1"/>
    </row>
    <row r="916" spans="1:2">
      <c r="A916" s="1"/>
      <c r="B916" s="1"/>
    </row>
    <row r="917" spans="1:2">
      <c r="A917" s="1"/>
      <c r="B917" s="1"/>
    </row>
    <row r="918" spans="1:2">
      <c r="A918" s="1"/>
      <c r="B918" s="1"/>
    </row>
    <row r="919" spans="1:2">
      <c r="A919" s="1"/>
      <c r="B919" s="1"/>
    </row>
    <row r="920" spans="1:2">
      <c r="A920" s="1"/>
      <c r="B920" s="1"/>
    </row>
    <row r="921" spans="1:2">
      <c r="A921" s="1"/>
      <c r="B921" s="1"/>
    </row>
    <row r="922" spans="1:2">
      <c r="A922" s="1"/>
      <c r="B922" s="1"/>
    </row>
    <row r="923" spans="1:2">
      <c r="A923" s="1"/>
      <c r="B923" s="1"/>
    </row>
    <row r="924" spans="1:2">
      <c r="A924" s="1"/>
      <c r="B924" s="1"/>
    </row>
    <row r="925" spans="1:2">
      <c r="A925" s="1"/>
      <c r="B925" s="1"/>
    </row>
    <row r="926" spans="1:2">
      <c r="A926" s="1"/>
      <c r="B926" s="1"/>
    </row>
    <row r="927" spans="1:2">
      <c r="A927" s="1"/>
      <c r="B927" s="1"/>
    </row>
    <row r="928" spans="1:2">
      <c r="A928" s="1"/>
      <c r="B928" s="1"/>
    </row>
    <row r="929" spans="1:2">
      <c r="A929" s="1"/>
      <c r="B929" s="1"/>
    </row>
    <row r="930" spans="1:2">
      <c r="A930" s="1"/>
      <c r="B930" s="1"/>
    </row>
    <row r="931" spans="1:2">
      <c r="A931" s="1"/>
      <c r="B931" s="1"/>
    </row>
    <row r="932" spans="1:2">
      <c r="A932" s="1"/>
      <c r="B932" s="1"/>
    </row>
    <row r="933" spans="1:2">
      <c r="A933" s="1"/>
      <c r="B933" s="1"/>
    </row>
    <row r="934" spans="1:2">
      <c r="A934" s="1"/>
      <c r="B934" s="1"/>
    </row>
    <row r="935" spans="1:2">
      <c r="A935" s="1"/>
      <c r="B935" s="1"/>
    </row>
    <row r="936" spans="1:2">
      <c r="A936" s="1"/>
      <c r="B936" s="1"/>
    </row>
    <row r="937" spans="1:2">
      <c r="A937" s="1"/>
      <c r="B937" s="1"/>
    </row>
    <row r="938" spans="1:2">
      <c r="A938" s="1"/>
      <c r="B938" s="1"/>
    </row>
    <row r="939" spans="1:2">
      <c r="A939" s="1"/>
      <c r="B939" s="1"/>
    </row>
    <row r="940" spans="1:2">
      <c r="A940" s="1"/>
      <c r="B940" s="1"/>
    </row>
    <row r="941" spans="1:2">
      <c r="A941" s="1"/>
      <c r="B941" s="1"/>
    </row>
    <row r="942" spans="1:2">
      <c r="A942" s="1"/>
      <c r="B942" s="1"/>
    </row>
    <row r="943" spans="1:2">
      <c r="A943" s="1"/>
      <c r="B943" s="1"/>
    </row>
    <row r="944" spans="1:2">
      <c r="A944" s="1"/>
      <c r="B944" s="1"/>
    </row>
    <row r="945" spans="1:2">
      <c r="A945" s="1"/>
      <c r="B945" s="1"/>
    </row>
    <row r="946" spans="1:2">
      <c r="A946" s="1"/>
      <c r="B946" s="1"/>
    </row>
    <row r="947" spans="1:2">
      <c r="A947" s="1"/>
      <c r="B947" s="1"/>
    </row>
    <row r="948" spans="1:2">
      <c r="A948" s="1"/>
      <c r="B948" s="1"/>
    </row>
    <row r="949" spans="1:2">
      <c r="A949" s="1"/>
      <c r="B949" s="1"/>
    </row>
    <row r="950" spans="1:2">
      <c r="A950" s="1"/>
      <c r="B950" s="1"/>
    </row>
    <row r="951" spans="1:2">
      <c r="A951" s="1"/>
      <c r="B951" s="1"/>
    </row>
    <row r="952" spans="1:2">
      <c r="A952" s="1"/>
      <c r="B952" s="1"/>
    </row>
    <row r="953" spans="1:2">
      <c r="A953" s="1"/>
      <c r="B953" s="1"/>
    </row>
    <row r="954" spans="1:2">
      <c r="A954" s="1"/>
      <c r="B954" s="1"/>
    </row>
    <row r="955" spans="1:2">
      <c r="A955" s="1"/>
      <c r="B955" s="1"/>
    </row>
    <row r="956" spans="1:2">
      <c r="A956" s="1"/>
      <c r="B956" s="1"/>
    </row>
    <row r="957" spans="1:2">
      <c r="A957" s="1"/>
      <c r="B957" s="1"/>
    </row>
    <row r="958" spans="1:2">
      <c r="A958" s="1"/>
      <c r="B958" s="1"/>
    </row>
    <row r="959" spans="1:2">
      <c r="A959" s="1"/>
      <c r="B959" s="1"/>
    </row>
    <row r="960" spans="1:2">
      <c r="A960" s="1"/>
      <c r="B960" s="1"/>
    </row>
    <row r="961" spans="1:2">
      <c r="A961" s="1"/>
      <c r="B961" s="1"/>
    </row>
    <row r="962" spans="1:2">
      <c r="A962" s="1"/>
      <c r="B962" s="1"/>
    </row>
    <row r="963" spans="1:2">
      <c r="A963" s="1"/>
      <c r="B963" s="1"/>
    </row>
    <row r="964" spans="1:2">
      <c r="A964" s="1"/>
      <c r="B964" s="1"/>
    </row>
    <row r="965" spans="1:2">
      <c r="A965" s="1"/>
      <c r="B965" s="1"/>
    </row>
    <row r="966" spans="1:2">
      <c r="A966" s="1"/>
      <c r="B966" s="1"/>
    </row>
    <row r="967" spans="1:2">
      <c r="A967" s="1"/>
      <c r="B967" s="1"/>
    </row>
    <row r="968" spans="1:2">
      <c r="A968" s="1"/>
      <c r="B968" s="1"/>
    </row>
    <row r="969" spans="1:2">
      <c r="A969" s="1"/>
      <c r="B969" s="1"/>
    </row>
    <row r="970" spans="1:2">
      <c r="A970" s="1"/>
      <c r="B970" s="1"/>
    </row>
    <row r="971" spans="1:2">
      <c r="A971" s="1"/>
      <c r="B971" s="1"/>
    </row>
    <row r="972" spans="1:2">
      <c r="A972" s="1"/>
      <c r="B972" s="1"/>
    </row>
    <row r="973" spans="1:2">
      <c r="A973" s="1"/>
      <c r="B973" s="1"/>
    </row>
    <row r="974" spans="1:2">
      <c r="A974" s="1"/>
      <c r="B974" s="1"/>
    </row>
    <row r="975" spans="1:2">
      <c r="A975" s="1"/>
      <c r="B975" s="1"/>
    </row>
    <row r="976" spans="1:2">
      <c r="A976" s="1"/>
      <c r="B976" s="1"/>
    </row>
    <row r="977" spans="1:2">
      <c r="A977" s="1"/>
      <c r="B977" s="1"/>
    </row>
    <row r="978" spans="1:2">
      <c r="A978" s="1"/>
      <c r="B978" s="1"/>
    </row>
    <row r="979" spans="1:2">
      <c r="A979" s="1"/>
      <c r="B979" s="1"/>
    </row>
    <row r="980" spans="1:2">
      <c r="A980" s="1"/>
      <c r="B980" s="1"/>
    </row>
    <row r="981" spans="1:2">
      <c r="A981" s="1"/>
      <c r="B981" s="1"/>
    </row>
    <row r="982" spans="1:2">
      <c r="A982" s="1"/>
      <c r="B982" s="1"/>
    </row>
    <row r="983" spans="1:2">
      <c r="A983" s="1"/>
      <c r="B983" s="1"/>
    </row>
    <row r="984" spans="1:2">
      <c r="A984" s="1"/>
      <c r="B984" s="1"/>
    </row>
    <row r="985" spans="1:2">
      <c r="A985" s="1"/>
      <c r="B985" s="1"/>
    </row>
    <row r="986" spans="1:2">
      <c r="A986" s="1"/>
      <c r="B986" s="1"/>
    </row>
    <row r="987" spans="1:2">
      <c r="A987" s="1"/>
      <c r="B987" s="1"/>
    </row>
    <row r="988" spans="1:2">
      <c r="A988" s="1"/>
      <c r="B988" s="1"/>
    </row>
    <row r="989" spans="1:2">
      <c r="A989" s="1"/>
      <c r="B989" s="1"/>
    </row>
    <row r="990" spans="1:2">
      <c r="A990" s="1"/>
      <c r="B990" s="1"/>
    </row>
    <row r="991" spans="1:2">
      <c r="A991" s="1"/>
      <c r="B991" s="1"/>
    </row>
    <row r="992" spans="1:2">
      <c r="A992" s="1"/>
      <c r="B992" s="1"/>
    </row>
    <row r="993" spans="1:2">
      <c r="A993" s="1"/>
      <c r="B993" s="1"/>
    </row>
    <row r="994" spans="1:2">
      <c r="A994" s="1"/>
      <c r="B994" s="1"/>
    </row>
    <row r="995" spans="1:2">
      <c r="A995" s="1"/>
      <c r="B995" s="1"/>
    </row>
    <row r="996" spans="1:2">
      <c r="A996" s="1"/>
      <c r="B996" s="1"/>
    </row>
    <row r="997" spans="1:2">
      <c r="A997" s="1"/>
      <c r="B997" s="1"/>
    </row>
    <row r="998" spans="1:2">
      <c r="A998" s="1"/>
      <c r="B998" s="1"/>
    </row>
    <row r="999" spans="1:2">
      <c r="A999" s="1"/>
      <c r="B999" s="1"/>
    </row>
    <row r="1000" spans="1:2">
      <c r="A1000" s="1"/>
      <c r="B1000" s="1"/>
    </row>
    <row r="1001" spans="1:2">
      <c r="A1001" s="1"/>
      <c r="B1001" s="1"/>
    </row>
    <row r="1002" spans="1:2">
      <c r="A1002" s="1"/>
      <c r="B1002" s="1"/>
    </row>
    <row r="1003" spans="1:2">
      <c r="A1003" s="1"/>
      <c r="B1003" s="1"/>
    </row>
    <row r="1004" spans="1:2">
      <c r="A1004" s="1"/>
      <c r="B1004" s="1"/>
    </row>
    <row r="1005" spans="1:2">
      <c r="A1005" s="1"/>
      <c r="B1005" s="1"/>
    </row>
    <row r="1006" spans="1:2">
      <c r="A1006" s="1"/>
      <c r="B1006" s="1"/>
    </row>
    <row r="1007" spans="1:2">
      <c r="A1007" s="1"/>
      <c r="B1007" s="1"/>
    </row>
    <row r="1008" spans="1:2">
      <c r="A1008" s="1"/>
      <c r="B1008" s="1"/>
    </row>
    <row r="1009" spans="1:2">
      <c r="A1009" s="1"/>
      <c r="B1009" s="1"/>
    </row>
    <row r="1010" spans="1:2">
      <c r="A1010" s="1"/>
      <c r="B1010" s="1"/>
    </row>
    <row r="1011" spans="1:2">
      <c r="A1011" s="1"/>
      <c r="B1011" s="1"/>
    </row>
    <row r="1012" spans="1:2">
      <c r="A1012" s="1"/>
      <c r="B1012" s="1"/>
    </row>
    <row r="1013" spans="1:2">
      <c r="A1013" s="1"/>
      <c r="B1013" s="1"/>
    </row>
    <row r="1014" spans="1:2">
      <c r="A1014" s="1"/>
      <c r="B1014" s="1"/>
    </row>
    <row r="1015" spans="1:2">
      <c r="A1015" s="1"/>
      <c r="B1015" s="1"/>
    </row>
    <row r="1016" spans="1:2">
      <c r="A1016" s="1"/>
      <c r="B1016" s="1"/>
    </row>
    <row r="1017" spans="1:2">
      <c r="A1017" s="1"/>
      <c r="B1017" s="1"/>
    </row>
    <row r="1018" spans="1:2">
      <c r="A1018" s="1"/>
      <c r="B1018" s="1"/>
    </row>
    <row r="1019" spans="1:2">
      <c r="A1019" s="1"/>
      <c r="B1019" s="1"/>
    </row>
    <row r="1020" spans="1:2">
      <c r="A1020" s="1"/>
      <c r="B1020" s="1"/>
    </row>
    <row r="1021" spans="1:2">
      <c r="A1021" s="1"/>
      <c r="B1021" s="1"/>
    </row>
    <row r="1022" spans="1:2">
      <c r="A1022" s="1"/>
      <c r="B1022" s="1"/>
    </row>
    <row r="1023" spans="1:2">
      <c r="A1023" s="1"/>
      <c r="B1023" s="1"/>
    </row>
    <row r="1024" spans="1:2">
      <c r="A1024" s="1"/>
      <c r="B1024" s="1"/>
    </row>
    <row r="1025" spans="1:2">
      <c r="A1025" s="1"/>
      <c r="B1025" s="1"/>
    </row>
    <row r="1026" spans="1:2">
      <c r="A1026" s="1"/>
      <c r="B1026" s="1"/>
    </row>
    <row r="1027" spans="1:2">
      <c r="A1027" s="1"/>
      <c r="B1027" s="1"/>
    </row>
    <row r="1028" spans="1:2">
      <c r="A1028" s="1"/>
      <c r="B1028" s="1"/>
    </row>
    <row r="1029" spans="1:2">
      <c r="A1029" s="1"/>
      <c r="B1029" s="1"/>
    </row>
    <row r="1030" spans="1:2">
      <c r="A1030" s="1"/>
      <c r="B1030" s="1"/>
    </row>
    <row r="1031" spans="1:2">
      <c r="A1031" s="1"/>
      <c r="B1031" s="1"/>
    </row>
    <row r="1032" spans="1:2">
      <c r="A1032" s="1"/>
      <c r="B1032" s="1"/>
    </row>
    <row r="1033" spans="1:2">
      <c r="A1033" s="1"/>
      <c r="B1033" s="1"/>
    </row>
    <row r="1034" spans="1:2">
      <c r="A1034" s="1"/>
      <c r="B1034" s="1"/>
    </row>
    <row r="1035" spans="1:2">
      <c r="A1035" s="1"/>
      <c r="B1035" s="1"/>
    </row>
    <row r="1036" spans="1:2">
      <c r="A1036" s="1"/>
      <c r="B1036" s="1"/>
    </row>
    <row r="1037" spans="1:2">
      <c r="A1037" s="1"/>
      <c r="B1037" s="1"/>
    </row>
    <row r="1038" spans="1:2">
      <c r="A1038" s="1"/>
      <c r="B1038" s="1"/>
    </row>
    <row r="1039" spans="1:2">
      <c r="A1039" s="1"/>
      <c r="B1039" s="1"/>
    </row>
    <row r="1040" spans="1:2">
      <c r="A1040" s="1"/>
      <c r="B1040" s="1"/>
    </row>
    <row r="1041" spans="1:2">
      <c r="A1041" s="1"/>
      <c r="B1041" s="1"/>
    </row>
    <row r="1042" spans="1:2">
      <c r="A1042" s="1"/>
      <c r="B1042" s="1"/>
    </row>
    <row r="1043" spans="1:2">
      <c r="A1043" s="1"/>
      <c r="B1043" s="1"/>
    </row>
    <row r="1044" spans="1:2">
      <c r="A1044" s="1"/>
      <c r="B1044" s="1"/>
    </row>
    <row r="1045" spans="1:2">
      <c r="A1045" s="1"/>
      <c r="B1045" s="1"/>
    </row>
    <row r="1046" spans="1:2">
      <c r="A1046" s="1"/>
      <c r="B1046" s="1"/>
    </row>
    <row r="1047" spans="1:2">
      <c r="A1047" s="1"/>
      <c r="B1047" s="1"/>
    </row>
    <row r="1048" spans="1:2">
      <c r="A1048" s="1"/>
      <c r="B1048" s="1"/>
    </row>
    <row r="1049" spans="1:2">
      <c r="A1049" s="1"/>
      <c r="B1049" s="1"/>
    </row>
    <row r="1050" spans="1:2">
      <c r="A1050" s="1"/>
      <c r="B1050" s="1"/>
    </row>
    <row r="1051" spans="1:2">
      <c r="A1051" s="1"/>
      <c r="B1051" s="1"/>
    </row>
    <row r="1052" spans="1:2">
      <c r="A1052" s="1"/>
      <c r="B1052" s="1"/>
    </row>
    <row r="1053" spans="1:2">
      <c r="A1053" s="1"/>
      <c r="B1053" s="1"/>
    </row>
    <row r="1054" spans="1:2">
      <c r="A1054" s="1"/>
      <c r="B1054" s="1"/>
    </row>
    <row r="1055" spans="1:2">
      <c r="A1055" s="1"/>
      <c r="B1055" s="1"/>
    </row>
    <row r="1056" spans="1:2">
      <c r="A1056" s="1"/>
      <c r="B1056" s="1"/>
    </row>
    <row r="1057" spans="1:2">
      <c r="A1057" s="1"/>
      <c r="B1057" s="1"/>
    </row>
    <row r="1058" spans="1:2">
      <c r="A1058" s="1"/>
      <c r="B1058" s="1"/>
    </row>
    <row r="1059" spans="1:2">
      <c r="A1059" s="1"/>
      <c r="B1059" s="1"/>
    </row>
    <row r="1060" spans="1:2">
      <c r="A1060" s="1"/>
      <c r="B1060" s="1"/>
    </row>
    <row r="1061" spans="1:2">
      <c r="A1061" s="1"/>
      <c r="B1061" s="1"/>
    </row>
    <row r="1062" spans="1:2">
      <c r="A1062" s="1"/>
      <c r="B1062" s="1"/>
    </row>
    <row r="1063" spans="1:2">
      <c r="A1063" s="1"/>
      <c r="B1063" s="1"/>
    </row>
    <row r="1064" spans="1:2">
      <c r="A1064" s="1"/>
      <c r="B1064" s="1"/>
    </row>
    <row r="1065" spans="1:2">
      <c r="A1065" s="1"/>
      <c r="B1065" s="1"/>
    </row>
    <row r="1066" spans="1:2">
      <c r="A1066" s="1"/>
      <c r="B1066" s="1"/>
    </row>
    <row r="1067" spans="1:2">
      <c r="A1067" s="1"/>
      <c r="B1067" s="1"/>
    </row>
    <row r="1068" spans="1:2">
      <c r="A1068" s="1"/>
      <c r="B1068" s="1"/>
    </row>
    <row r="1069" spans="1:2">
      <c r="A1069" s="1"/>
      <c r="B1069" s="1"/>
    </row>
    <row r="1070" spans="1:2">
      <c r="A1070" s="1"/>
      <c r="B1070" s="1"/>
    </row>
    <row r="1071" spans="1:2">
      <c r="A1071" s="1"/>
      <c r="B1071" s="1"/>
    </row>
    <row r="1072" spans="1:2">
      <c r="A1072" s="1"/>
      <c r="B1072" s="1"/>
    </row>
    <row r="1073" spans="1:2">
      <c r="A1073" s="1"/>
      <c r="B1073" s="1"/>
    </row>
    <row r="1074" spans="1:2">
      <c r="A1074" s="1"/>
      <c r="B1074" s="1"/>
    </row>
    <row r="1075" spans="1:2">
      <c r="A1075" s="1"/>
      <c r="B1075" s="1"/>
    </row>
    <row r="1076" spans="1:2">
      <c r="A1076" s="1"/>
      <c r="B1076" s="1"/>
    </row>
    <row r="1077" spans="1:2">
      <c r="A1077" s="1"/>
      <c r="B1077" s="1"/>
    </row>
    <row r="1078" spans="1:2">
      <c r="A1078" s="1"/>
      <c r="B1078" s="1"/>
    </row>
    <row r="1079" spans="1:2">
      <c r="A1079" s="1"/>
      <c r="B1079" s="1"/>
    </row>
    <row r="1080" spans="1:2">
      <c r="A1080" s="1"/>
      <c r="B1080" s="1"/>
    </row>
    <row r="1081" spans="1:2">
      <c r="A1081" s="1"/>
      <c r="B1081" s="1"/>
    </row>
    <row r="1082" spans="1:2">
      <c r="A1082" s="1"/>
      <c r="B1082" s="1"/>
    </row>
    <row r="1083" spans="1:2">
      <c r="A1083" s="1"/>
      <c r="B1083" s="1"/>
    </row>
    <row r="1084" spans="1:2">
      <c r="A1084" s="1"/>
      <c r="B1084" s="1"/>
    </row>
    <row r="1085" spans="1:2">
      <c r="A1085" s="1"/>
      <c r="B1085" s="1"/>
    </row>
    <row r="1086" spans="1:2">
      <c r="A1086" s="1"/>
      <c r="B1086" s="1"/>
    </row>
    <row r="1087" spans="1:2">
      <c r="A1087" s="1"/>
      <c r="B1087" s="1"/>
    </row>
    <row r="1088" spans="1:2">
      <c r="A1088" s="1"/>
      <c r="B1088" s="1"/>
    </row>
    <row r="1089" spans="1:2">
      <c r="A1089" s="1"/>
      <c r="B1089" s="1"/>
    </row>
    <row r="1090" spans="1:2">
      <c r="A1090" s="1"/>
      <c r="B1090" s="1"/>
    </row>
    <row r="1091" spans="1:2">
      <c r="A1091" s="1"/>
      <c r="B1091" s="1"/>
    </row>
    <row r="1092" spans="1:2">
      <c r="A1092" s="1"/>
      <c r="B1092" s="1"/>
    </row>
    <row r="1093" spans="1:2">
      <c r="A1093" s="1"/>
      <c r="B1093" s="1"/>
    </row>
    <row r="1094" spans="1:2">
      <c r="A1094" s="1"/>
      <c r="B1094" s="1"/>
    </row>
    <row r="1095" spans="1:2">
      <c r="A1095" s="1"/>
      <c r="B1095" s="1"/>
    </row>
    <row r="1096" spans="1:2">
      <c r="A1096" s="1"/>
      <c r="B1096" s="1"/>
    </row>
    <row r="1097" spans="1:2">
      <c r="A1097" s="1"/>
      <c r="B1097" s="1"/>
    </row>
    <row r="1098" spans="1:2">
      <c r="A1098" s="1"/>
      <c r="B1098" s="1"/>
    </row>
    <row r="1099" spans="1:2">
      <c r="A1099" s="1"/>
      <c r="B1099" s="1"/>
    </row>
    <row r="1100" spans="1:2">
      <c r="A1100" s="1"/>
      <c r="B1100" s="1"/>
    </row>
    <row r="1101" spans="1:2">
      <c r="A1101" s="1"/>
      <c r="B1101" s="1"/>
    </row>
    <row r="1102" spans="1:2">
      <c r="A1102" s="1"/>
      <c r="B1102" s="1"/>
    </row>
    <row r="1103" spans="1:2">
      <c r="A1103" s="1"/>
      <c r="B1103" s="1"/>
    </row>
    <row r="1104" spans="1:2">
      <c r="A1104" s="1"/>
      <c r="B1104" s="1"/>
    </row>
    <row r="1105" spans="1:2">
      <c r="A1105" s="1"/>
      <c r="B1105" s="1"/>
    </row>
    <row r="1106" spans="1:2">
      <c r="A1106" s="1"/>
      <c r="B1106" s="1"/>
    </row>
    <row r="1107" spans="1:2">
      <c r="A1107" s="1"/>
      <c r="B1107" s="1"/>
    </row>
    <row r="1108" spans="1:2">
      <c r="A1108" s="1"/>
      <c r="B1108" s="1"/>
    </row>
    <row r="1109" spans="1:2">
      <c r="A1109" s="1"/>
      <c r="B1109" s="1"/>
    </row>
    <row r="1110" spans="1:2">
      <c r="A1110" s="1"/>
      <c r="B1110" s="1"/>
    </row>
    <row r="1111" spans="1:2">
      <c r="A1111" s="1"/>
      <c r="B1111" s="1"/>
    </row>
    <row r="1112" spans="1:2">
      <c r="A1112" s="1"/>
      <c r="B1112" s="1"/>
    </row>
    <row r="1113" spans="1:2">
      <c r="A1113" s="1"/>
      <c r="B1113" s="1"/>
    </row>
    <row r="1114" spans="1:2">
      <c r="A1114" s="1"/>
      <c r="B1114" s="1"/>
    </row>
    <row r="1115" spans="1:2">
      <c r="A1115" s="1"/>
      <c r="B1115" s="1"/>
    </row>
    <row r="1116" spans="1:2">
      <c r="A1116" s="1"/>
      <c r="B1116" s="1"/>
    </row>
    <row r="1117" spans="1:2">
      <c r="A1117" s="1"/>
      <c r="B1117" s="1"/>
    </row>
    <row r="1118" spans="1:2">
      <c r="A1118" s="1"/>
      <c r="B1118" s="1"/>
    </row>
    <row r="1119" spans="1:2">
      <c r="A1119" s="1"/>
      <c r="B1119" s="1"/>
    </row>
    <row r="1120" spans="1:2">
      <c r="A1120" s="1"/>
      <c r="B1120" s="1"/>
    </row>
    <row r="1121" spans="1:2">
      <c r="A1121" s="1"/>
      <c r="B1121" s="1"/>
    </row>
    <row r="1122" spans="1:2">
      <c r="A1122" s="1"/>
      <c r="B1122" s="1"/>
    </row>
    <row r="1123" spans="1:2">
      <c r="A1123" s="1"/>
      <c r="B1123" s="1"/>
    </row>
    <row r="1124" spans="1:2">
      <c r="A1124" s="1"/>
      <c r="B1124" s="1"/>
    </row>
    <row r="1125" spans="1:2">
      <c r="A1125" s="1"/>
      <c r="B1125" s="1"/>
    </row>
    <row r="1126" spans="1:2">
      <c r="A1126" s="1"/>
      <c r="B1126" s="1"/>
    </row>
    <row r="1127" spans="1:2">
      <c r="A1127" s="1"/>
      <c r="B1127" s="1"/>
    </row>
    <row r="1128" spans="1:2">
      <c r="A1128" s="1"/>
      <c r="B1128" s="1"/>
    </row>
    <row r="1129" spans="1:2">
      <c r="A1129" s="1"/>
      <c r="B1129" s="1"/>
    </row>
    <row r="1130" spans="1:2">
      <c r="A1130" s="1"/>
      <c r="B1130" s="1"/>
    </row>
    <row r="1131" spans="1:2">
      <c r="A1131" s="1"/>
      <c r="B1131" s="1"/>
    </row>
    <row r="1132" spans="1:2">
      <c r="A1132" s="1"/>
      <c r="B1132" s="1"/>
    </row>
    <row r="1133" spans="1:2">
      <c r="A1133" s="1"/>
      <c r="B1133" s="1"/>
    </row>
    <row r="1134" spans="1:2">
      <c r="A1134" s="1"/>
      <c r="B1134" s="1"/>
    </row>
    <row r="1135" spans="1:2">
      <c r="A1135" s="1"/>
      <c r="B1135" s="1"/>
    </row>
    <row r="1136" spans="1:2">
      <c r="A1136" s="1"/>
      <c r="B1136" s="1"/>
    </row>
    <row r="1137" spans="1:2">
      <c r="A1137" s="1"/>
      <c r="B1137" s="1"/>
    </row>
    <row r="1138" spans="1:2">
      <c r="A1138" s="1"/>
      <c r="B1138" s="1"/>
    </row>
    <row r="1139" spans="1:2">
      <c r="A1139" s="1"/>
      <c r="B1139" s="1"/>
    </row>
    <row r="1140" spans="1:2">
      <c r="A1140" s="1"/>
      <c r="B1140" s="1"/>
    </row>
    <row r="1141" spans="1:2">
      <c r="A1141" s="1"/>
      <c r="B1141" s="1"/>
    </row>
    <row r="1142" spans="1:2">
      <c r="A1142" s="1"/>
      <c r="B1142" s="1"/>
    </row>
    <row r="1143" spans="1:2">
      <c r="A1143" s="1"/>
      <c r="B1143" s="1"/>
    </row>
    <row r="1144" spans="1:2">
      <c r="A1144" s="1"/>
      <c r="B1144" s="1"/>
    </row>
    <row r="1145" spans="1:2">
      <c r="A1145" s="1"/>
      <c r="B1145" s="1"/>
    </row>
    <row r="1146" spans="1:2">
      <c r="A1146" s="1"/>
      <c r="B1146" s="1"/>
    </row>
    <row r="1147" spans="1:2">
      <c r="A1147" s="1"/>
      <c r="B1147" s="1"/>
    </row>
    <row r="1148" spans="1:2">
      <c r="A1148" s="1"/>
      <c r="B1148" s="1"/>
    </row>
    <row r="1149" spans="1:2">
      <c r="A1149" s="1"/>
      <c r="B1149" s="1"/>
    </row>
    <row r="1150" spans="1:2">
      <c r="A1150" s="1"/>
      <c r="B1150" s="1"/>
    </row>
    <row r="1151" spans="1:2">
      <c r="A1151" s="1"/>
      <c r="B1151" s="1"/>
    </row>
    <row r="1152" spans="1:2">
      <c r="A1152" s="1"/>
      <c r="B1152" s="1"/>
    </row>
    <row r="1153" spans="1:2">
      <c r="A1153" s="1"/>
      <c r="B1153" s="1"/>
    </row>
    <row r="1154" spans="1:2">
      <c r="A1154" s="1"/>
      <c r="B1154" s="1"/>
    </row>
    <row r="1155" spans="1:2">
      <c r="A1155" s="1"/>
      <c r="B1155" s="1"/>
    </row>
    <row r="1156" spans="1:2">
      <c r="A1156" s="1"/>
      <c r="B1156" s="1"/>
    </row>
    <row r="1157" spans="1:2">
      <c r="A1157" s="1"/>
      <c r="B1157" s="1"/>
    </row>
    <row r="1158" spans="1:2">
      <c r="A1158" s="1"/>
      <c r="B1158" s="1"/>
    </row>
    <row r="1159" spans="1:2">
      <c r="A1159" s="1"/>
      <c r="B1159" s="1"/>
    </row>
    <row r="1160" spans="1:2">
      <c r="A1160" s="1"/>
      <c r="B1160" s="1"/>
    </row>
    <row r="1161" spans="1:2">
      <c r="A1161" s="1"/>
      <c r="B1161" s="1"/>
    </row>
    <row r="1162" spans="1:2">
      <c r="A1162" s="1"/>
      <c r="B1162" s="1"/>
    </row>
    <row r="1163" spans="1:2">
      <c r="A1163" s="1"/>
      <c r="B1163" s="1"/>
    </row>
    <row r="1164" spans="1:2">
      <c r="A1164" s="1"/>
      <c r="B1164" s="1"/>
    </row>
    <row r="1165" spans="1:2">
      <c r="A1165" s="1"/>
      <c r="B1165" s="1"/>
    </row>
    <row r="1166" spans="1:2">
      <c r="A1166" s="1"/>
      <c r="B1166" s="1"/>
    </row>
    <row r="1167" spans="1:2">
      <c r="A1167" s="1"/>
      <c r="B1167" s="1"/>
    </row>
    <row r="1168" spans="1:2">
      <c r="A1168" s="1"/>
      <c r="B1168" s="1"/>
    </row>
    <row r="1169" spans="1:2">
      <c r="A1169" s="1"/>
      <c r="B1169" s="1"/>
    </row>
    <row r="1170" spans="1:2">
      <c r="A1170" s="1"/>
      <c r="B1170" s="1"/>
    </row>
    <row r="1171" spans="1:2">
      <c r="A1171" s="1"/>
      <c r="B1171" s="1"/>
    </row>
    <row r="1172" spans="1:2">
      <c r="A1172" s="1"/>
      <c r="B1172" s="1"/>
    </row>
    <row r="1173" spans="1:2">
      <c r="A1173" s="1"/>
      <c r="B1173" s="1"/>
    </row>
    <row r="1174" spans="1:2">
      <c r="A1174" s="1"/>
      <c r="B1174" s="1"/>
    </row>
    <row r="1175" spans="1:2">
      <c r="A1175" s="1"/>
      <c r="B1175" s="1"/>
    </row>
    <row r="1176" spans="1:2">
      <c r="A1176" s="1"/>
      <c r="B1176" s="1"/>
    </row>
    <row r="1177" spans="1:2">
      <c r="A1177" s="1"/>
      <c r="B1177" s="1"/>
    </row>
    <row r="1178" spans="1:2">
      <c r="A1178" s="1"/>
      <c r="B1178" s="1"/>
    </row>
    <row r="1179" spans="1:2">
      <c r="A1179" s="1"/>
      <c r="B1179" s="1"/>
    </row>
    <row r="1180" spans="1:2">
      <c r="A1180" s="1"/>
      <c r="B1180" s="1"/>
    </row>
    <row r="1181" spans="1:2">
      <c r="A1181" s="1"/>
      <c r="B1181" s="1"/>
    </row>
    <row r="1182" spans="1:2">
      <c r="A1182" s="1"/>
      <c r="B1182" s="1"/>
    </row>
    <row r="1183" spans="1:2">
      <c r="A1183" s="1"/>
      <c r="B1183" s="1"/>
    </row>
    <row r="1184" spans="1:2">
      <c r="A1184" s="1"/>
      <c r="B1184" s="1"/>
    </row>
    <row r="1185" spans="1:2">
      <c r="A1185" s="1"/>
      <c r="B1185" s="1"/>
    </row>
    <row r="1186" spans="1:2">
      <c r="A1186" s="1"/>
      <c r="B1186" s="1"/>
    </row>
    <row r="1187" spans="1:2">
      <c r="A1187" s="1"/>
      <c r="B1187" s="1"/>
    </row>
    <row r="1188" spans="1:2">
      <c r="A1188" s="1"/>
      <c r="B1188" s="1"/>
    </row>
    <row r="1189" spans="1:2">
      <c r="A1189" s="1"/>
      <c r="B1189" s="1"/>
    </row>
    <row r="1190" spans="1:2">
      <c r="A1190" s="1"/>
      <c r="B1190" s="1"/>
    </row>
    <row r="1191" spans="1:2">
      <c r="A1191" s="1"/>
      <c r="B1191" s="1"/>
    </row>
    <row r="1192" spans="1:2">
      <c r="A1192" s="1"/>
      <c r="B1192" s="1"/>
    </row>
    <row r="1193" spans="1:2">
      <c r="A1193" s="1"/>
      <c r="B1193" s="1"/>
    </row>
    <row r="1194" spans="1:2">
      <c r="A1194" s="1"/>
      <c r="B1194" s="1"/>
    </row>
    <row r="1195" spans="1:2">
      <c r="A1195" s="1"/>
      <c r="B1195" s="1"/>
    </row>
    <row r="1196" spans="1:2">
      <c r="A1196" s="1"/>
      <c r="B1196" s="1"/>
    </row>
    <row r="1197" spans="1:2">
      <c r="A1197" s="1"/>
      <c r="B1197" s="1"/>
    </row>
    <row r="1198" spans="1:2">
      <c r="A1198" s="1"/>
      <c r="B1198" s="1"/>
    </row>
    <row r="1199" spans="1:2">
      <c r="A1199" s="1"/>
      <c r="B1199" s="1"/>
    </row>
    <row r="1200" spans="1:2">
      <c r="A1200" s="1"/>
      <c r="B1200" s="1"/>
    </row>
    <row r="1201" spans="1:2">
      <c r="A1201" s="1"/>
      <c r="B1201" s="1"/>
    </row>
    <row r="1202" spans="1:2">
      <c r="A1202" s="1"/>
      <c r="B1202" s="1"/>
    </row>
    <row r="1203" spans="1:2">
      <c r="A1203" s="1"/>
      <c r="B1203" s="1"/>
    </row>
    <row r="1204" spans="1:2">
      <c r="A1204" s="1"/>
      <c r="B1204" s="1"/>
    </row>
    <row r="1205" spans="1:2">
      <c r="A1205" s="1"/>
      <c r="B1205" s="1"/>
    </row>
    <row r="1206" spans="1:2">
      <c r="A1206" s="1"/>
      <c r="B1206" s="1"/>
    </row>
    <row r="1207" spans="1:2">
      <c r="A1207" s="1"/>
      <c r="B1207" s="1"/>
    </row>
    <row r="1208" spans="1:2">
      <c r="A1208" s="1"/>
      <c r="B1208" s="1"/>
    </row>
    <row r="1209" spans="1:2">
      <c r="A1209" s="1"/>
      <c r="B1209" s="1"/>
    </row>
    <row r="1210" spans="1:2">
      <c r="A1210" s="1"/>
      <c r="B1210" s="1"/>
    </row>
    <row r="1211" spans="1:2">
      <c r="A1211" s="1"/>
      <c r="B1211" s="1"/>
    </row>
    <row r="1212" spans="1:2">
      <c r="A1212" s="1"/>
      <c r="B1212" s="1"/>
    </row>
    <row r="1213" spans="1:2">
      <c r="A1213" s="1"/>
      <c r="B1213" s="1"/>
    </row>
    <row r="1214" spans="1:2">
      <c r="A1214" s="1"/>
      <c r="B1214" s="1"/>
    </row>
    <row r="1215" spans="1:2">
      <c r="A1215" s="1"/>
      <c r="B1215" s="1"/>
    </row>
    <row r="1216" spans="1:2">
      <c r="A1216" s="1"/>
      <c r="B1216" s="1"/>
    </row>
    <row r="1217" spans="1:2">
      <c r="A1217" s="1"/>
      <c r="B1217" s="1"/>
    </row>
    <row r="1218" spans="1:2">
      <c r="A1218" s="1"/>
      <c r="B1218" s="1"/>
    </row>
    <row r="1219" spans="1:2">
      <c r="A1219" s="1"/>
      <c r="B1219" s="1"/>
    </row>
    <row r="1220" spans="1:2">
      <c r="A1220" s="1"/>
      <c r="B1220" s="1"/>
    </row>
    <row r="1221" spans="1:2">
      <c r="A1221" s="1"/>
      <c r="B1221" s="1"/>
    </row>
    <row r="1222" spans="1:2">
      <c r="A1222" s="1"/>
      <c r="B1222" s="1"/>
    </row>
    <row r="1223" spans="1:2">
      <c r="A1223" s="1"/>
      <c r="B1223" s="1"/>
    </row>
    <row r="1224" spans="1:2">
      <c r="A1224" s="1"/>
      <c r="B1224" s="1"/>
    </row>
    <row r="1225" spans="1:2">
      <c r="A1225" s="1"/>
      <c r="B1225" s="1"/>
    </row>
    <row r="1226" spans="1:2">
      <c r="A1226" s="1"/>
      <c r="B1226" s="1"/>
    </row>
    <row r="1227" spans="1:2">
      <c r="A1227" s="1"/>
      <c r="B1227" s="1"/>
    </row>
    <row r="1228" spans="1:2">
      <c r="A1228" s="1"/>
      <c r="B1228" s="1"/>
    </row>
    <row r="1229" spans="1:2">
      <c r="A1229" s="1"/>
      <c r="B1229" s="1"/>
    </row>
    <row r="1230" spans="1:2">
      <c r="A1230" s="1"/>
      <c r="B1230" s="1"/>
    </row>
    <row r="1231" spans="1:2">
      <c r="A1231" s="1"/>
      <c r="B1231" s="1"/>
    </row>
    <row r="1232" spans="1:2">
      <c r="A1232" s="1"/>
      <c r="B1232" s="1"/>
    </row>
    <row r="1233" spans="1:2">
      <c r="A1233" s="1"/>
      <c r="B1233" s="1"/>
    </row>
    <row r="1234" spans="1:2">
      <c r="A1234" s="1"/>
      <c r="B1234" s="1"/>
    </row>
    <row r="1235" spans="1:2">
      <c r="A1235" s="1"/>
      <c r="B1235" s="1"/>
    </row>
    <row r="1236" spans="1:2">
      <c r="A1236" s="1"/>
      <c r="B1236" s="1"/>
    </row>
    <row r="1237" spans="1:2">
      <c r="A1237" s="1"/>
      <c r="B1237" s="1"/>
    </row>
    <row r="1238" spans="1:2">
      <c r="A1238" s="1"/>
      <c r="B1238" s="1"/>
    </row>
    <row r="1239" spans="1:2">
      <c r="A1239" s="1"/>
      <c r="B1239" s="1"/>
    </row>
    <row r="1240" spans="1:2">
      <c r="A1240" s="1"/>
      <c r="B1240" s="1"/>
    </row>
    <row r="1241" spans="1:2">
      <c r="A1241" s="1"/>
      <c r="B1241" s="1"/>
    </row>
    <row r="1242" spans="1:2">
      <c r="A1242" s="1"/>
      <c r="B1242" s="1"/>
    </row>
    <row r="1243" spans="1:2">
      <c r="A1243" s="1"/>
      <c r="B1243" s="1"/>
    </row>
    <row r="1244" spans="1:2">
      <c r="A1244" s="1"/>
      <c r="B1244" s="1"/>
    </row>
    <row r="1245" spans="1:2">
      <c r="A1245" s="1"/>
      <c r="B1245" s="1"/>
    </row>
    <row r="1246" spans="1:2">
      <c r="A1246" s="1"/>
      <c r="B1246" s="1"/>
    </row>
    <row r="1247" spans="1:2">
      <c r="A1247" s="1"/>
      <c r="B1247" s="1"/>
    </row>
    <row r="1248" spans="1:2">
      <c r="A1248" s="1"/>
      <c r="B1248" s="1"/>
    </row>
    <row r="1249" spans="1:2">
      <c r="A1249" s="1"/>
      <c r="B1249" s="1"/>
    </row>
    <row r="1250" spans="1:2">
      <c r="A1250" s="1"/>
      <c r="B1250" s="1"/>
    </row>
    <row r="1251" spans="1:2">
      <c r="A1251" s="1"/>
      <c r="B1251" s="1"/>
    </row>
    <row r="1252" spans="1:2">
      <c r="A1252" s="1"/>
      <c r="B1252" s="1"/>
    </row>
    <row r="1253" spans="1:2">
      <c r="A1253" s="1"/>
      <c r="B1253" s="1"/>
    </row>
    <row r="1254" spans="1:2">
      <c r="A1254" s="1"/>
      <c r="B1254" s="1"/>
    </row>
    <row r="1255" spans="1:2">
      <c r="A1255" s="1"/>
      <c r="B1255" s="1"/>
    </row>
    <row r="1256" spans="1:2">
      <c r="A1256" s="1"/>
      <c r="B1256" s="1"/>
    </row>
    <row r="1257" spans="1:2">
      <c r="A1257" s="1"/>
      <c r="B1257" s="1"/>
    </row>
    <row r="1258" spans="1:2">
      <c r="A1258" s="1"/>
      <c r="B1258" s="1"/>
    </row>
    <row r="1259" spans="1:2">
      <c r="A1259" s="1"/>
      <c r="B1259" s="1"/>
    </row>
    <row r="1260" spans="1:2">
      <c r="A1260" s="1"/>
      <c r="B1260" s="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9"/>
  <sheetViews>
    <sheetView workbookViewId="0">
      <selection activeCell="B14" sqref="B14"/>
    </sheetView>
  </sheetViews>
  <sheetFormatPr defaultRowHeight="15"/>
  <sheetData>
    <row r="1" spans="1:2">
      <c r="A1" s="2" t="s">
        <v>18</v>
      </c>
      <c r="B1" s="2" t="s">
        <v>299</v>
      </c>
    </row>
    <row r="2" spans="1:2">
      <c r="A2">
        <v>1947</v>
      </c>
      <c r="B2" s="6">
        <f ca="1">AVERAGE(OFFSET(SP_monthly!B$1,(ROW()-1)*3-2,0,3,1))</f>
        <v>15.39</v>
      </c>
    </row>
    <row r="3" spans="1:2">
      <c r="A3">
        <f xml:space="preserve"> A2 + 0.25</f>
        <v>1947.25</v>
      </c>
      <c r="B3" s="6">
        <f ca="1">AVERAGE(OFFSET(SP_monthly!B$1,(ROW()-1)*3-2,0,3,1))</f>
        <v>14.593333333333334</v>
      </c>
    </row>
    <row r="4" spans="1:2">
      <c r="A4">
        <f t="shared" ref="A4:A67" si="0" xml:space="preserve"> A3 + 0.25</f>
        <v>1947.5</v>
      </c>
      <c r="B4" s="6">
        <f ca="1">AVERAGE(OFFSET(SP_monthly!B$1,(ROW()-1)*3-2,0,3,1))</f>
        <v>15.43</v>
      </c>
    </row>
    <row r="5" spans="1:2">
      <c r="A5">
        <f t="shared" si="0"/>
        <v>1947.75</v>
      </c>
      <c r="B5" s="6">
        <f ca="1">AVERAGE(OFFSET(SP_monthly!B$1,(ROW()-1)*3-2,0,3,1))</f>
        <v>15.25</v>
      </c>
    </row>
    <row r="6" spans="1:2">
      <c r="A6">
        <f t="shared" si="0"/>
        <v>1948</v>
      </c>
      <c r="B6" s="6">
        <f ca="1">AVERAGE(OFFSET(SP_monthly!B$1,(ROW()-1)*3-2,0,3,1))</f>
        <v>14.410000000000002</v>
      </c>
    </row>
    <row r="7" spans="1:2">
      <c r="A7">
        <f t="shared" si="0"/>
        <v>1948.25</v>
      </c>
      <c r="B7" s="6">
        <f ca="1">AVERAGE(OFFSET(SP_monthly!B$1,(ROW()-1)*3-2,0,3,1))</f>
        <v>16.123333333333331</v>
      </c>
    </row>
    <row r="8" spans="1:2">
      <c r="A8">
        <f t="shared" si="0"/>
        <v>1948.5</v>
      </c>
      <c r="B8" s="6">
        <f ca="1">AVERAGE(OFFSET(SP_monthly!B$1,(ROW()-1)*3-2,0,3,1))</f>
        <v>16.04</v>
      </c>
    </row>
    <row r="9" spans="1:2">
      <c r="A9">
        <f t="shared" si="0"/>
        <v>1948.75</v>
      </c>
      <c r="B9" s="6">
        <f ca="1">AVERAGE(OFFSET(SP_monthly!B$1,(ROW()-1)*3-2,0,3,1))</f>
        <v>15.556666666666667</v>
      </c>
    </row>
    <row r="10" spans="1:2">
      <c r="A10">
        <f t="shared" si="0"/>
        <v>1949</v>
      </c>
      <c r="B10" s="6">
        <f ca="1">AVERAGE(OFFSET(SP_monthly!B$1,(ROW()-1)*3-2,0,3,1))</f>
        <v>15.013333333333334</v>
      </c>
    </row>
    <row r="11" spans="1:2">
      <c r="A11">
        <f t="shared" si="0"/>
        <v>1949.25</v>
      </c>
      <c r="B11" s="6">
        <f ca="1">AVERAGE(OFFSET(SP_monthly!B$1,(ROW()-1)*3-2,0,3,1))</f>
        <v>14.546666666666667</v>
      </c>
    </row>
    <row r="12" spans="1:2">
      <c r="A12">
        <f t="shared" si="0"/>
        <v>1949.5</v>
      </c>
      <c r="B12" s="6">
        <f ca="1">AVERAGE(OFFSET(SP_monthly!B$1,(ROW()-1)*3-2,0,3,1))</f>
        <v>15.18</v>
      </c>
    </row>
    <row r="13" spans="1:2">
      <c r="A13">
        <f t="shared" si="0"/>
        <v>1949.75</v>
      </c>
      <c r="B13" s="6">
        <f ca="1">AVERAGE(OFFSET(SP_monthly!B$1,(ROW()-1)*3-2,0,3,1))</f>
        <v>16.18</v>
      </c>
    </row>
    <row r="14" spans="1:2">
      <c r="A14">
        <f t="shared" si="0"/>
        <v>1950</v>
      </c>
      <c r="B14" s="6">
        <f ca="1">AVERAGE(OFFSET(SP_monthly!B$1,(ROW()-1)*3-2,0,3,1))</f>
        <v>17.146666666666668</v>
      </c>
    </row>
    <row r="15" spans="1:2">
      <c r="A15">
        <f t="shared" si="0"/>
        <v>1950.25</v>
      </c>
      <c r="B15" s="6">
        <f ca="1">AVERAGE(OFFSET(SP_monthly!B$1,(ROW()-1)*3-2,0,3,1))</f>
        <v>18.34</v>
      </c>
    </row>
    <row r="16" spans="1:2">
      <c r="A16">
        <f t="shared" si="0"/>
        <v>1950.5</v>
      </c>
      <c r="B16" s="6">
        <f ca="1">AVERAGE(OFFSET(SP_monthly!B$1,(ROW()-1)*3-2,0,3,1))</f>
        <v>18.296666666666667</v>
      </c>
    </row>
    <row r="17" spans="1:2">
      <c r="A17">
        <f t="shared" si="0"/>
        <v>1950.75</v>
      </c>
      <c r="B17" s="6">
        <f ca="1">AVERAGE(OFFSET(SP_monthly!B$1,(ROW()-1)*3-2,0,3,1))</f>
        <v>19.816666666666666</v>
      </c>
    </row>
    <row r="18" spans="1:2">
      <c r="A18">
        <f t="shared" si="0"/>
        <v>1951</v>
      </c>
      <c r="B18" s="6">
        <f ca="1">AVERAGE(OFFSET(SP_monthly!B$1,(ROW()-1)*3-2,0,3,1))</f>
        <v>21.613333333333333</v>
      </c>
    </row>
    <row r="19" spans="1:2">
      <c r="A19">
        <f t="shared" si="0"/>
        <v>1951.25</v>
      </c>
      <c r="B19" s="6">
        <f ca="1">AVERAGE(OFFSET(SP_monthly!B$1,(ROW()-1)*3-2,0,3,1))</f>
        <v>21.8</v>
      </c>
    </row>
    <row r="20" spans="1:2">
      <c r="A20">
        <f t="shared" si="0"/>
        <v>1951.5</v>
      </c>
      <c r="B20" s="6">
        <f ca="1">AVERAGE(OFFSET(SP_monthly!B$1,(ROW()-1)*3-2,0,3,1))</f>
        <v>22.766666666666666</v>
      </c>
    </row>
    <row r="21" spans="1:2">
      <c r="A21">
        <f t="shared" si="0"/>
        <v>1951.75</v>
      </c>
      <c r="B21" s="6">
        <f ca="1">AVERAGE(OFFSET(SP_monthly!B$1,(ROW()-1)*3-2,0,3,1))</f>
        <v>23.16</v>
      </c>
    </row>
    <row r="22" spans="1:2">
      <c r="A22">
        <f t="shared" si="0"/>
        <v>1952</v>
      </c>
      <c r="B22" s="6">
        <f ca="1">AVERAGE(OFFSET(SP_monthly!B$1,(ROW()-1)*3-2,0,3,1))</f>
        <v>23.916666666666668</v>
      </c>
    </row>
    <row r="23" spans="1:2">
      <c r="A23">
        <f t="shared" si="0"/>
        <v>1952.25</v>
      </c>
      <c r="B23" s="6">
        <f ca="1">AVERAGE(OFFSET(SP_monthly!B$1,(ROW()-1)*3-2,0,3,1))</f>
        <v>23.95</v>
      </c>
    </row>
    <row r="24" spans="1:2">
      <c r="A24">
        <f t="shared" si="0"/>
        <v>1952.5</v>
      </c>
      <c r="B24" s="6">
        <f ca="1">AVERAGE(OFFSET(SP_monthly!B$1,(ROW()-1)*3-2,0,3,1))</f>
        <v>25.013333333333332</v>
      </c>
    </row>
    <row r="25" spans="1:2">
      <c r="A25">
        <f t="shared" si="0"/>
        <v>1952.75</v>
      </c>
      <c r="B25" s="6">
        <f ca="1">AVERAGE(OFFSET(SP_monthly!B$1,(ROW()-1)*3-2,0,3,1))</f>
        <v>25.110000000000003</v>
      </c>
    </row>
    <row r="26" spans="1:2">
      <c r="A26">
        <f t="shared" si="0"/>
        <v>1953</v>
      </c>
      <c r="B26" s="6">
        <f ca="1">AVERAGE(OFFSET(SP_monthly!B$1,(ROW()-1)*3-2,0,3,1))</f>
        <v>26.01</v>
      </c>
    </row>
    <row r="27" spans="1:2">
      <c r="A27">
        <f t="shared" si="0"/>
        <v>1953.25</v>
      </c>
      <c r="B27" s="6">
        <f ca="1">AVERAGE(OFFSET(SP_monthly!B$1,(ROW()-1)*3-2,0,3,1))</f>
        <v>24.5</v>
      </c>
    </row>
    <row r="28" spans="1:2">
      <c r="A28">
        <f t="shared" si="0"/>
        <v>1953.5</v>
      </c>
      <c r="B28" s="6">
        <f ca="1">AVERAGE(OFFSET(SP_monthly!B$1,(ROW()-1)*3-2,0,3,1))</f>
        <v>23.983333333333334</v>
      </c>
    </row>
    <row r="29" spans="1:2">
      <c r="A29">
        <f t="shared" si="0"/>
        <v>1953.75</v>
      </c>
      <c r="B29" s="6">
        <f ca="1">AVERAGE(OFFSET(SP_monthly!B$1,(ROW()-1)*3-2,0,3,1))</f>
        <v>24.433333333333334</v>
      </c>
    </row>
    <row r="30" spans="1:2">
      <c r="A30">
        <f t="shared" si="0"/>
        <v>1954</v>
      </c>
      <c r="B30" s="6">
        <f ca="1">AVERAGE(OFFSET(SP_monthly!B$1,(ROW()-1)*3-2,0,3,1))</f>
        <v>26.016666666666669</v>
      </c>
    </row>
    <row r="31" spans="1:2">
      <c r="A31">
        <f t="shared" si="0"/>
        <v>1954.25</v>
      </c>
      <c r="B31" s="6">
        <f ca="1">AVERAGE(OFFSET(SP_monthly!B$1,(ROW()-1)*3-2,0,3,1))</f>
        <v>28.439999999999998</v>
      </c>
    </row>
    <row r="32" spans="1:2">
      <c r="A32">
        <f t="shared" si="0"/>
        <v>1954.5</v>
      </c>
      <c r="B32" s="6">
        <f ca="1">AVERAGE(OFFSET(SP_monthly!B$1,(ROW()-1)*3-2,0,3,1))</f>
        <v>30.77</v>
      </c>
    </row>
    <row r="33" spans="1:2">
      <c r="A33">
        <f t="shared" si="0"/>
        <v>1954.75</v>
      </c>
      <c r="B33" s="6">
        <f ca="1">AVERAGE(OFFSET(SP_monthly!B$1,(ROW()-1)*3-2,0,3,1))</f>
        <v>33.53</v>
      </c>
    </row>
    <row r="34" spans="1:2">
      <c r="A34">
        <f t="shared" si="0"/>
        <v>1955</v>
      </c>
      <c r="B34" s="6">
        <f ca="1">AVERAGE(OFFSET(SP_monthly!B$1,(ROW()-1)*3-2,0,3,1))</f>
        <v>36.296666666666667</v>
      </c>
    </row>
    <row r="35" spans="1:2">
      <c r="A35">
        <f t="shared" si="0"/>
        <v>1955.25</v>
      </c>
      <c r="B35" s="6">
        <f ca="1">AVERAGE(OFFSET(SP_monthly!B$1,(ROW()-1)*3-2,0,3,1))</f>
        <v>38.380000000000003</v>
      </c>
    </row>
    <row r="36" spans="1:2">
      <c r="A36">
        <f t="shared" si="0"/>
        <v>1955.5</v>
      </c>
      <c r="B36" s="6">
        <f ca="1">AVERAGE(OFFSET(SP_monthly!B$1,(ROW()-1)*3-2,0,3,1))</f>
        <v>43.153333333333336</v>
      </c>
    </row>
    <row r="37" spans="1:2">
      <c r="A37">
        <f t="shared" si="0"/>
        <v>1955.75</v>
      </c>
      <c r="B37" s="6">
        <f ca="1">AVERAGE(OFFSET(SP_monthly!B$1,(ROW()-1)*3-2,0,3,1))</f>
        <v>44.143333333333338</v>
      </c>
    </row>
    <row r="38" spans="1:2">
      <c r="A38">
        <f t="shared" si="0"/>
        <v>1956</v>
      </c>
      <c r="B38" s="6">
        <f ca="1">AVERAGE(OFFSET(SP_monthly!B$1,(ROW()-1)*3-2,0,3,1))</f>
        <v>45.356666666666662</v>
      </c>
    </row>
    <row r="39" spans="1:2">
      <c r="A39">
        <f t="shared" si="0"/>
        <v>1956.25</v>
      </c>
      <c r="B39" s="6">
        <f ca="1">AVERAGE(OFFSET(SP_monthly!B$1,(ROW()-1)*3-2,0,3,1))</f>
        <v>46.95333333333334</v>
      </c>
    </row>
    <row r="40" spans="1:2">
      <c r="A40">
        <f t="shared" si="0"/>
        <v>1956.5</v>
      </c>
      <c r="B40" s="6">
        <f ca="1">AVERAGE(OFFSET(SP_monthly!B$1,(ROW()-1)*3-2,0,3,1))</f>
        <v>48.036666666666669</v>
      </c>
    </row>
    <row r="41" spans="1:2">
      <c r="A41">
        <f t="shared" si="0"/>
        <v>1956.75</v>
      </c>
      <c r="B41" s="6">
        <f ca="1">AVERAGE(OFFSET(SP_monthly!B$1,(ROW()-1)*3-2,0,3,1))</f>
        <v>46.146666666666668</v>
      </c>
    </row>
    <row r="42" spans="1:2">
      <c r="A42">
        <f t="shared" si="0"/>
        <v>1957</v>
      </c>
      <c r="B42" s="6">
        <f ca="1">AVERAGE(OFFSET(SP_monthly!B$1,(ROW()-1)*3-2,0,3,1))</f>
        <v>44.31</v>
      </c>
    </row>
    <row r="43" spans="1:2">
      <c r="A43">
        <f t="shared" si="0"/>
        <v>1957.25</v>
      </c>
      <c r="B43" s="6">
        <f ca="1">AVERAGE(OFFSET(SP_monthly!B$1,(ROW()-1)*3-2,0,3,1))</f>
        <v>46.46</v>
      </c>
    </row>
    <row r="44" spans="1:2">
      <c r="A44">
        <f t="shared" si="0"/>
        <v>1957.5</v>
      </c>
      <c r="B44" s="6">
        <f ca="1">AVERAGE(OFFSET(SP_monthly!B$1,(ROW()-1)*3-2,0,3,1))</f>
        <v>46.109999999999992</v>
      </c>
    </row>
    <row r="45" spans="1:2">
      <c r="A45">
        <f t="shared" si="0"/>
        <v>1957.75</v>
      </c>
      <c r="B45" s="6">
        <f ca="1">AVERAGE(OFFSET(SP_monthly!B$1,(ROW()-1)*3-2,0,3,1))</f>
        <v>40.64</v>
      </c>
    </row>
    <row r="46" spans="1:2">
      <c r="A46">
        <f t="shared" si="0"/>
        <v>1958</v>
      </c>
      <c r="B46" s="6">
        <f ca="1">AVERAGE(OFFSET(SP_monthly!B$1,(ROW()-1)*3-2,0,3,1))</f>
        <v>41.496666666666663</v>
      </c>
    </row>
    <row r="47" spans="1:2">
      <c r="A47">
        <f t="shared" si="0"/>
        <v>1958.25</v>
      </c>
      <c r="B47" s="6">
        <f ca="1">AVERAGE(OFFSET(SP_monthly!B$1,(ROW()-1)*3-2,0,3,1))</f>
        <v>43.596666666666671</v>
      </c>
    </row>
    <row r="48" spans="1:2">
      <c r="A48">
        <f t="shared" si="0"/>
        <v>1958.5</v>
      </c>
      <c r="B48" s="6">
        <f ca="1">AVERAGE(OFFSET(SP_monthly!B$1,(ROW()-1)*3-2,0,3,1))</f>
        <v>47.546666666666674</v>
      </c>
    </row>
    <row r="49" spans="1:2">
      <c r="A49">
        <f t="shared" si="0"/>
        <v>1958.75</v>
      </c>
      <c r="B49" s="6">
        <f ca="1">AVERAGE(OFFSET(SP_monthly!B$1,(ROW()-1)*3-2,0,3,1))</f>
        <v>52.313333333333333</v>
      </c>
    </row>
    <row r="50" spans="1:2">
      <c r="A50">
        <f t="shared" si="0"/>
        <v>1959</v>
      </c>
      <c r="B50" s="6">
        <f ca="1">AVERAGE(OFFSET(SP_monthly!B$1,(ROW()-1)*3-2,0,3,1))</f>
        <v>55.516666666666673</v>
      </c>
    </row>
    <row r="51" spans="1:2">
      <c r="A51">
        <f t="shared" si="0"/>
        <v>1959.25</v>
      </c>
      <c r="B51" s="6">
        <f ca="1">AVERAGE(OFFSET(SP_monthly!B$1,(ROW()-1)*3-2,0,3,1))</f>
        <v>57.506666666666668</v>
      </c>
    </row>
    <row r="52" spans="1:2">
      <c r="A52">
        <f t="shared" si="0"/>
        <v>1959.5</v>
      </c>
      <c r="B52" s="6">
        <f ca="1">AVERAGE(OFFSET(SP_monthly!B$1,(ROW()-1)*3-2,0,3,1))</f>
        <v>58.73</v>
      </c>
    </row>
    <row r="53" spans="1:2">
      <c r="A53">
        <f t="shared" si="0"/>
        <v>1959.75</v>
      </c>
      <c r="B53" s="6">
        <f ca="1">AVERAGE(OFFSET(SP_monthly!B$1,(ROW()-1)*3-2,0,3,1))</f>
        <v>57.763333333333328</v>
      </c>
    </row>
    <row r="54" spans="1:2">
      <c r="A54">
        <f t="shared" si="0"/>
        <v>1960</v>
      </c>
      <c r="B54" s="6">
        <f ca="1">AVERAGE(OFFSET(SP_monthly!B$1,(ROW()-1)*3-2,0,3,1))</f>
        <v>56.276666666666671</v>
      </c>
    </row>
    <row r="55" spans="1:2">
      <c r="A55">
        <f t="shared" si="0"/>
        <v>1960.25</v>
      </c>
      <c r="B55" s="6">
        <f ca="1">AVERAGE(OFFSET(SP_monthly!B$1,(ROW()-1)*3-2,0,3,1))</f>
        <v>56.069999999999993</v>
      </c>
    </row>
    <row r="56" spans="1:2">
      <c r="A56">
        <f t="shared" si="0"/>
        <v>1960.5</v>
      </c>
      <c r="B56" s="6">
        <f ca="1">AVERAGE(OFFSET(SP_monthly!B$1,(ROW()-1)*3-2,0,3,1))</f>
        <v>55.72</v>
      </c>
    </row>
    <row r="57" spans="1:2">
      <c r="A57">
        <f t="shared" si="0"/>
        <v>1960.75</v>
      </c>
      <c r="B57" s="6">
        <f ca="1">AVERAGE(OFFSET(SP_monthly!B$1,(ROW()-1)*3-2,0,3,1))</f>
        <v>55.333333333333336</v>
      </c>
    </row>
    <row r="58" spans="1:2">
      <c r="A58">
        <f t="shared" si="0"/>
        <v>1961</v>
      </c>
      <c r="B58" s="6">
        <f ca="1">AVERAGE(OFFSET(SP_monthly!B$1,(ROW()-1)*3-2,0,3,1))</f>
        <v>62.00333333333333</v>
      </c>
    </row>
    <row r="59" spans="1:2">
      <c r="A59">
        <f t="shared" si="0"/>
        <v>1961.25</v>
      </c>
      <c r="B59" s="6">
        <f ca="1">AVERAGE(OFFSET(SP_monthly!B$1,(ROW()-1)*3-2,0,3,1))</f>
        <v>65.983333333333334</v>
      </c>
    </row>
    <row r="60" spans="1:2">
      <c r="A60">
        <f t="shared" si="0"/>
        <v>1961.5</v>
      </c>
      <c r="B60" s="6">
        <f ca="1">AVERAGE(OFFSET(SP_monthly!B$1,(ROW()-1)*3-2,0,3,1))</f>
        <v>66.83</v>
      </c>
    </row>
    <row r="61" spans="1:2">
      <c r="A61">
        <f t="shared" si="0"/>
        <v>1961.75</v>
      </c>
      <c r="B61" s="6">
        <f ca="1">AVERAGE(OFFSET(SP_monthly!B$1,(ROW()-1)*3-2,0,3,1))</f>
        <v>70.273333333333326</v>
      </c>
    </row>
    <row r="62" spans="1:2">
      <c r="A62">
        <f t="shared" si="0"/>
        <v>1962</v>
      </c>
      <c r="B62" s="6">
        <f ca="1">AVERAGE(OFFSET(SP_monthly!B$1,(ROW()-1)*3-2,0,3,1))</f>
        <v>69.86</v>
      </c>
    </row>
    <row r="63" spans="1:2">
      <c r="A63">
        <f t="shared" si="0"/>
        <v>1962.25</v>
      </c>
      <c r="B63" s="6">
        <f ca="1">AVERAGE(OFFSET(SP_monthly!B$1,(ROW()-1)*3-2,0,3,1))</f>
        <v>62.223333333333329</v>
      </c>
    </row>
    <row r="64" spans="1:2">
      <c r="A64">
        <f t="shared" si="0"/>
        <v>1962.5</v>
      </c>
      <c r="B64" s="6">
        <f ca="1">AVERAGE(OFFSET(SP_monthly!B$1,(ROW()-1)*3-2,0,3,1))</f>
        <v>57.830000000000005</v>
      </c>
    </row>
    <row r="65" spans="1:2">
      <c r="A65">
        <f t="shared" si="0"/>
        <v>1962.75</v>
      </c>
      <c r="B65" s="6">
        <f ca="1">AVERAGE(OFFSET(SP_monthly!B$1,(ROW()-1)*3-2,0,3,1))</f>
        <v>59.616666666666674</v>
      </c>
    </row>
    <row r="66" spans="1:2">
      <c r="A66">
        <f t="shared" si="0"/>
        <v>1963</v>
      </c>
      <c r="B66" s="6">
        <f ca="1">AVERAGE(OFFSET(SP_monthly!B$1,(ROW()-1)*3-2,0,3,1))</f>
        <v>65.550000000000011</v>
      </c>
    </row>
    <row r="67" spans="1:2">
      <c r="A67">
        <f t="shared" si="0"/>
        <v>1963.25</v>
      </c>
      <c r="B67" s="6">
        <f ca="1">AVERAGE(OFFSET(SP_monthly!B$1,(ROW()-1)*3-2,0,3,1))</f>
        <v>69.67</v>
      </c>
    </row>
    <row r="68" spans="1:2">
      <c r="A68">
        <f t="shared" ref="A68:A131" si="1" xml:space="preserve"> A67 + 0.25</f>
        <v>1963.5</v>
      </c>
      <c r="B68" s="6">
        <f ca="1">AVERAGE(OFFSET(SP_monthly!B$1,(ROW()-1)*3-2,0,3,1))</f>
        <v>70.966666666666669</v>
      </c>
    </row>
    <row r="69" spans="1:2">
      <c r="A69">
        <f t="shared" si="1"/>
        <v>1963.75</v>
      </c>
      <c r="B69" s="6">
        <f ca="1">AVERAGE(OFFSET(SP_monthly!B$1,(ROW()-1)*3-2,0,3,1))</f>
        <v>73.273333333333326</v>
      </c>
    </row>
    <row r="70" spans="1:2">
      <c r="A70">
        <f t="shared" si="1"/>
        <v>1964</v>
      </c>
      <c r="B70" s="6">
        <f ca="1">AVERAGE(OFFSET(SP_monthly!B$1,(ROW()-1)*3-2,0,3,1))</f>
        <v>77.546666666666667</v>
      </c>
    </row>
    <row r="71" spans="1:2">
      <c r="A71">
        <f t="shared" si="1"/>
        <v>1964.25</v>
      </c>
      <c r="B71" s="6">
        <f ca="1">AVERAGE(OFFSET(SP_monthly!B$1,(ROW()-1)*3-2,0,3,1))</f>
        <v>80.3</v>
      </c>
    </row>
    <row r="72" spans="1:2">
      <c r="A72">
        <f t="shared" si="1"/>
        <v>1964.5</v>
      </c>
      <c r="B72" s="6">
        <f ca="1">AVERAGE(OFFSET(SP_monthly!B$1,(ROW()-1)*3-2,0,3,1))</f>
        <v>82.876666666666665</v>
      </c>
    </row>
    <row r="73" spans="1:2">
      <c r="A73">
        <f t="shared" si="1"/>
        <v>1964.75</v>
      </c>
      <c r="B73" s="6">
        <f ca="1">AVERAGE(OFFSET(SP_monthly!B$1,(ROW()-1)*3-2,0,3,1))</f>
        <v>84.75</v>
      </c>
    </row>
    <row r="74" spans="1:2">
      <c r="A74">
        <f t="shared" si="1"/>
        <v>1965</v>
      </c>
      <c r="B74" s="6">
        <f ca="1">AVERAGE(OFFSET(SP_monthly!B$1,(ROW()-1)*3-2,0,3,1))</f>
        <v>86.566666666666663</v>
      </c>
    </row>
    <row r="75" spans="1:2">
      <c r="A75">
        <f t="shared" si="1"/>
        <v>1965.25</v>
      </c>
      <c r="B75" s="6">
        <f ca="1">AVERAGE(OFFSET(SP_monthly!B$1,(ROW()-1)*3-2,0,3,1))</f>
        <v>87.43</v>
      </c>
    </row>
    <row r="76" spans="1:2">
      <c r="A76">
        <f t="shared" si="1"/>
        <v>1965.5</v>
      </c>
      <c r="B76" s="6">
        <f ca="1">AVERAGE(OFFSET(SP_monthly!B$1,(ROW()-1)*3-2,0,3,1))</f>
        <v>86.926666666666662</v>
      </c>
    </row>
    <row r="77" spans="1:2">
      <c r="A77">
        <f t="shared" si="1"/>
        <v>1965.75</v>
      </c>
      <c r="B77" s="6">
        <f ca="1">AVERAGE(OFFSET(SP_monthly!B$1,(ROW()-1)*3-2,0,3,1))</f>
        <v>91.756666666666675</v>
      </c>
    </row>
    <row r="78" spans="1:2">
      <c r="A78">
        <f t="shared" si="1"/>
        <v>1966</v>
      </c>
      <c r="B78" s="6">
        <f ca="1">AVERAGE(OFFSET(SP_monthly!B$1,(ROW()-1)*3-2,0,3,1))</f>
        <v>91.63</v>
      </c>
    </row>
    <row r="79" spans="1:2">
      <c r="A79">
        <f t="shared" si="1"/>
        <v>1966.25</v>
      </c>
      <c r="B79" s="6">
        <f ca="1">AVERAGE(OFFSET(SP_monthly!B$1,(ROW()-1)*3-2,0,3,1))</f>
        <v>88.146666666666661</v>
      </c>
    </row>
    <row r="80" spans="1:2">
      <c r="A80">
        <f t="shared" si="1"/>
        <v>1966.5</v>
      </c>
      <c r="B80" s="6">
        <f ca="1">AVERAGE(OFFSET(SP_monthly!B$1,(ROW()-1)*3-2,0,3,1))</f>
        <v>81.433333333333337</v>
      </c>
    </row>
    <row r="81" spans="1:2">
      <c r="A81">
        <f t="shared" si="1"/>
        <v>1966.75</v>
      </c>
      <c r="B81" s="6">
        <f ca="1">AVERAGE(OFFSET(SP_monthly!B$1,(ROW()-1)*3-2,0,3,1))</f>
        <v>79.816666666666663</v>
      </c>
    </row>
    <row r="82" spans="1:2">
      <c r="A82">
        <f t="shared" si="1"/>
        <v>1967</v>
      </c>
      <c r="B82" s="6">
        <f ca="1">AVERAGE(OFFSET(SP_monthly!B$1,(ROW()-1)*3-2,0,3,1))</f>
        <v>87.076666666666668</v>
      </c>
    </row>
    <row r="83" spans="1:2">
      <c r="A83">
        <f t="shared" si="1"/>
        <v>1967.25</v>
      </c>
      <c r="B83" s="6">
        <f ca="1">AVERAGE(OFFSET(SP_monthly!B$1,(ROW()-1)*3-2,0,3,1))</f>
        <v>91.660000000000011</v>
      </c>
    </row>
    <row r="84" spans="1:2">
      <c r="A84">
        <f t="shared" si="1"/>
        <v>1967.5</v>
      </c>
      <c r="B84" s="6">
        <f ca="1">AVERAGE(OFFSET(SP_monthly!B$1,(ROW()-1)*3-2,0,3,1))</f>
        <v>94.436666666666667</v>
      </c>
    </row>
    <row r="85" spans="1:2">
      <c r="A85">
        <f t="shared" si="1"/>
        <v>1967.75</v>
      </c>
      <c r="B85" s="6">
        <f ca="1">AVERAGE(OFFSET(SP_monthly!B$1,(ROW()-1)*3-2,0,3,1))</f>
        <v>94.54</v>
      </c>
    </row>
    <row r="86" spans="1:2">
      <c r="A86">
        <f t="shared" si="1"/>
        <v>1968</v>
      </c>
      <c r="B86" s="6">
        <f ca="1">AVERAGE(OFFSET(SP_monthly!B$1,(ROW()-1)*3-2,0,3,1))</f>
        <v>91.626666666666665</v>
      </c>
    </row>
    <row r="87" spans="1:2">
      <c r="A87">
        <f t="shared" si="1"/>
        <v>1968.25</v>
      </c>
      <c r="B87" s="6">
        <f ca="1">AVERAGE(OFFSET(SP_monthly!B$1,(ROW()-1)*3-2,0,3,1))</f>
        <v>98.013333333333335</v>
      </c>
    </row>
    <row r="88" spans="1:2">
      <c r="A88">
        <f t="shared" si="1"/>
        <v>1968.5</v>
      </c>
      <c r="B88" s="6">
        <f ca="1">AVERAGE(OFFSET(SP_monthly!B$1,(ROW()-1)*3-2,0,3,1))</f>
        <v>99.903333333333322</v>
      </c>
    </row>
    <row r="89" spans="1:2">
      <c r="A89">
        <f t="shared" si="1"/>
        <v>1968.75</v>
      </c>
      <c r="B89" s="6">
        <f ca="1">AVERAGE(OFFSET(SP_monthly!B$1,(ROW()-1)*3-2,0,3,1))</f>
        <v>105.23333333333333</v>
      </c>
    </row>
    <row r="90" spans="1:2">
      <c r="A90">
        <f t="shared" si="1"/>
        <v>1969</v>
      </c>
      <c r="B90" s="6">
        <f ca="1">AVERAGE(OFFSET(SP_monthly!B$1,(ROW()-1)*3-2,0,3,1))</f>
        <v>100.93333333333334</v>
      </c>
    </row>
    <row r="91" spans="1:2">
      <c r="A91">
        <f t="shared" si="1"/>
        <v>1969.25</v>
      </c>
      <c r="B91" s="6">
        <f ca="1">AVERAGE(OFFSET(SP_monthly!B$1,(ROW()-1)*3-2,0,3,1))</f>
        <v>101.67999999999999</v>
      </c>
    </row>
    <row r="92" spans="1:2">
      <c r="A92">
        <f t="shared" si="1"/>
        <v>1969.5</v>
      </c>
      <c r="B92" s="6">
        <f ca="1">AVERAGE(OFFSET(SP_monthly!B$1,(ROW()-1)*3-2,0,3,1))</f>
        <v>94.466666666666654</v>
      </c>
    </row>
    <row r="93" spans="1:2">
      <c r="A93">
        <f t="shared" si="1"/>
        <v>1969.75</v>
      </c>
      <c r="B93" s="6">
        <f ca="1">AVERAGE(OFFSET(SP_monthly!B$1,(ROW()-1)*3-2,0,3,1))</f>
        <v>94.279999999999987</v>
      </c>
    </row>
    <row r="94" spans="1:2">
      <c r="A94">
        <f t="shared" si="1"/>
        <v>1970</v>
      </c>
      <c r="B94" s="6">
        <f ca="1">AVERAGE(OFFSET(SP_monthly!B$1,(ROW()-1)*3-2,0,3,1))</f>
        <v>88.706666666666663</v>
      </c>
    </row>
    <row r="95" spans="1:2">
      <c r="A95">
        <f t="shared" si="1"/>
        <v>1970.25</v>
      </c>
      <c r="B95" s="6">
        <f ca="1">AVERAGE(OFFSET(SP_monthly!B$1,(ROW()-1)*3-2,0,3,1))</f>
        <v>79.2</v>
      </c>
    </row>
    <row r="96" spans="1:2">
      <c r="A96">
        <f t="shared" si="1"/>
        <v>1970.5</v>
      </c>
      <c r="B96" s="6">
        <f ca="1">AVERAGE(OFFSET(SP_monthly!B$1,(ROW()-1)*3-2,0,3,1))</f>
        <v>78.739999999999995</v>
      </c>
    </row>
    <row r="97" spans="1:2">
      <c r="A97">
        <f t="shared" si="1"/>
        <v>1970.75</v>
      </c>
      <c r="B97" s="6">
        <f ca="1">AVERAGE(OFFSET(SP_monthly!B$1,(ROW()-1)*3-2,0,3,1))</f>
        <v>86.233333333333334</v>
      </c>
    </row>
    <row r="98" spans="1:2">
      <c r="A98">
        <f t="shared" si="1"/>
        <v>1971</v>
      </c>
      <c r="B98" s="6">
        <f ca="1">AVERAGE(OFFSET(SP_monthly!B$1,(ROW()-1)*3-2,0,3,1))</f>
        <v>96.733333333333334</v>
      </c>
    </row>
    <row r="99" spans="1:2">
      <c r="A99">
        <f t="shared" si="1"/>
        <v>1971.25</v>
      </c>
      <c r="B99" s="6">
        <f ca="1">AVERAGE(OFFSET(SP_monthly!B$1,(ROW()-1)*3-2,0,3,1))</f>
        <v>101.44</v>
      </c>
    </row>
    <row r="100" spans="1:2">
      <c r="A100">
        <f t="shared" si="1"/>
        <v>1971.5</v>
      </c>
      <c r="B100" s="6">
        <f ca="1">AVERAGE(OFFSET(SP_monthly!B$1,(ROW()-1)*3-2,0,3,1))</f>
        <v>98.546666666666667</v>
      </c>
    </row>
    <row r="101" spans="1:2">
      <c r="A101">
        <f t="shared" si="1"/>
        <v>1971.75</v>
      </c>
      <c r="B101" s="6">
        <f ca="1">AVERAGE(OFFSET(SP_monthly!B$1,(ROW()-1)*3-2,0,3,1))</f>
        <v>96.413333333333341</v>
      </c>
    </row>
    <row r="102" spans="1:2">
      <c r="A102">
        <f t="shared" si="1"/>
        <v>1972</v>
      </c>
      <c r="B102" s="6">
        <f ca="1">AVERAGE(OFFSET(SP_monthly!B$1,(ROW()-1)*3-2,0,3,1))</f>
        <v>105.39999999999999</v>
      </c>
    </row>
    <row r="103" spans="1:2">
      <c r="A103">
        <f t="shared" si="1"/>
        <v>1972.25</v>
      </c>
      <c r="B103" s="6">
        <f ca="1">AVERAGE(OFFSET(SP_monthly!B$1,(ROW()-1)*3-2,0,3,1))</f>
        <v>108.16666666666667</v>
      </c>
    </row>
    <row r="104" spans="1:2">
      <c r="A104">
        <f t="shared" si="1"/>
        <v>1972.5</v>
      </c>
      <c r="B104" s="6">
        <f ca="1">AVERAGE(OFFSET(SP_monthly!B$1,(ROW()-1)*3-2,0,3,1))</f>
        <v>109.2</v>
      </c>
    </row>
    <row r="105" spans="1:2">
      <c r="A105">
        <f t="shared" si="1"/>
        <v>1972.75</v>
      </c>
      <c r="B105" s="6">
        <f ca="1">AVERAGE(OFFSET(SP_monthly!B$1,(ROW()-1)*3-2,0,3,1))</f>
        <v>114.06666666666666</v>
      </c>
    </row>
    <row r="106" spans="1:2">
      <c r="A106">
        <f t="shared" si="1"/>
        <v>1973</v>
      </c>
      <c r="B106" s="6">
        <f ca="1">AVERAGE(OFFSET(SP_monthly!B$1,(ROW()-1)*3-2,0,3,1))</f>
        <v>115</v>
      </c>
    </row>
    <row r="107" spans="1:2">
      <c r="A107">
        <f t="shared" si="1"/>
        <v>1973.25</v>
      </c>
      <c r="B107" s="6">
        <f ca="1">AVERAGE(OFFSET(SP_monthly!B$1,(ROW()-1)*3-2,0,3,1))</f>
        <v>107.43333333333334</v>
      </c>
    </row>
    <row r="108" spans="1:2">
      <c r="A108">
        <f t="shared" si="1"/>
        <v>1973.5</v>
      </c>
      <c r="B108" s="6">
        <f ca="1">AVERAGE(OFFSET(SP_monthly!B$1,(ROW()-1)*3-2,0,3,1))</f>
        <v>105.06666666666666</v>
      </c>
    </row>
    <row r="109" spans="1:2">
      <c r="A109">
        <f t="shared" si="1"/>
        <v>1973.75</v>
      </c>
      <c r="B109" s="6">
        <f ca="1">AVERAGE(OFFSET(SP_monthly!B$1,(ROW()-1)*3-2,0,3,1))</f>
        <v>102.19333333333334</v>
      </c>
    </row>
    <row r="110" spans="1:2">
      <c r="A110">
        <f t="shared" si="1"/>
        <v>1974</v>
      </c>
      <c r="B110" s="6">
        <f ca="1">AVERAGE(OFFSET(SP_monthly!B$1,(ROW()-1)*3-2,0,3,1))</f>
        <v>95.666666666666671</v>
      </c>
    </row>
    <row r="111" spans="1:2">
      <c r="A111">
        <f t="shared" si="1"/>
        <v>1974.25</v>
      </c>
      <c r="B111" s="6">
        <f ca="1">AVERAGE(OFFSET(SP_monthly!B$1,(ROW()-1)*3-2,0,3,1))</f>
        <v>90.64</v>
      </c>
    </row>
    <row r="112" spans="1:2">
      <c r="A112">
        <f t="shared" si="1"/>
        <v>1974.5</v>
      </c>
      <c r="B112" s="6">
        <f ca="1">AVERAGE(OFFSET(SP_monthly!B$1,(ROW()-1)*3-2,0,3,1))</f>
        <v>74.486666666666665</v>
      </c>
    </row>
    <row r="113" spans="1:2">
      <c r="A113">
        <f t="shared" si="1"/>
        <v>1974.75</v>
      </c>
      <c r="B113" s="6">
        <f ca="1">AVERAGE(OFFSET(SP_monthly!B$1,(ROW()-1)*3-2,0,3,1))</f>
        <v>69.416666666666671</v>
      </c>
    </row>
    <row r="114" spans="1:2">
      <c r="A114">
        <f t="shared" si="1"/>
        <v>1975</v>
      </c>
      <c r="B114" s="6">
        <f ca="1">AVERAGE(OFFSET(SP_monthly!B$1,(ROW()-1)*3-2,0,3,1))</f>
        <v>78.813333333333333</v>
      </c>
    </row>
    <row r="115" spans="1:2">
      <c r="A115">
        <f t="shared" si="1"/>
        <v>1975.25</v>
      </c>
      <c r="B115" s="6">
        <f ca="1">AVERAGE(OFFSET(SP_monthly!B$1,(ROW()-1)*3-2,0,3,1))</f>
        <v>89.073333333333338</v>
      </c>
    </row>
    <row r="116" spans="1:2">
      <c r="A116">
        <f t="shared" si="1"/>
        <v>1975.5</v>
      </c>
      <c r="B116" s="6">
        <f ca="1">AVERAGE(OFFSET(SP_monthly!B$1,(ROW()-1)*3-2,0,3,1))</f>
        <v>87.623333333333335</v>
      </c>
    </row>
    <row r="117" spans="1:2">
      <c r="A117">
        <f t="shared" si="1"/>
        <v>1975.75</v>
      </c>
      <c r="B117" s="6">
        <f ca="1">AVERAGE(OFFSET(SP_monthly!B$1,(ROW()-1)*3-2,0,3,1))</f>
        <v>89.11333333333333</v>
      </c>
    </row>
    <row r="118" spans="1:2">
      <c r="A118">
        <f t="shared" si="1"/>
        <v>1976</v>
      </c>
      <c r="B118" s="6">
        <f ca="1">AVERAGE(OFFSET(SP_monthly!B$1,(ROW()-1)*3-2,0,3,1))</f>
        <v>99.519999999999982</v>
      </c>
    </row>
    <row r="119" spans="1:2">
      <c r="A119">
        <f t="shared" si="1"/>
        <v>1976.25</v>
      </c>
      <c r="B119" s="6">
        <f ca="1">AVERAGE(OFFSET(SP_monthly!B$1,(ROW()-1)*3-2,0,3,1))</f>
        <v>101.63333333333334</v>
      </c>
    </row>
    <row r="120" spans="1:2">
      <c r="A120">
        <f t="shared" si="1"/>
        <v>1976.5</v>
      </c>
      <c r="B120" s="6">
        <f ca="1">AVERAGE(OFFSET(SP_monthly!B$1,(ROW()-1)*3-2,0,3,1))</f>
        <v>104.33333333333333</v>
      </c>
    </row>
    <row r="121" spans="1:2">
      <c r="A121">
        <f t="shared" si="1"/>
        <v>1976.75</v>
      </c>
      <c r="B121" s="6">
        <f ca="1">AVERAGE(OFFSET(SP_monthly!B$1,(ROW()-1)*3-2,0,3,1))</f>
        <v>102.60000000000001</v>
      </c>
    </row>
    <row r="122" spans="1:2">
      <c r="A122">
        <f t="shared" si="1"/>
        <v>1977</v>
      </c>
      <c r="B122" s="6">
        <f ca="1">AVERAGE(OFFSET(SP_monthly!B$1,(ROW()-1)*3-2,0,3,1))</f>
        <v>101.8</v>
      </c>
    </row>
    <row r="123" spans="1:2">
      <c r="A123">
        <f t="shared" si="1"/>
        <v>1977.25</v>
      </c>
      <c r="B123" s="6">
        <f ca="1">AVERAGE(OFFSET(SP_monthly!B$1,(ROW()-1)*3-2,0,3,1))</f>
        <v>99.033333333333346</v>
      </c>
    </row>
    <row r="124" spans="1:2">
      <c r="A124">
        <f t="shared" si="1"/>
        <v>1977.5</v>
      </c>
      <c r="B124" s="6">
        <f ca="1">AVERAGE(OFFSET(SP_monthly!B$1,(ROW()-1)*3-2,0,3,1))</f>
        <v>98.06</v>
      </c>
    </row>
    <row r="125" spans="1:2">
      <c r="A125">
        <f t="shared" si="1"/>
        <v>1977.75</v>
      </c>
      <c r="B125" s="6">
        <f ca="1">AVERAGE(OFFSET(SP_monthly!B$1,(ROW()-1)*3-2,0,3,1))</f>
        <v>93.946666666666658</v>
      </c>
    </row>
    <row r="126" spans="1:2">
      <c r="A126">
        <f t="shared" si="1"/>
        <v>1978</v>
      </c>
      <c r="B126" s="6">
        <f ca="1">AVERAGE(OFFSET(SP_monthly!B$1,(ROW()-1)*3-2,0,3,1))</f>
        <v>89.350000000000009</v>
      </c>
    </row>
    <row r="127" spans="1:2">
      <c r="A127">
        <f t="shared" si="1"/>
        <v>1978.25</v>
      </c>
      <c r="B127" s="6">
        <f ca="1">AVERAGE(OFFSET(SP_monthly!B$1,(ROW()-1)*3-2,0,3,1))</f>
        <v>95.926666666666662</v>
      </c>
    </row>
    <row r="128" spans="1:2">
      <c r="A128">
        <f t="shared" si="1"/>
        <v>1978.5</v>
      </c>
      <c r="B128" s="6">
        <f ca="1">AVERAGE(OFFSET(SP_monthly!B$1,(ROW()-1)*3-2,0,3,1))</f>
        <v>101.66333333333334</v>
      </c>
    </row>
    <row r="129" spans="1:2">
      <c r="A129">
        <f t="shared" si="1"/>
        <v>1978.75</v>
      </c>
      <c r="B129" s="6">
        <f ca="1">AVERAGE(OFFSET(SP_monthly!B$1,(ROW()-1)*3-2,0,3,1))</f>
        <v>97.14</v>
      </c>
    </row>
    <row r="130" spans="1:2">
      <c r="A130">
        <f t="shared" si="1"/>
        <v>1979</v>
      </c>
      <c r="B130" s="6">
        <f ca="1">AVERAGE(OFFSET(SP_monthly!B$1,(ROW()-1)*3-2,0,3,1))</f>
        <v>99.34666666666665</v>
      </c>
    </row>
    <row r="131" spans="1:2">
      <c r="A131">
        <f t="shared" si="1"/>
        <v>1979.25</v>
      </c>
      <c r="B131" s="6">
        <f ca="1">AVERAGE(OFFSET(SP_monthly!B$1,(ROW()-1)*3-2,0,3,1))</f>
        <v>101.17666666666666</v>
      </c>
    </row>
    <row r="132" spans="1:2">
      <c r="A132">
        <f t="shared" ref="A132:A195" si="2" xml:space="preserve"> A131 + 0.25</f>
        <v>1979.5</v>
      </c>
      <c r="B132" s="6">
        <f ca="1">AVERAGE(OFFSET(SP_monthly!B$1,(ROW()-1)*3-2,0,3,1))</f>
        <v>106.23333333333335</v>
      </c>
    </row>
    <row r="133" spans="1:2">
      <c r="A133">
        <f t="shared" si="2"/>
        <v>1979.75</v>
      </c>
      <c r="B133" s="6">
        <f ca="1">AVERAGE(OFFSET(SP_monthly!B$1,(ROW()-1)*3-2,0,3,1))</f>
        <v>105.33333333333333</v>
      </c>
    </row>
    <row r="134" spans="1:2">
      <c r="A134">
        <f t="shared" si="2"/>
        <v>1980</v>
      </c>
      <c r="B134" s="6">
        <f ca="1">AVERAGE(OFFSET(SP_monthly!B$1,(ROW()-1)*3-2,0,3,1))</f>
        <v>110.3</v>
      </c>
    </row>
    <row r="135" spans="1:2">
      <c r="A135">
        <f t="shared" si="2"/>
        <v>1980.25</v>
      </c>
      <c r="B135" s="6">
        <f ca="1">AVERAGE(OFFSET(SP_monthly!B$1,(ROW()-1)*3-2,0,3,1))</f>
        <v>108.43333333333332</v>
      </c>
    </row>
    <row r="136" spans="1:2">
      <c r="A136">
        <f t="shared" si="2"/>
        <v>1980.5</v>
      </c>
      <c r="B136" s="6">
        <f ca="1">AVERAGE(OFFSET(SP_monthly!B$1,(ROW()-1)*3-2,0,3,1))</f>
        <v>123.26666666666667</v>
      </c>
    </row>
    <row r="137" spans="1:2">
      <c r="A137">
        <f t="shared" si="2"/>
        <v>1980.75</v>
      </c>
      <c r="B137" s="6">
        <f ca="1">AVERAGE(OFFSET(SP_monthly!B$1,(ROW()-1)*3-2,0,3,1))</f>
        <v>133.13333333333333</v>
      </c>
    </row>
    <row r="138" spans="1:2">
      <c r="A138">
        <f t="shared" si="2"/>
        <v>1981</v>
      </c>
      <c r="B138" s="6">
        <f ca="1">AVERAGE(OFFSET(SP_monthly!B$1,(ROW()-1)*3-2,0,3,1))</f>
        <v>131.53333333333333</v>
      </c>
    </row>
    <row r="139" spans="1:2">
      <c r="A139">
        <f t="shared" si="2"/>
        <v>1981.25</v>
      </c>
      <c r="B139" s="6">
        <f ca="1">AVERAGE(OFFSET(SP_monthly!B$1,(ROW()-1)*3-2,0,3,1))</f>
        <v>132.80000000000001</v>
      </c>
    </row>
    <row r="140" spans="1:2">
      <c r="A140">
        <f t="shared" si="2"/>
        <v>1981.5</v>
      </c>
      <c r="B140" s="6">
        <f ca="1">AVERAGE(OFFSET(SP_monthly!B$1,(ROW()-1)*3-2,0,3,1))</f>
        <v>125.66666666666667</v>
      </c>
    </row>
    <row r="141" spans="1:2">
      <c r="A141">
        <f t="shared" si="2"/>
        <v>1981.75</v>
      </c>
      <c r="B141" s="6">
        <f ca="1">AVERAGE(OFFSET(SP_monthly!B$1,(ROW()-1)*3-2,0,3,1))</f>
        <v>122.16666666666667</v>
      </c>
    </row>
    <row r="142" spans="1:2">
      <c r="A142">
        <f t="shared" si="2"/>
        <v>1982</v>
      </c>
      <c r="B142" s="6">
        <f ca="1">AVERAGE(OFFSET(SP_monthly!B$1,(ROW()-1)*3-2,0,3,1))</f>
        <v>114.2</v>
      </c>
    </row>
    <row r="143" spans="1:2">
      <c r="A143">
        <f t="shared" si="2"/>
        <v>1982.25</v>
      </c>
      <c r="B143" s="6">
        <f ca="1">AVERAGE(OFFSET(SP_monthly!B$1,(ROW()-1)*3-2,0,3,1))</f>
        <v>114.13333333333333</v>
      </c>
    </row>
    <row r="144" spans="1:2">
      <c r="A144">
        <f t="shared" si="2"/>
        <v>1982.5</v>
      </c>
      <c r="B144" s="6">
        <f ca="1">AVERAGE(OFFSET(SP_monthly!B$1,(ROW()-1)*3-2,0,3,1))</f>
        <v>113.83333333333333</v>
      </c>
    </row>
    <row r="145" spans="1:2">
      <c r="A145">
        <f t="shared" si="2"/>
        <v>1982.75</v>
      </c>
      <c r="B145" s="6">
        <f ca="1">AVERAGE(OFFSET(SP_monthly!B$1,(ROW()-1)*3-2,0,3,1))</f>
        <v>136.73333333333332</v>
      </c>
    </row>
    <row r="146" spans="1:2">
      <c r="A146">
        <f t="shared" si="2"/>
        <v>1983</v>
      </c>
      <c r="B146" s="6">
        <f ca="1">AVERAGE(OFFSET(SP_monthly!B$1,(ROW()-1)*3-2,0,3,1))</f>
        <v>147.66666666666666</v>
      </c>
    </row>
    <row r="147" spans="1:2">
      <c r="A147">
        <f t="shared" si="2"/>
        <v>1983.25</v>
      </c>
      <c r="B147" s="6">
        <f ca="1">AVERAGE(OFFSET(SP_monthly!B$1,(ROW()-1)*3-2,0,3,1))</f>
        <v>162.73333333333332</v>
      </c>
    </row>
    <row r="148" spans="1:2">
      <c r="A148">
        <f t="shared" si="2"/>
        <v>1983.5</v>
      </c>
      <c r="B148" s="6">
        <f ca="1">AVERAGE(OFFSET(SP_monthly!B$1,(ROW()-1)*3-2,0,3,1))</f>
        <v>165.53333333333333</v>
      </c>
    </row>
    <row r="149" spans="1:2">
      <c r="A149">
        <f t="shared" si="2"/>
        <v>1983.75</v>
      </c>
      <c r="B149" s="6">
        <f ca="1">AVERAGE(OFFSET(SP_monthly!B$1,(ROW()-1)*3-2,0,3,1))</f>
        <v>165.76666666666665</v>
      </c>
    </row>
    <row r="150" spans="1:2">
      <c r="A150">
        <f t="shared" si="2"/>
        <v>1984</v>
      </c>
      <c r="B150" s="6">
        <f ca="1">AVERAGE(OFFSET(SP_monthly!B$1,(ROW()-1)*3-2,0,3,1))</f>
        <v>160.36666666666667</v>
      </c>
    </row>
    <row r="151" spans="1:2">
      <c r="A151">
        <f t="shared" si="2"/>
        <v>1984.25</v>
      </c>
      <c r="B151" s="6">
        <f ca="1">AVERAGE(OFFSET(SP_monthly!B$1,(ROW()-1)*3-2,0,3,1))</f>
        <v>155.76666666666665</v>
      </c>
    </row>
    <row r="152" spans="1:2">
      <c r="A152">
        <f t="shared" si="2"/>
        <v>1984.5</v>
      </c>
      <c r="B152" s="6">
        <f ca="1">AVERAGE(OFFSET(SP_monthly!B$1,(ROW()-1)*3-2,0,3,1))</f>
        <v>160.53333333333333</v>
      </c>
    </row>
    <row r="153" spans="1:2">
      <c r="A153">
        <f t="shared" si="2"/>
        <v>1984.75</v>
      </c>
      <c r="B153" s="6">
        <f ca="1">AVERAGE(OFFSET(SP_monthly!B$1,(ROW()-1)*3-2,0,3,1))</f>
        <v>165.20000000000002</v>
      </c>
    </row>
    <row r="154" spans="1:2">
      <c r="A154">
        <f t="shared" si="2"/>
        <v>1985</v>
      </c>
      <c r="B154" s="6">
        <f ca="1">AVERAGE(OFFSET(SP_monthly!B$1,(ROW()-1)*3-2,0,3,1))</f>
        <v>177.29999999999998</v>
      </c>
    </row>
    <row r="155" spans="1:2">
      <c r="A155">
        <f t="shared" si="2"/>
        <v>1985.25</v>
      </c>
      <c r="B155" s="6">
        <f ca="1">AVERAGE(OFFSET(SP_monthly!B$1,(ROW()-1)*3-2,0,3,1))</f>
        <v>184.79999999999998</v>
      </c>
    </row>
    <row r="156" spans="1:2">
      <c r="A156">
        <f t="shared" si="2"/>
        <v>1985.5</v>
      </c>
      <c r="B156" s="6">
        <f ca="1">AVERAGE(OFFSET(SP_monthly!B$1,(ROW()-1)*3-2,0,3,1))</f>
        <v>188.29999999999998</v>
      </c>
    </row>
    <row r="157" spans="1:2">
      <c r="A157">
        <f t="shared" si="2"/>
        <v>1985.75</v>
      </c>
      <c r="B157" s="6">
        <f ca="1">AVERAGE(OFFSET(SP_monthly!B$1,(ROW()-1)*3-2,0,3,1))</f>
        <v>197</v>
      </c>
    </row>
    <row r="158" spans="1:2">
      <c r="A158">
        <f t="shared" si="2"/>
        <v>1986</v>
      </c>
      <c r="B158" s="6">
        <f ca="1">AVERAGE(OFFSET(SP_monthly!B$1,(ROW()-1)*3-2,0,3,1))</f>
        <v>219.9666666666667</v>
      </c>
    </row>
    <row r="159" spans="1:2">
      <c r="A159">
        <f t="shared" si="2"/>
        <v>1986.25</v>
      </c>
      <c r="B159" s="6">
        <f ca="1">AVERAGE(OFFSET(SP_monthly!B$1,(ROW()-1)*3-2,0,3,1))</f>
        <v>240.6</v>
      </c>
    </row>
    <row r="160" spans="1:2">
      <c r="A160">
        <f t="shared" si="2"/>
        <v>1986.5</v>
      </c>
      <c r="B160" s="6">
        <f ca="1">AVERAGE(OFFSET(SP_monthly!B$1,(ROW()-1)*3-2,0,3,1))</f>
        <v>241.16666666666666</v>
      </c>
    </row>
    <row r="161" spans="1:2">
      <c r="A161">
        <f t="shared" si="2"/>
        <v>1986.75</v>
      </c>
      <c r="B161" s="6">
        <f ca="1">AVERAGE(OFFSET(SP_monthly!B$1,(ROW()-1)*3-2,0,3,1))</f>
        <v>243.70000000000002</v>
      </c>
    </row>
    <row r="162" spans="1:2">
      <c r="A162">
        <f t="shared" si="2"/>
        <v>1987</v>
      </c>
      <c r="B162" s="6">
        <f ca="1">AVERAGE(OFFSET(SP_monthly!B$1,(ROW()-1)*3-2,0,3,1))</f>
        <v>279.3</v>
      </c>
    </row>
    <row r="163" spans="1:2">
      <c r="A163">
        <f t="shared" si="2"/>
        <v>1987.25</v>
      </c>
      <c r="B163" s="6">
        <f ca="1">AVERAGE(OFFSET(SP_monthly!B$1,(ROW()-1)*3-2,0,3,1))</f>
        <v>293.26666666666671</v>
      </c>
    </row>
    <row r="164" spans="1:2">
      <c r="A164">
        <f t="shared" si="2"/>
        <v>1987.5</v>
      </c>
      <c r="B164" s="6">
        <f ca="1">AVERAGE(OFFSET(SP_monthly!B$1,(ROW()-1)*3-2,0,3,1))</f>
        <v>319.40000000000003</v>
      </c>
    </row>
    <row r="165" spans="1:2">
      <c r="A165">
        <f t="shared" si="2"/>
        <v>1987.75</v>
      </c>
      <c r="B165" s="6">
        <f ca="1">AVERAGE(OFFSET(SP_monthly!B$1,(ROW()-1)*3-2,0,3,1))</f>
        <v>255.4</v>
      </c>
    </row>
    <row r="166" spans="1:2">
      <c r="A166">
        <f t="shared" si="2"/>
        <v>1988</v>
      </c>
      <c r="B166" s="6">
        <f ca="1">AVERAGE(OFFSET(SP_monthly!B$1,(ROW()-1)*3-2,0,3,1))</f>
        <v>258.09999999999997</v>
      </c>
    </row>
    <row r="167" spans="1:2">
      <c r="A167">
        <f t="shared" si="2"/>
        <v>1988.25</v>
      </c>
      <c r="B167" s="6">
        <f ca="1">AVERAGE(OFFSET(SP_monthly!B$1,(ROW()-1)*3-2,0,3,1))</f>
        <v>263.13333333333338</v>
      </c>
    </row>
    <row r="168" spans="1:2">
      <c r="A168">
        <f t="shared" si="2"/>
        <v>1988.5</v>
      </c>
      <c r="B168" s="6">
        <f ca="1">AVERAGE(OFFSET(SP_monthly!B$1,(ROW()-1)*3-2,0,3,1))</f>
        <v>266.93333333333334</v>
      </c>
    </row>
    <row r="169" spans="1:2">
      <c r="A169">
        <f t="shared" si="2"/>
        <v>1988.75</v>
      </c>
      <c r="B169" s="6">
        <f ca="1">AVERAGE(OFFSET(SP_monthly!B$1,(ROW()-1)*3-2,0,3,1))</f>
        <v>274.96666666666664</v>
      </c>
    </row>
    <row r="170" spans="1:2">
      <c r="A170">
        <f t="shared" si="2"/>
        <v>1989</v>
      </c>
      <c r="B170" s="6">
        <f ca="1">AVERAGE(OFFSET(SP_monthly!B$1,(ROW()-1)*3-2,0,3,1))</f>
        <v>290.7</v>
      </c>
    </row>
    <row r="171" spans="1:2">
      <c r="A171">
        <f t="shared" si="2"/>
        <v>1989.25</v>
      </c>
      <c r="B171" s="6">
        <f ca="1">AVERAGE(OFFSET(SP_monthly!B$1,(ROW()-1)*3-2,0,3,1))</f>
        <v>313.3</v>
      </c>
    </row>
    <row r="172" spans="1:2">
      <c r="A172">
        <f t="shared" si="2"/>
        <v>1989.5</v>
      </c>
      <c r="B172" s="6">
        <f ca="1">AVERAGE(OFFSET(SP_monthly!B$1,(ROW()-1)*3-2,0,3,1))</f>
        <v>341.93333333333334</v>
      </c>
    </row>
    <row r="173" spans="1:2">
      <c r="A173">
        <f t="shared" si="2"/>
        <v>1989.75</v>
      </c>
      <c r="B173" s="6">
        <f ca="1">AVERAGE(OFFSET(SP_monthly!B$1,(ROW()-1)*3-2,0,3,1))</f>
        <v>345.39999999999992</v>
      </c>
    </row>
    <row r="174" spans="1:2">
      <c r="A174">
        <f t="shared" si="2"/>
        <v>1990</v>
      </c>
      <c r="B174" s="6">
        <f ca="1">AVERAGE(OFFSET(SP_monthly!B$1,(ROW()-1)*3-2,0,3,1))</f>
        <v>336.29333333333335</v>
      </c>
    </row>
    <row r="175" spans="1:2">
      <c r="A175">
        <f t="shared" si="2"/>
        <v>1990.25</v>
      </c>
      <c r="B175" s="6">
        <f ca="1">AVERAGE(OFFSET(SP_monthly!B$1,(ROW()-1)*3-2,0,3,1))</f>
        <v>349.60666666666674</v>
      </c>
    </row>
    <row r="176" spans="1:2">
      <c r="A176">
        <f t="shared" si="2"/>
        <v>1990.5</v>
      </c>
      <c r="B176" s="6">
        <f ca="1">AVERAGE(OFFSET(SP_monthly!B$1,(ROW()-1)*3-2,0,3,1))</f>
        <v>335.3966666666667</v>
      </c>
    </row>
    <row r="177" spans="1:2">
      <c r="A177">
        <f t="shared" si="2"/>
        <v>1990.75</v>
      </c>
      <c r="B177" s="6">
        <f ca="1">AVERAGE(OFFSET(SP_monthly!B$1,(ROW()-1)*3-2,0,3,1))</f>
        <v>317.05333333333334</v>
      </c>
    </row>
    <row r="178" spans="1:2">
      <c r="A178">
        <f t="shared" si="2"/>
        <v>1991</v>
      </c>
      <c r="B178" s="6">
        <f ca="1">AVERAGE(OFFSET(SP_monthly!B$1,(ROW()-1)*3-2,0,3,1))</f>
        <v>353.34333333333331</v>
      </c>
    </row>
    <row r="179" spans="1:2">
      <c r="A179">
        <f t="shared" si="2"/>
        <v>1991.25</v>
      </c>
      <c r="B179" s="6">
        <f ca="1">AVERAGE(OFFSET(SP_monthly!B$1,(ROW()-1)*3-2,0,3,1))</f>
        <v>378.65333333333336</v>
      </c>
    </row>
    <row r="180" spans="1:2">
      <c r="A180">
        <f t="shared" si="2"/>
        <v>1991.5</v>
      </c>
      <c r="B180" s="6">
        <f ca="1">AVERAGE(OFFSET(SP_monthly!B$1,(ROW()-1)*3-2,0,3,1))</f>
        <v>385.60999999999996</v>
      </c>
    </row>
    <row r="181" spans="1:2">
      <c r="A181">
        <f t="shared" si="2"/>
        <v>1991.75</v>
      </c>
      <c r="B181" s="6">
        <f ca="1">AVERAGE(OFFSET(SP_monthly!B$1,(ROW()-1)*3-2,0,3,1))</f>
        <v>387.1033333333333</v>
      </c>
    </row>
    <row r="182" spans="1:2">
      <c r="A182">
        <f t="shared" si="2"/>
        <v>1992</v>
      </c>
      <c r="B182" s="6">
        <f ca="1">AVERAGE(OFFSET(SP_monthly!B$1,(ROW()-1)*3-2,0,3,1))</f>
        <v>412</v>
      </c>
    </row>
    <row r="183" spans="1:2">
      <c r="A183">
        <f t="shared" si="2"/>
        <v>1992.25</v>
      </c>
      <c r="B183" s="6">
        <f ca="1">AVERAGE(OFFSET(SP_monthly!B$1,(ROW()-1)*3-2,0,3,1))</f>
        <v>410.16333333333336</v>
      </c>
    </row>
    <row r="184" spans="1:2">
      <c r="A184">
        <f t="shared" si="2"/>
        <v>1992.5</v>
      </c>
      <c r="B184" s="6">
        <f ca="1">AVERAGE(OFFSET(SP_monthly!B$1,(ROW()-1)*3-2,0,3,1))</f>
        <v>417.15333333333336</v>
      </c>
    </row>
    <row r="185" spans="1:2">
      <c r="A185">
        <f t="shared" si="2"/>
        <v>1992.75</v>
      </c>
      <c r="B185" s="6">
        <f ca="1">AVERAGE(OFFSET(SP_monthly!B$1,(ROW()-1)*3-2,0,3,1))</f>
        <v>423.66</v>
      </c>
    </row>
    <row r="186" spans="1:2">
      <c r="A186">
        <f t="shared" si="2"/>
        <v>1993</v>
      </c>
      <c r="B186" s="6">
        <f ca="1">AVERAGE(OFFSET(SP_monthly!B$1,(ROW()-1)*3-2,0,3,1))</f>
        <v>442.3633333333334</v>
      </c>
    </row>
    <row r="187" spans="1:2">
      <c r="A187">
        <f t="shared" si="2"/>
        <v>1993.25</v>
      </c>
      <c r="B187" s="6">
        <f ca="1">AVERAGE(OFFSET(SP_monthly!B$1,(ROW()-1)*3-2,0,3,1))</f>
        <v>445.46333333333331</v>
      </c>
    </row>
    <row r="188" spans="1:2">
      <c r="A188">
        <f t="shared" si="2"/>
        <v>1993.5</v>
      </c>
      <c r="B188" s="6">
        <f ca="1">AVERAGE(OFFSET(SP_monthly!B$1,(ROW()-1)*3-2,0,3,1))</f>
        <v>453.55333333333334</v>
      </c>
    </row>
    <row r="189" spans="1:2">
      <c r="A189">
        <f t="shared" si="2"/>
        <v>1993.75</v>
      </c>
      <c r="B189" s="6">
        <f ca="1">AVERAGE(OFFSET(SP_monthly!B$1,(ROW()-1)*3-2,0,3,1))</f>
        <v>464.24666666666667</v>
      </c>
    </row>
    <row r="190" spans="1:2">
      <c r="A190">
        <f t="shared" si="2"/>
        <v>1994</v>
      </c>
      <c r="B190" s="6">
        <f ca="1">AVERAGE(OFFSET(SP_monthly!B$1,(ROW()-1)*3-2,0,3,1))</f>
        <v>469.46</v>
      </c>
    </row>
    <row r="191" spans="1:2">
      <c r="A191">
        <f t="shared" si="2"/>
        <v>1994.25</v>
      </c>
      <c r="B191" s="6">
        <f ca="1">AVERAGE(OFFSET(SP_monthly!B$1,(ROW()-1)*3-2,0,3,1))</f>
        <v>450.98666666666668</v>
      </c>
    </row>
    <row r="192" spans="1:2">
      <c r="A192">
        <f t="shared" si="2"/>
        <v>1994.5</v>
      </c>
      <c r="B192" s="6">
        <f ca="1">AVERAGE(OFFSET(SP_monthly!B$1,(ROW()-1)*3-2,0,3,1))</f>
        <v>460.86666666666662</v>
      </c>
    </row>
    <row r="193" spans="1:2">
      <c r="A193">
        <f t="shared" si="2"/>
        <v>1994.75</v>
      </c>
      <c r="B193" s="6">
        <f ca="1">AVERAGE(OFFSET(SP_monthly!B$1,(ROW()-1)*3-2,0,3,1))</f>
        <v>460.00333333333333</v>
      </c>
    </row>
    <row r="194" spans="1:2">
      <c r="A194">
        <f t="shared" si="2"/>
        <v>1995</v>
      </c>
      <c r="B194" s="6">
        <f ca="1">AVERAGE(OFFSET(SP_monthly!B$1,(ROW()-1)*3-2,0,3,1))</f>
        <v>480.10666666666674</v>
      </c>
    </row>
    <row r="195" spans="1:2">
      <c r="A195">
        <f t="shared" si="2"/>
        <v>1995.25</v>
      </c>
      <c r="B195" s="6">
        <f ca="1">AVERAGE(OFFSET(SP_monthly!B$1,(ROW()-1)*3-2,0,3,1))</f>
        <v>523.69000000000005</v>
      </c>
    </row>
    <row r="196" spans="1:2">
      <c r="A196">
        <f t="shared" ref="A196:A244" si="3" xml:space="preserve"> A195 + 0.25</f>
        <v>1995.5</v>
      </c>
      <c r="B196" s="6">
        <f ca="1">AVERAGE(OFFSET(SP_monthly!B$1,(ROW()-1)*3-2,0,3,1))</f>
        <v>565.08333333333337</v>
      </c>
    </row>
    <row r="197" spans="1:2">
      <c r="A197">
        <f t="shared" si="3"/>
        <v>1995.75</v>
      </c>
      <c r="B197" s="6">
        <f ca="1">AVERAGE(OFFSET(SP_monthly!B$1,(ROW()-1)*3-2,0,3,1))</f>
        <v>597.67333333333329</v>
      </c>
    </row>
    <row r="198" spans="1:2">
      <c r="A198">
        <f t="shared" si="3"/>
        <v>1996</v>
      </c>
      <c r="B198" s="6">
        <f ca="1">AVERAGE(OFFSET(SP_monthly!B$1,(ROW()-1)*3-2,0,3,1))</f>
        <v>637.0100000000001</v>
      </c>
    </row>
    <row r="199" spans="1:2">
      <c r="A199">
        <f t="shared" si="3"/>
        <v>1996.25</v>
      </c>
      <c r="B199" s="6">
        <f ca="1">AVERAGE(OFFSET(SP_monthly!B$1,(ROW()-1)*3-2,0,3,1))</f>
        <v>658.9666666666667</v>
      </c>
    </row>
    <row r="200" spans="1:2">
      <c r="A200">
        <f t="shared" si="3"/>
        <v>1996.5</v>
      </c>
      <c r="B200" s="6">
        <f ca="1">AVERAGE(OFFSET(SP_monthly!B$1,(ROW()-1)*3-2,0,3,1))</f>
        <v>660.54333333333341</v>
      </c>
    </row>
    <row r="201" spans="1:2">
      <c r="A201">
        <f t="shared" si="3"/>
        <v>1996.75</v>
      </c>
      <c r="B201" s="6">
        <f ca="1">AVERAGE(OFFSET(SP_monthly!B$1,(ROW()-1)*3-2,0,3,1))</f>
        <v>726.79333333333341</v>
      </c>
    </row>
    <row r="202" spans="1:2">
      <c r="A202">
        <f t="shared" si="3"/>
        <v>1997</v>
      </c>
      <c r="B202" s="6">
        <f ca="1">AVERAGE(OFFSET(SP_monthly!B$1,(ROW()-1)*3-2,0,3,1))</f>
        <v>785.59</v>
      </c>
    </row>
    <row r="203" spans="1:2">
      <c r="A203">
        <f t="shared" si="3"/>
        <v>1997.25</v>
      </c>
      <c r="B203" s="6">
        <f ca="1">AVERAGE(OFFSET(SP_monthly!B$1,(ROW()-1)*3-2,0,3,1))</f>
        <v>824.43666666666661</v>
      </c>
    </row>
    <row r="204" spans="1:2">
      <c r="A204">
        <f t="shared" si="3"/>
        <v>1997.5</v>
      </c>
      <c r="B204" s="6">
        <f ca="1">AVERAGE(OFFSET(SP_monthly!B$1,(ROW()-1)*3-2,0,3,1))</f>
        <v>929.85</v>
      </c>
    </row>
    <row r="205" spans="1:2">
      <c r="A205">
        <f t="shared" si="3"/>
        <v>1997.75</v>
      </c>
      <c r="B205" s="6">
        <f ca="1">AVERAGE(OFFSET(SP_monthly!B$1,(ROW()-1)*3-2,0,3,1))</f>
        <v>950.81666666666661</v>
      </c>
    </row>
    <row r="206" spans="1:2">
      <c r="A206">
        <f t="shared" si="3"/>
        <v>1998</v>
      </c>
      <c r="B206" s="6">
        <f ca="1">AVERAGE(OFFSET(SP_monthly!B$1,(ROW()-1)*3-2,0,3,1))</f>
        <v>1021.31</v>
      </c>
    </row>
    <row r="207" spans="1:2">
      <c r="A207">
        <f t="shared" si="3"/>
        <v>1998.25</v>
      </c>
      <c r="B207" s="6">
        <f ca="1">AVERAGE(OFFSET(SP_monthly!B$1,(ROW()-1)*3-2,0,3,1))</f>
        <v>1109.67</v>
      </c>
    </row>
    <row r="208" spans="1:2">
      <c r="A208">
        <f t="shared" si="3"/>
        <v>1998.5</v>
      </c>
      <c r="B208" s="6">
        <f ca="1">AVERAGE(OFFSET(SP_monthly!B$1,(ROW()-1)*3-2,0,3,1))</f>
        <v>1083.9466666666665</v>
      </c>
    </row>
    <row r="209" spans="1:2">
      <c r="A209">
        <f t="shared" si="3"/>
        <v>1998.75</v>
      </c>
      <c r="B209" s="6">
        <f ca="1">AVERAGE(OFFSET(SP_monthly!B$1,(ROW()-1)*3-2,0,3,1))</f>
        <v>1122.3166666666666</v>
      </c>
    </row>
    <row r="210" spans="1:2">
      <c r="A210">
        <f t="shared" si="3"/>
        <v>1999</v>
      </c>
      <c r="B210" s="6">
        <f ca="1">AVERAGE(OFFSET(SP_monthly!B$1,(ROW()-1)*3-2,0,3,1))</f>
        <v>1259.0033333333333</v>
      </c>
    </row>
    <row r="211" spans="1:2">
      <c r="A211">
        <f t="shared" si="3"/>
        <v>1999.25</v>
      </c>
      <c r="B211" s="6">
        <f ca="1">AVERAGE(OFFSET(SP_monthly!B$1,(ROW()-1)*3-2,0,3,1))</f>
        <v>1329.7933333333333</v>
      </c>
    </row>
    <row r="212" spans="1:2">
      <c r="A212">
        <f t="shared" si="3"/>
        <v>1999.5</v>
      </c>
      <c r="B212" s="6">
        <f ca="1">AVERAGE(OFFSET(SP_monthly!B$1,(ROW()-1)*3-2,0,3,1))</f>
        <v>1342.2166666666667</v>
      </c>
    </row>
    <row r="213" spans="1:2">
      <c r="A213">
        <f t="shared" si="3"/>
        <v>1999.75</v>
      </c>
      <c r="B213" s="6">
        <f ca="1">AVERAGE(OFFSET(SP_monthly!B$1,(ROW()-1)*3-2,0,3,1))</f>
        <v>1373.2300000000002</v>
      </c>
    </row>
    <row r="214" spans="1:2">
      <c r="A214">
        <f t="shared" si="3"/>
        <v>2000</v>
      </c>
      <c r="B214" s="6">
        <f ca="1">AVERAGE(OFFSET(SP_monthly!B$1,(ROW()-1)*3-2,0,3,1))</f>
        <v>1418.89</v>
      </c>
    </row>
    <row r="215" spans="1:2">
      <c r="A215">
        <f t="shared" si="3"/>
        <v>2000.25</v>
      </c>
      <c r="B215" s="6">
        <f ca="1">AVERAGE(OFFSET(SP_monthly!B$1,(ROW()-1)*3-2,0,3,1))</f>
        <v>1447.2666666666667</v>
      </c>
    </row>
    <row r="216" spans="1:2">
      <c r="A216">
        <f t="shared" si="3"/>
        <v>2000.5</v>
      </c>
      <c r="B216" s="6">
        <f ca="1">AVERAGE(OFFSET(SP_monthly!B$1,(ROW()-1)*3-2,0,3,1))</f>
        <v>1475.5033333333333</v>
      </c>
    </row>
    <row r="217" spans="1:2">
      <c r="A217">
        <f t="shared" si="3"/>
        <v>2000.75</v>
      </c>
      <c r="B217" s="6">
        <f ca="1">AVERAGE(OFFSET(SP_monthly!B$1,(ROW()-1)*3-2,0,3,1))</f>
        <v>1366.3700000000001</v>
      </c>
    </row>
    <row r="218" spans="1:2">
      <c r="A218">
        <f t="shared" si="3"/>
        <v>2001</v>
      </c>
      <c r="B218" s="6">
        <f ca="1">AVERAGE(OFFSET(SP_monthly!B$1,(ROW()-1)*3-2,0,3,1))</f>
        <v>1275.7433333333333</v>
      </c>
    </row>
    <row r="219" spans="1:2">
      <c r="A219">
        <f t="shared" si="3"/>
        <v>2001.25</v>
      </c>
      <c r="B219" s="6">
        <f ca="1">AVERAGE(OFFSET(SP_monthly!B$1,(ROW()-1)*3-2,0,3,1))</f>
        <v>1232.9733333333334</v>
      </c>
    </row>
    <row r="220" spans="1:2">
      <c r="A220">
        <f t="shared" si="3"/>
        <v>2001.5</v>
      </c>
      <c r="B220" s="6">
        <f ca="1">AVERAGE(OFFSET(SP_monthly!B$1,(ROW()-1)*3-2,0,3,1))</f>
        <v>1142.53</v>
      </c>
    </row>
    <row r="221" spans="1:2">
      <c r="A221">
        <f t="shared" si="3"/>
        <v>2001.75</v>
      </c>
      <c r="B221" s="6">
        <f ca="1">AVERAGE(OFFSET(SP_monthly!B$1,(ROW()-1)*3-2,0,3,1))</f>
        <v>1117.0666666666666</v>
      </c>
    </row>
    <row r="222" spans="1:2">
      <c r="A222">
        <f t="shared" si="3"/>
        <v>2002</v>
      </c>
      <c r="B222" s="6">
        <f ca="1">AVERAGE(OFFSET(SP_monthly!B$1,(ROW()-1)*3-2,0,3,1))</f>
        <v>1131.5566666666666</v>
      </c>
    </row>
    <row r="223" spans="1:2">
      <c r="A223">
        <f t="shared" si="3"/>
        <v>2002.25</v>
      </c>
      <c r="B223" s="6">
        <f ca="1">AVERAGE(OFFSET(SP_monthly!B$1,(ROW()-1)*3-2,0,3,1))</f>
        <v>1068.4000000000001</v>
      </c>
    </row>
    <row r="224" spans="1:2">
      <c r="A224">
        <f t="shared" si="3"/>
        <v>2002.5</v>
      </c>
      <c r="B224" s="6">
        <f ca="1">AVERAGE(OFFSET(SP_monthly!B$1,(ROW()-1)*3-2,0,3,1))</f>
        <v>894.65</v>
      </c>
    </row>
    <row r="225" spans="1:2">
      <c r="A225">
        <f t="shared" si="3"/>
        <v>2002.75</v>
      </c>
      <c r="B225" s="6">
        <f ca="1">AVERAGE(OFFSET(SP_monthly!B$1,(ROW()-1)*3-2,0,3,1))</f>
        <v>887.9133333333333</v>
      </c>
    </row>
    <row r="226" spans="1:2">
      <c r="A226">
        <f t="shared" si="3"/>
        <v>2003</v>
      </c>
      <c r="B226" s="6">
        <f ca="1">AVERAGE(OFFSET(SP_monthly!B$1,(ROW()-1)*3-2,0,3,1))</f>
        <v>859.83333333333337</v>
      </c>
    </row>
    <row r="227" spans="1:2">
      <c r="A227">
        <f t="shared" si="3"/>
        <v>2003.25</v>
      </c>
      <c r="B227" s="6">
        <f ca="1">AVERAGE(OFFSET(SP_monthly!B$1,(ROW()-1)*3-2,0,3,1))</f>
        <v>937.99666666666656</v>
      </c>
    </row>
    <row r="228" spans="1:2">
      <c r="A228">
        <f t="shared" si="3"/>
        <v>2003.5</v>
      </c>
      <c r="B228" s="6">
        <f ca="1">AVERAGE(OFFSET(SP_monthly!B$1,(ROW()-1)*3-2,0,3,1))</f>
        <v>1000.5033333333334</v>
      </c>
    </row>
    <row r="229" spans="1:2">
      <c r="A229">
        <f t="shared" si="3"/>
        <v>2003.75</v>
      </c>
      <c r="B229" s="6">
        <f ca="1">AVERAGE(OFFSET(SP_monthly!B$1,(ROW()-1)*3-2,0,3,1))</f>
        <v>1056.4233333333334</v>
      </c>
    </row>
    <row r="230" spans="1:2">
      <c r="A230">
        <f t="shared" si="3"/>
        <v>2004</v>
      </c>
      <c r="B230" s="6">
        <f ca="1">AVERAGE(OFFSET(SP_monthly!B$1,(ROW()-1)*3-2,0,3,1))</f>
        <v>1133.2866666666666</v>
      </c>
    </row>
    <row r="231" spans="1:2">
      <c r="A231">
        <f t="shared" si="3"/>
        <v>2004.25</v>
      </c>
      <c r="B231" s="6">
        <f ca="1">AVERAGE(OFFSET(SP_monthly!B$1,(ROW()-1)*3-2,0,3,1))</f>
        <v>1122.9666666666665</v>
      </c>
    </row>
    <row r="232" spans="1:2">
      <c r="A232">
        <f t="shared" si="3"/>
        <v>2004.5</v>
      </c>
      <c r="B232" s="6">
        <f ca="1">AVERAGE(OFFSET(SP_monthly!B$1,(ROW()-1)*3-2,0,3,1))</f>
        <v>1104.1499999999999</v>
      </c>
    </row>
    <row r="233" spans="1:2">
      <c r="A233">
        <f t="shared" si="3"/>
        <v>2004.75</v>
      </c>
      <c r="B233" s="6">
        <f ca="1">AVERAGE(OFFSET(SP_monthly!B$1,(ROW()-1)*3-2,0,3,1))</f>
        <v>1161.7866666666666</v>
      </c>
    </row>
    <row r="234" spans="1:2">
      <c r="A234">
        <f t="shared" si="3"/>
        <v>2005</v>
      </c>
      <c r="B234" s="6">
        <f ca="1">AVERAGE(OFFSET(SP_monthly!B$1,(ROW()-1)*3-2,0,3,1))</f>
        <v>1191.98</v>
      </c>
    </row>
    <row r="235" spans="1:2">
      <c r="A235">
        <f t="shared" si="3"/>
        <v>2005.25</v>
      </c>
      <c r="B235" s="6">
        <f ca="1">AVERAGE(OFFSET(SP_monthly!B$1,(ROW()-1)*3-2,0,3,1))</f>
        <v>1181.6533333333334</v>
      </c>
    </row>
    <row r="236" spans="1:2">
      <c r="A236">
        <f t="shared" si="3"/>
        <v>2005.5</v>
      </c>
      <c r="B236" s="6">
        <f ca="1">AVERAGE(OFFSET(SP_monthly!B$1,(ROW()-1)*3-2,0,3,1))</f>
        <v>1224.1433333333334</v>
      </c>
    </row>
    <row r="237" spans="1:2">
      <c r="A237">
        <f t="shared" si="3"/>
        <v>2005.75</v>
      </c>
      <c r="B237" s="6">
        <f ca="1">AVERAGE(OFFSET(SP_monthly!B$1,(ROW()-1)*3-2,0,3,1))</f>
        <v>1230.4666666666665</v>
      </c>
    </row>
    <row r="238" spans="1:2">
      <c r="A238">
        <f t="shared" si="3"/>
        <v>2006</v>
      </c>
      <c r="B238" s="6">
        <f ca="1">AVERAGE(OFFSET(SP_monthly!B$1,(ROW()-1)*3-2,0,3,1))</f>
        <v>1283.04</v>
      </c>
    </row>
    <row r="239" spans="1:2">
      <c r="A239">
        <f t="shared" si="3"/>
        <v>2006.25</v>
      </c>
      <c r="B239" s="6">
        <f ca="1">AVERAGE(OFFSET(SP_monthly!B$1,(ROW()-1)*3-2,0,3,1))</f>
        <v>1281.7833333333335</v>
      </c>
    </row>
    <row r="240" spans="1:2">
      <c r="A240">
        <f t="shared" si="3"/>
        <v>2006.5</v>
      </c>
      <c r="B240" s="6">
        <f ca="1">AVERAGE(OFFSET(SP_monthly!B$1,(ROW()-1)*3-2,0,3,1))</f>
        <v>1288.3766666666668</v>
      </c>
    </row>
    <row r="241" spans="1:2">
      <c r="A241">
        <f t="shared" si="3"/>
        <v>2006.75</v>
      </c>
      <c r="B241" s="6">
        <f ca="1">AVERAGE(OFFSET(SP_monthly!B$1,(ROW()-1)*3-2,0,3,1))</f>
        <v>1389.4800000000002</v>
      </c>
    </row>
    <row r="242" spans="1:2">
      <c r="A242">
        <f t="shared" si="3"/>
        <v>2007</v>
      </c>
      <c r="B242" s="6">
        <f ca="1">AVERAGE(OFFSET(SP_monthly!B$1,(ROW()-1)*3-2,0,3,1))</f>
        <v>1425.3033333333333</v>
      </c>
    </row>
    <row r="243" spans="1:2">
      <c r="A243">
        <f t="shared" si="3"/>
        <v>2007.25</v>
      </c>
      <c r="B243" s="6">
        <f ca="1">AVERAGE(OFFSET(SP_monthly!B$1,(ROW()-1)*3-2,0,3,1))</f>
        <v>1496.3233333333335</v>
      </c>
    </row>
    <row r="244" spans="1:2">
      <c r="A244">
        <f t="shared" si="3"/>
        <v>2007.5</v>
      </c>
      <c r="B244" s="6">
        <f ca="1">AVERAGE(OFFSET(SP_monthly!B$1,(ROW()-1)*3-2,0,3,1))</f>
        <v>1490.8166666666666</v>
      </c>
    </row>
    <row r="245" spans="1:2">
      <c r="A245">
        <f xml:space="preserve"> A244 + 0.25</f>
        <v>2007.75</v>
      </c>
      <c r="B245" s="6">
        <f ca="1">AVERAGE(OFFSET(SP_monthly!B$1,(ROW()-1)*3-2,0,3,1))</f>
        <v>1494.0900000000001</v>
      </c>
    </row>
    <row r="246" spans="1:2">
      <c r="A246">
        <f t="shared" ref="A246:A264" si="4" xml:space="preserve"> A245 + 0.25</f>
        <v>2008</v>
      </c>
      <c r="B246" s="6">
        <f ca="1">AVERAGE(OFFSET(SP_monthly!B$1,(ROW()-1)*3-2,0,3,1))</f>
        <v>1350.19</v>
      </c>
    </row>
    <row r="247" spans="1:2">
      <c r="A247">
        <f t="shared" si="4"/>
        <v>2008.25</v>
      </c>
      <c r="B247" s="6">
        <f ca="1">AVERAGE(OFFSET(SP_monthly!B$1,(ROW()-1)*3-2,0,3,1))</f>
        <v>1371.6466666666668</v>
      </c>
    </row>
    <row r="248" spans="1:2">
      <c r="A248">
        <f t="shared" si="4"/>
        <v>2008.5</v>
      </c>
      <c r="B248" s="6">
        <f ca="1">AVERAGE(OFFSET(SP_monthly!B$1,(ROW()-1)*3-2,0,3,1))</f>
        <v>1251.9166666666667</v>
      </c>
    </row>
    <row r="249" spans="1:2">
      <c r="A249">
        <f t="shared" si="4"/>
        <v>2008.75</v>
      </c>
      <c r="B249" s="6">
        <f ca="1">AVERAGE(OFFSET(SP_monthly!B$1,(ROW()-1)*3-2,0,3,1))</f>
        <v>909.79999999999984</v>
      </c>
    </row>
    <row r="250" spans="1:2">
      <c r="A250">
        <f t="shared" si="4"/>
        <v>2009</v>
      </c>
      <c r="B250" s="6">
        <f ca="1">AVERAGE(OFFSET(SP_monthly!B$1,(ROW()-1)*3-2,0,3,1))</f>
        <v>809.31333333333339</v>
      </c>
    </row>
    <row r="251" spans="1:2">
      <c r="A251">
        <f t="shared" si="4"/>
        <v>2009.25</v>
      </c>
      <c r="B251" s="6">
        <f ca="1">AVERAGE(OFFSET(SP_monthly!B$1,(ROW()-1)*3-2,0,3,1))</f>
        <v>892.22666666666657</v>
      </c>
    </row>
    <row r="252" spans="1:2">
      <c r="A252">
        <f t="shared" si="4"/>
        <v>2009.5</v>
      </c>
      <c r="B252" s="6">
        <f ca="1">AVERAGE(OFFSET(SP_monthly!B$1,(ROW()-1)*3-2,0,3,1))</f>
        <v>996.70000000000016</v>
      </c>
    </row>
    <row r="253" spans="1:2">
      <c r="A253">
        <f t="shared" si="4"/>
        <v>2009.75</v>
      </c>
      <c r="B253" s="6">
        <f ca="1">AVERAGE(OFFSET(SP_monthly!B$1,(ROW()-1)*3-2,0,3,1))</f>
        <v>1088.7033333333334</v>
      </c>
    </row>
    <row r="254" spans="1:2">
      <c r="A254">
        <f t="shared" si="4"/>
        <v>2010</v>
      </c>
      <c r="B254" s="6">
        <f ca="1">AVERAGE(OFFSET(SP_monthly!B$1,(ROW()-1)*3-2,0,3,1))</f>
        <v>1121.5966666666666</v>
      </c>
    </row>
    <row r="255" spans="1:2">
      <c r="A255">
        <f t="shared" si="4"/>
        <v>2010.25</v>
      </c>
      <c r="B255" s="6">
        <f ca="1">AVERAGE(OFFSET(SP_monthly!B$1,(ROW()-1)*3-2,0,3,1))</f>
        <v>1135.2466666666667</v>
      </c>
    </row>
    <row r="256" spans="1:2">
      <c r="A256">
        <f t="shared" si="4"/>
        <v>2010.5</v>
      </c>
      <c r="B256" s="6">
        <f ca="1">AVERAGE(OFFSET(SP_monthly!B$1,(ROW()-1)*3-2,0,3,1))</f>
        <v>1096.3866666666665</v>
      </c>
    </row>
    <row r="257" spans="1:2">
      <c r="A257">
        <f t="shared" si="4"/>
        <v>2010.75</v>
      </c>
      <c r="B257" s="6">
        <f ca="1">AVERAGE(OFFSET(SP_monthly!B$1,(ROW()-1)*3-2,0,3,1))</f>
        <v>1204</v>
      </c>
    </row>
    <row r="258" spans="1:2">
      <c r="A258">
        <f t="shared" si="4"/>
        <v>2011</v>
      </c>
      <c r="B258" s="6">
        <f ca="1">AVERAGE(OFFSET(SP_monthly!B$1,(ROW()-1)*3-2,0,3,1))</f>
        <v>1302.7433333333331</v>
      </c>
    </row>
    <row r="259" spans="1:2">
      <c r="A259">
        <f t="shared" si="4"/>
        <v>2011.25</v>
      </c>
      <c r="B259" s="6">
        <f ca="1">AVERAGE(OFFSET(SP_monthly!B$1,(ROW()-1)*3-2,0,3,1))</f>
        <v>1319.0366666666666</v>
      </c>
    </row>
    <row r="260" spans="1:2">
      <c r="A260">
        <f t="shared" si="4"/>
        <v>2011.5</v>
      </c>
      <c r="B260" s="6">
        <f ca="1">AVERAGE(OFFSET(SP_monthly!B$1,(ROW()-1)*3-2,0,3,1))</f>
        <v>1228.1266666666668</v>
      </c>
    </row>
    <row r="261" spans="1:2">
      <c r="A261">
        <f t="shared" si="4"/>
        <v>2011.75</v>
      </c>
      <c r="B261" s="6">
        <f ca="1">AVERAGE(OFFSET(SP_monthly!B$1,(ROW()-1)*3-2,0,3,1))</f>
        <v>1225.6533333333334</v>
      </c>
    </row>
    <row r="262" spans="1:2">
      <c r="A262">
        <f t="shared" si="4"/>
        <v>2012</v>
      </c>
      <c r="B262" s="6">
        <f ca="1">AVERAGE(OFFSET(SP_monthly!B$1,(ROW()-1)*3-2,0,3,1))</f>
        <v>1347.4366666666665</v>
      </c>
    </row>
    <row r="263" spans="1:2">
      <c r="A263">
        <f t="shared" si="4"/>
        <v>2012.25</v>
      </c>
      <c r="B263" s="6">
        <f ca="1">AVERAGE(OFFSET(SP_monthly!B$1,(ROW()-1)*3-2,0,3,1))</f>
        <v>1350.3933333333332</v>
      </c>
    </row>
    <row r="264" spans="1:2">
      <c r="A264">
        <f t="shared" si="4"/>
        <v>2012.5</v>
      </c>
      <c r="B264" s="6">
        <f ca="1">AVERAGE(OFFSET(SP_monthly!B$1,(ROW()-1)*3-2,0,3,1))</f>
        <v>1402.2166666666665</v>
      </c>
    </row>
    <row r="265" spans="1:2">
      <c r="A265">
        <f xml:space="preserve"> A264 + 0.25</f>
        <v>2012.75</v>
      </c>
      <c r="B265" s="6">
        <f ca="1">AVERAGE(OFFSET(SP_monthly!B$1,(ROW()-1)*3-2,0,3,1))</f>
        <v>1418.2066666666667</v>
      </c>
    </row>
    <row r="266" spans="1:2">
      <c r="A266">
        <f t="shared" ref="A266:A269" si="5" xml:space="preserve"> A265 + 0.25</f>
        <v>2013</v>
      </c>
      <c r="B266" s="6">
        <f ca="1">AVERAGE(OFFSET(SP_monthly!B$1,(ROW()-1)*3-2,0,3,1))</f>
        <v>1514.5133333333333</v>
      </c>
    </row>
    <row r="267" spans="1:2">
      <c r="A267">
        <f t="shared" si="5"/>
        <v>2013.25</v>
      </c>
      <c r="B267" s="6">
        <f ca="1">AVERAGE(OFFSET(SP_monthly!B$1,(ROW()-1)*3-2,0,3,1))</f>
        <v>1609.7699999999998</v>
      </c>
    </row>
    <row r="268" spans="1:2">
      <c r="A268">
        <f t="shared" si="5"/>
        <v>2013.5</v>
      </c>
      <c r="B268" s="6">
        <f ca="1">AVERAGE(OFFSET(SP_monthly!B$1,(ROW()-1)*3-2,0,3,1))</f>
        <v>1675.3133333333335</v>
      </c>
    </row>
    <row r="269" spans="1:2">
      <c r="A269">
        <f t="shared" si="5"/>
        <v>2013.75</v>
      </c>
      <c r="B269" s="6">
        <f ca="1">AVERAGE(OFFSET(SP_monthly!B$1,(ROW()-1)*3-2,0,3,1))</f>
        <v>1770.4499999999998</v>
      </c>
    </row>
  </sheetData>
  <pageMargins left="0.7" right="0.7" top="0.75" bottom="0.75" header="0.3" footer="0.3"/>
  <pageSetup orientation="portrait"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workbookViewId="0">
      <selection activeCell="G30" sqref="G30"/>
    </sheetView>
  </sheetViews>
  <sheetFormatPr defaultRowHeight="15"/>
  <cols>
    <col min="2" max="2" width="22.7109375" customWidth="1"/>
    <col min="3" max="3" width="65.7109375" customWidth="1"/>
  </cols>
  <sheetData>
    <row r="1" spans="1:4">
      <c r="A1" t="s">
        <v>320</v>
      </c>
    </row>
    <row r="3" spans="1:4">
      <c r="A3" t="s">
        <v>321</v>
      </c>
    </row>
    <row r="4" spans="1:4">
      <c r="A4" t="s">
        <v>322</v>
      </c>
    </row>
    <row r="5" spans="1:4">
      <c r="B5" t="s">
        <v>323</v>
      </c>
    </row>
    <row r="6" spans="1:4">
      <c r="B6" t="s">
        <v>324</v>
      </c>
    </row>
    <row r="7" spans="1:4">
      <c r="B7" t="s">
        <v>325</v>
      </c>
    </row>
    <row r="8" spans="1:4">
      <c r="B8" s="16" t="s">
        <v>326</v>
      </c>
    </row>
    <row r="10" spans="1:4" s="17" customFormat="1" ht="18.75">
      <c r="A10" s="17" t="s">
        <v>327</v>
      </c>
    </row>
    <row r="13" spans="1:4">
      <c r="A13" t="s">
        <v>19</v>
      </c>
    </row>
    <row r="15" spans="1:4">
      <c r="B15" t="s">
        <v>328</v>
      </c>
      <c r="C15" t="s">
        <v>329</v>
      </c>
      <c r="D15" t="s">
        <v>330</v>
      </c>
    </row>
    <row r="16" spans="1:4">
      <c r="B16" t="s">
        <v>331</v>
      </c>
      <c r="C16" t="s">
        <v>332</v>
      </c>
      <c r="D16" t="s">
        <v>333</v>
      </c>
    </row>
    <row r="17" spans="2:4">
      <c r="B17" t="s">
        <v>334</v>
      </c>
      <c r="C17" t="s">
        <v>335</v>
      </c>
      <c r="D17" t="s">
        <v>336</v>
      </c>
    </row>
    <row r="18" spans="2:4">
      <c r="B18" t="s">
        <v>337</v>
      </c>
      <c r="C18" t="s">
        <v>338</v>
      </c>
      <c r="D18" t="s">
        <v>339</v>
      </c>
    </row>
    <row r="19" spans="2:4">
      <c r="B19" t="s">
        <v>340</v>
      </c>
      <c r="C19" t="s">
        <v>341</v>
      </c>
      <c r="D19" t="s">
        <v>342</v>
      </c>
    </row>
    <row r="20" spans="2:4">
      <c r="B20" t="s">
        <v>343</v>
      </c>
      <c r="C20" t="s">
        <v>344</v>
      </c>
      <c r="D20" t="s">
        <v>345</v>
      </c>
    </row>
    <row r="21" spans="2:4">
      <c r="B21" t="s">
        <v>346</v>
      </c>
      <c r="C21" t="s">
        <v>347</v>
      </c>
      <c r="D21" t="s">
        <v>348</v>
      </c>
    </row>
    <row r="22" spans="2:4">
      <c r="B22" t="s">
        <v>349</v>
      </c>
      <c r="C22" t="s">
        <v>350</v>
      </c>
      <c r="D22" t="s">
        <v>351</v>
      </c>
    </row>
    <row r="23" spans="2:4">
      <c r="B23" t="s">
        <v>352</v>
      </c>
      <c r="C23" t="s">
        <v>353</v>
      </c>
      <c r="D23" t="s">
        <v>354</v>
      </c>
    </row>
    <row r="24" spans="2:4">
      <c r="B24" t="s">
        <v>355</v>
      </c>
      <c r="C24" t="s">
        <v>356</v>
      </c>
      <c r="D24" t="s">
        <v>357</v>
      </c>
    </row>
    <row r="25" spans="2:4">
      <c r="B25" t="s">
        <v>358</v>
      </c>
      <c r="C25" t="s">
        <v>359</v>
      </c>
      <c r="D25" s="16" t="s">
        <v>360</v>
      </c>
    </row>
    <row r="26" spans="2:4">
      <c r="B26" t="s">
        <v>293</v>
      </c>
      <c r="C26" t="s">
        <v>361</v>
      </c>
      <c r="D26" s="18" t="s">
        <v>362</v>
      </c>
    </row>
    <row r="27" spans="2:4">
      <c r="B27" t="s">
        <v>363</v>
      </c>
      <c r="C27" t="s">
        <v>364</v>
      </c>
      <c r="D27" t="s">
        <v>365</v>
      </c>
    </row>
    <row r="28" spans="2:4">
      <c r="B28" t="s">
        <v>294</v>
      </c>
      <c r="C28" t="s">
        <v>366</v>
      </c>
      <c r="D28" s="18" t="s">
        <v>367</v>
      </c>
    </row>
    <row r="29" spans="2:4">
      <c r="B29" t="s">
        <v>368</v>
      </c>
      <c r="C29" t="s">
        <v>369</v>
      </c>
      <c r="D29" t="s">
        <v>370</v>
      </c>
    </row>
    <row r="30" spans="2:4">
      <c r="B30" t="s">
        <v>371</v>
      </c>
      <c r="C30" t="s">
        <v>372</v>
      </c>
      <c r="D30" t="s">
        <v>373</v>
      </c>
    </row>
    <row r="31" spans="2:4">
      <c r="B31" t="s">
        <v>374</v>
      </c>
      <c r="C31" t="s">
        <v>375</v>
      </c>
      <c r="D31" t="s">
        <v>376</v>
      </c>
    </row>
    <row r="32" spans="2:4">
      <c r="B32" t="s">
        <v>377</v>
      </c>
      <c r="C32" t="s">
        <v>378</v>
      </c>
      <c r="D32" t="s">
        <v>376</v>
      </c>
    </row>
    <row r="33" spans="2:4">
      <c r="B33" t="s">
        <v>379</v>
      </c>
      <c r="C33" t="s">
        <v>380</v>
      </c>
      <c r="D33" t="s">
        <v>381</v>
      </c>
    </row>
    <row r="34" spans="2:4">
      <c r="B34" t="s">
        <v>382</v>
      </c>
      <c r="C34" t="s">
        <v>383</v>
      </c>
      <c r="D34" t="s">
        <v>384</v>
      </c>
    </row>
    <row r="35" spans="2:4">
      <c r="B35" t="s">
        <v>385</v>
      </c>
      <c r="C35" t="s">
        <v>386</v>
      </c>
      <c r="D35" s="18" t="s">
        <v>387</v>
      </c>
    </row>
    <row r="36" spans="2:4">
      <c r="B36" t="s">
        <v>388</v>
      </c>
      <c r="C36" t="s">
        <v>389</v>
      </c>
      <c r="D36" s="18" t="s">
        <v>390</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000"/>
  <sheetViews>
    <sheetView workbookViewId="0">
      <selection activeCell="L7" sqref="L7"/>
    </sheetView>
  </sheetViews>
  <sheetFormatPr defaultRowHeight="15"/>
  <sheetData>
    <row r="1" spans="1:27">
      <c r="A1" t="s">
        <v>19</v>
      </c>
      <c r="B1" s="6"/>
      <c r="C1" s="6"/>
      <c r="D1" s="6"/>
      <c r="E1" s="6"/>
      <c r="F1" s="6"/>
      <c r="G1" s="6"/>
      <c r="H1" s="6"/>
      <c r="I1" s="6"/>
      <c r="J1" s="6"/>
      <c r="K1" s="6"/>
      <c r="L1" s="6"/>
      <c r="M1" s="6"/>
      <c r="N1" s="6"/>
      <c r="O1" s="6"/>
      <c r="P1" s="6"/>
      <c r="Q1" s="6"/>
      <c r="R1" s="6"/>
      <c r="S1" s="6"/>
      <c r="T1" s="6"/>
      <c r="U1" s="6"/>
      <c r="V1" s="6"/>
      <c r="W1" s="6"/>
      <c r="X1" s="6"/>
      <c r="Y1" s="6"/>
      <c r="Z1" s="6"/>
      <c r="AA1" s="6"/>
    </row>
    <row r="2" spans="1:27">
      <c r="A2" t="s">
        <v>20</v>
      </c>
      <c r="B2" s="6" t="s">
        <v>331</v>
      </c>
      <c r="C2" s="6" t="s">
        <v>334</v>
      </c>
      <c r="D2" s="6" t="s">
        <v>337</v>
      </c>
      <c r="E2" s="6" t="s">
        <v>340</v>
      </c>
      <c r="F2" s="6" t="s">
        <v>343</v>
      </c>
      <c r="G2" s="6" t="s">
        <v>346</v>
      </c>
      <c r="H2" s="6" t="s">
        <v>349</v>
      </c>
      <c r="I2" s="6" t="s">
        <v>391</v>
      </c>
      <c r="J2" s="6" t="s">
        <v>355</v>
      </c>
      <c r="K2" s="6" t="s">
        <v>358</v>
      </c>
      <c r="L2" s="6" t="s">
        <v>293</v>
      </c>
      <c r="M2" s="6" t="s">
        <v>363</v>
      </c>
      <c r="N2" s="6" t="s">
        <v>294</v>
      </c>
      <c r="O2" s="6" t="s">
        <v>368</v>
      </c>
      <c r="P2" s="6" t="s">
        <v>371</v>
      </c>
      <c r="Q2" s="6" t="s">
        <v>374</v>
      </c>
      <c r="R2" s="6" t="s">
        <v>377</v>
      </c>
      <c r="S2" s="6" t="s">
        <v>379</v>
      </c>
      <c r="T2" s="6" t="s">
        <v>382</v>
      </c>
      <c r="U2" s="6" t="s">
        <v>385</v>
      </c>
      <c r="V2" s="6" t="s">
        <v>388</v>
      </c>
      <c r="W2" s="6"/>
      <c r="X2" s="6"/>
      <c r="Y2" s="6"/>
      <c r="Z2" s="6"/>
      <c r="AA2" s="6"/>
    </row>
    <row r="3" spans="1:27">
      <c r="A3" t="s">
        <v>21</v>
      </c>
      <c r="B3" s="6"/>
      <c r="C3" s="6"/>
      <c r="D3" s="6"/>
      <c r="E3" s="6"/>
      <c r="F3" s="6"/>
      <c r="G3" s="6"/>
      <c r="H3" s="6"/>
      <c r="I3" s="6"/>
      <c r="J3" s="6"/>
      <c r="K3" s="6">
        <v>0.32562050589321434</v>
      </c>
      <c r="L3" s="6"/>
      <c r="M3" s="6"/>
      <c r="N3" s="6"/>
      <c r="O3" s="6"/>
      <c r="P3" s="6">
        <v>0.18980312973245836</v>
      </c>
      <c r="Q3" s="6"/>
      <c r="R3" s="6"/>
      <c r="S3" s="6"/>
      <c r="T3" s="6"/>
      <c r="U3" s="6"/>
      <c r="V3" s="6"/>
      <c r="W3" s="6"/>
      <c r="X3" s="6"/>
      <c r="Y3" s="6"/>
      <c r="Z3" s="6"/>
      <c r="AA3" s="6"/>
    </row>
    <row r="4" spans="1:27">
      <c r="A4" t="s">
        <v>22</v>
      </c>
      <c r="B4" s="6">
        <v>1.3102951688868103</v>
      </c>
      <c r="C4" s="6">
        <v>1.4035459415101315</v>
      </c>
      <c r="D4" s="6">
        <v>1.3569205551984709</v>
      </c>
      <c r="E4" s="6">
        <v>-0.57702805425634551</v>
      </c>
      <c r="F4" s="6">
        <v>1.9339486094548164</v>
      </c>
      <c r="G4" s="6">
        <v>4.0504811720190661</v>
      </c>
      <c r="H4" s="6">
        <v>0.50199580185292803</v>
      </c>
      <c r="I4" s="6"/>
      <c r="J4" s="6">
        <v>0.50199580185292803</v>
      </c>
      <c r="K4" s="6">
        <v>0.32586701543197583</v>
      </c>
      <c r="L4" s="6">
        <v>8.7584060860783575E-2</v>
      </c>
      <c r="M4" s="6">
        <v>-3.7589967800524982E-2</v>
      </c>
      <c r="N4" s="6">
        <v>0.12517402866130856</v>
      </c>
      <c r="O4" s="6">
        <v>-4.6095427661037833</v>
      </c>
      <c r="P4" s="6">
        <v>0.19156327543424315</v>
      </c>
      <c r="Q4" s="6">
        <v>-3.6389395947139374</v>
      </c>
      <c r="R4" s="6">
        <v>0.97060317138984575</v>
      </c>
      <c r="S4" s="6">
        <v>-0.87791703197399384</v>
      </c>
      <c r="T4" s="6">
        <v>0.16152988902633747</v>
      </c>
      <c r="U4" s="6">
        <v>-2.7610225627399436</v>
      </c>
      <c r="V4" s="6">
        <v>0.80907328236350828</v>
      </c>
      <c r="W4" s="6"/>
      <c r="X4" s="6"/>
      <c r="Y4" s="6"/>
      <c r="Z4" s="6"/>
      <c r="AA4" s="6"/>
    </row>
    <row r="5" spans="1:27">
      <c r="A5" t="s">
        <v>23</v>
      </c>
      <c r="B5" s="6">
        <v>-0.49085783555788964</v>
      </c>
      <c r="C5" s="6">
        <v>0.81257129149108209</v>
      </c>
      <c r="D5" s="6">
        <v>0.16085672796659622</v>
      </c>
      <c r="E5" s="6">
        <v>3.114493849182054</v>
      </c>
      <c r="F5" s="6">
        <v>-2.9536371212154577</v>
      </c>
      <c r="G5" s="6">
        <v>3.2442315724076733</v>
      </c>
      <c r="H5" s="6">
        <v>0.48160668344792157</v>
      </c>
      <c r="I5" s="6"/>
      <c r="J5" s="6">
        <v>0.48160668344792157</v>
      </c>
      <c r="K5" s="6">
        <v>0.32614975880821662</v>
      </c>
      <c r="L5" s="6">
        <v>-3.3204818281547777</v>
      </c>
      <c r="M5" s="6">
        <v>-0.20791291533154921</v>
      </c>
      <c r="N5" s="6">
        <v>-3.1125689128232286</v>
      </c>
      <c r="O5" s="6">
        <v>5.3984414255534858</v>
      </c>
      <c r="P5" s="6">
        <v>0.18807561803199221</v>
      </c>
      <c r="Q5" s="6">
        <v>1.0626443898782272</v>
      </c>
      <c r="R5" s="6">
        <v>-4.3357970356752586</v>
      </c>
      <c r="S5" s="6">
        <v>-0.49151270748337661</v>
      </c>
      <c r="T5" s="6">
        <v>-0.14221935153757367</v>
      </c>
      <c r="U5" s="6">
        <v>1.5541570973616037</v>
      </c>
      <c r="V5" s="6">
        <v>-4.1935776841376846</v>
      </c>
      <c r="W5" s="6"/>
      <c r="X5" s="6"/>
      <c r="Y5" s="6"/>
      <c r="Z5" s="6"/>
      <c r="AA5" s="6"/>
    </row>
    <row r="6" spans="1:27">
      <c r="A6" t="s">
        <v>24</v>
      </c>
      <c r="B6" s="6">
        <v>8.1995984392470689</v>
      </c>
      <c r="C6" s="6">
        <v>5.0209715640249897</v>
      </c>
      <c r="D6" s="6">
        <v>6.6102850016360293</v>
      </c>
      <c r="E6" s="6">
        <v>3.0349581766394351</v>
      </c>
      <c r="F6" s="6">
        <v>3.5753268249965942</v>
      </c>
      <c r="G6" s="6">
        <v>3.5243673793379005</v>
      </c>
      <c r="H6" s="6">
        <v>0.46129038364135511</v>
      </c>
      <c r="I6" s="6"/>
      <c r="J6" s="6">
        <v>0.46129038364135511</v>
      </c>
      <c r="K6" s="6">
        <v>0.32646873602196902</v>
      </c>
      <c r="L6" s="6">
        <v>3.1048565260392338</v>
      </c>
      <c r="M6" s="6">
        <v>-1.1244844566697176</v>
      </c>
      <c r="N6" s="6">
        <v>4.2293409827089512</v>
      </c>
      <c r="O6" s="6">
        <v>5.2497274395653744</v>
      </c>
      <c r="P6" s="6">
        <v>0.19214780600461895</v>
      </c>
      <c r="Q6" s="6">
        <v>7.3458603559698759</v>
      </c>
      <c r="R6" s="6">
        <v>2.0961329164045015</v>
      </c>
      <c r="S6" s="6">
        <v>-0.64404722730256192</v>
      </c>
      <c r="T6" s="6">
        <v>-1.2387565478170799</v>
      </c>
      <c r="U6" s="6">
        <v>7.989907583272438</v>
      </c>
      <c r="V6" s="6">
        <v>3.3348894642215816</v>
      </c>
      <c r="W6" s="6"/>
      <c r="X6" s="6"/>
      <c r="Y6" s="6"/>
      <c r="Z6" s="6"/>
      <c r="AA6" s="6"/>
    </row>
    <row r="7" spans="1:27">
      <c r="A7" t="s">
        <v>25</v>
      </c>
      <c r="B7" s="6">
        <v>6.964440351217327</v>
      </c>
      <c r="C7" s="6">
        <v>12.972419038985983</v>
      </c>
      <c r="D7" s="6">
        <v>9.9684296951016549</v>
      </c>
      <c r="E7" s="6">
        <v>-2.0509478402946257</v>
      </c>
      <c r="F7" s="6">
        <v>12.019377535396281</v>
      </c>
      <c r="G7" s="6">
        <v>4.4870333266428837</v>
      </c>
      <c r="H7" s="6">
        <v>0.44104363961565696</v>
      </c>
      <c r="I7" s="6"/>
      <c r="J7" s="6">
        <v>0.44104363961565696</v>
      </c>
      <c r="K7" s="6">
        <v>0.32682394707322537</v>
      </c>
      <c r="L7" s="6">
        <v>9.585708708042425</v>
      </c>
      <c r="M7" s="6">
        <v>-2.8229003372937083</v>
      </c>
      <c r="N7" s="6">
        <v>12.408609045336133</v>
      </c>
      <c r="O7" s="6">
        <v>4.9003114806768462</v>
      </c>
      <c r="P7" s="6">
        <v>0.19324324324324327</v>
      </c>
      <c r="Q7" s="6">
        <v>13.539068105291177</v>
      </c>
      <c r="R7" s="6">
        <v>8.6387566246143308</v>
      </c>
      <c r="S7" s="6">
        <v>-1.693472771761257</v>
      </c>
      <c r="T7" s="6">
        <v>-3.0934332382503928</v>
      </c>
      <c r="U7" s="6">
        <v>15.232540877052434</v>
      </c>
      <c r="V7" s="6">
        <v>11.732189862864724</v>
      </c>
      <c r="W7" s="6"/>
      <c r="X7" s="6"/>
      <c r="Y7" s="6"/>
      <c r="Z7" s="6"/>
      <c r="AA7" s="6"/>
    </row>
    <row r="8" spans="1:27">
      <c r="A8" t="s">
        <v>26</v>
      </c>
      <c r="B8" s="6">
        <v>8.2374205931365907</v>
      </c>
      <c r="C8" s="6">
        <v>11.4233349830549</v>
      </c>
      <c r="D8" s="6">
        <v>9.8303777880957455</v>
      </c>
      <c r="E8" s="6">
        <v>0.14634783908178406</v>
      </c>
      <c r="F8" s="6">
        <v>9.6840299490139614</v>
      </c>
      <c r="G8" s="6">
        <v>4.9536285321948457</v>
      </c>
      <c r="H8" s="6">
        <v>0.32322213364963659</v>
      </c>
      <c r="I8" s="6"/>
      <c r="J8" s="6">
        <v>0.32322213364963659</v>
      </c>
      <c r="K8" s="6">
        <v>0.32664705427996465</v>
      </c>
      <c r="L8" s="6">
        <v>7.8961032956967347</v>
      </c>
      <c r="M8" s="6">
        <v>-4.904694030365027</v>
      </c>
      <c r="N8" s="6">
        <v>12.800797326061762</v>
      </c>
      <c r="O8" s="6">
        <v>-4.176492500691193</v>
      </c>
      <c r="P8" s="6">
        <v>0.18747262374069204</v>
      </c>
      <c r="Q8" s="6">
        <v>4.5025888021434444</v>
      </c>
      <c r="R8" s="6">
        <v>8.6790813028346374</v>
      </c>
      <c r="S8" s="6">
        <v>-3.5430600511932289</v>
      </c>
      <c r="T8" s="6">
        <v>-5.2188607921362022</v>
      </c>
      <c r="U8" s="6">
        <v>8.0456488533366723</v>
      </c>
      <c r="V8" s="6">
        <v>13.897942094970841</v>
      </c>
      <c r="W8" s="6"/>
      <c r="X8" s="6"/>
      <c r="Y8" s="6"/>
      <c r="Z8" s="6"/>
      <c r="AA8" s="6"/>
    </row>
    <row r="9" spans="1:27">
      <c r="A9" t="s">
        <v>27</v>
      </c>
      <c r="B9" s="6">
        <v>1.7872304596320276</v>
      </c>
      <c r="C9" s="6">
        <v>-0.47789577852022092</v>
      </c>
      <c r="D9" s="6">
        <v>0.65466734055590337</v>
      </c>
      <c r="E9" s="6">
        <v>3.6621146347819433</v>
      </c>
      <c r="F9" s="6">
        <v>-3.00744729422604</v>
      </c>
      <c r="G9" s="6">
        <v>5.0523820672508579</v>
      </c>
      <c r="H9" s="6">
        <v>0.20568573169832405</v>
      </c>
      <c r="I9" s="6"/>
      <c r="J9" s="6">
        <v>0.20568573169832405</v>
      </c>
      <c r="K9" s="6">
        <v>0.32593805764217687</v>
      </c>
      <c r="L9" s="6">
        <v>-3.599233284591997</v>
      </c>
      <c r="M9" s="6">
        <v>-6.6043381456427799</v>
      </c>
      <c r="N9" s="6">
        <v>3.0051048610507829</v>
      </c>
      <c r="O9" s="6">
        <v>-9.0069041960184215</v>
      </c>
      <c r="P9" s="6">
        <v>0.1904150620453573</v>
      </c>
      <c r="Q9" s="6">
        <v>-10.891087259288982</v>
      </c>
      <c r="R9" s="6">
        <v>-1.8841830632705603</v>
      </c>
      <c r="S9" s="6">
        <v>-5.5516274955559703</v>
      </c>
      <c r="T9" s="6">
        <v>-6.8519365807847619</v>
      </c>
      <c r="U9" s="6">
        <v>-5.3394597637330117</v>
      </c>
      <c r="V9" s="6">
        <v>4.9677535175142014</v>
      </c>
      <c r="W9" s="6"/>
      <c r="X9" s="6"/>
      <c r="Y9" s="6"/>
      <c r="Z9" s="6"/>
      <c r="AA9" s="6"/>
    </row>
    <row r="10" spans="1:27">
      <c r="A10" t="s">
        <v>28</v>
      </c>
      <c r="B10" s="6">
        <v>-0.43066988702396003</v>
      </c>
      <c r="C10" s="6">
        <v>1.2764027545207668</v>
      </c>
      <c r="D10" s="6">
        <v>0.42286643374840338</v>
      </c>
      <c r="E10" s="6">
        <v>-2.5627349526928356</v>
      </c>
      <c r="F10" s="6">
        <v>2.985601386441239</v>
      </c>
      <c r="G10" s="6">
        <v>4.8971274769996942</v>
      </c>
      <c r="H10" s="6">
        <v>8.833047893865853E-2</v>
      </c>
      <c r="I10" s="6"/>
      <c r="J10" s="6">
        <v>8.833047893865853E-2</v>
      </c>
      <c r="K10" s="6">
        <v>0.3246969571599484</v>
      </c>
      <c r="L10" s="6">
        <v>0.50375691348545992</v>
      </c>
      <c r="M10" s="6">
        <v>-7.0627292403662709</v>
      </c>
      <c r="N10" s="6">
        <v>7.5664861538517307</v>
      </c>
      <c r="O10" s="6">
        <v>-4.6541251824473235</v>
      </c>
      <c r="P10" s="6">
        <v>0.19265271251601881</v>
      </c>
      <c r="Q10" s="6">
        <v>-3.2537384281742758</v>
      </c>
      <c r="R10" s="6">
        <v>1.4003867542730477</v>
      </c>
      <c r="S10" s="6">
        <v>-6.7234226166718605</v>
      </c>
      <c r="T10" s="6">
        <v>-7.1436960590362064</v>
      </c>
      <c r="U10" s="6">
        <v>3.4696841884975846</v>
      </c>
      <c r="V10" s="6">
        <v>8.5440828133092541</v>
      </c>
      <c r="W10" s="6"/>
      <c r="X10" s="6"/>
      <c r="Y10" s="6"/>
      <c r="Z10" s="6"/>
      <c r="AA10" s="6"/>
    </row>
    <row r="11" spans="1:27">
      <c r="A11" t="s">
        <v>29</v>
      </c>
      <c r="B11" s="6">
        <v>-7.0485037457240551</v>
      </c>
      <c r="C11" s="6">
        <v>-9.9965743038387345</v>
      </c>
      <c r="D11" s="6">
        <v>-8.5225390247813948</v>
      </c>
      <c r="E11" s="6">
        <v>-5.6330581856133932</v>
      </c>
      <c r="F11" s="6">
        <v>-2.8894808391680016</v>
      </c>
      <c r="G11" s="6">
        <v>4.2982022390766002</v>
      </c>
      <c r="H11" s="6">
        <v>-2.8947047176330898E-2</v>
      </c>
      <c r="I11" s="6"/>
      <c r="J11" s="6">
        <v>-2.8947047176330898E-2</v>
      </c>
      <c r="K11" s="6">
        <v>0.32292375283317198</v>
      </c>
      <c r="L11" s="6">
        <v>-6.0769213678037444</v>
      </c>
      <c r="M11" s="6">
        <v>-5.7110731450943772</v>
      </c>
      <c r="N11" s="6">
        <v>-0.36584822270936712</v>
      </c>
      <c r="O11" s="6">
        <v>-2.3174669673615895</v>
      </c>
      <c r="P11" s="6">
        <v>0.18964003511852504</v>
      </c>
      <c r="Q11" s="6">
        <v>-7.9549038180888605</v>
      </c>
      <c r="R11" s="6">
        <v>-5.637436850727271</v>
      </c>
      <c r="S11" s="6">
        <v>-6.1312999293218935</v>
      </c>
      <c r="T11" s="6">
        <v>-5.6127318824799204</v>
      </c>
      <c r="U11" s="6">
        <v>-1.823603888766967</v>
      </c>
      <c r="V11" s="6">
        <v>-2.4704968247350578E-2</v>
      </c>
      <c r="W11" s="6"/>
      <c r="X11" s="6"/>
      <c r="Y11" s="6"/>
      <c r="Z11" s="6"/>
      <c r="AA11" s="6"/>
    </row>
    <row r="12" spans="1:27">
      <c r="A12" t="s">
        <v>30</v>
      </c>
      <c r="B12" s="6">
        <v>-2.0413815751055608</v>
      </c>
      <c r="C12" s="6">
        <v>-1.7104351232127613</v>
      </c>
      <c r="D12" s="6">
        <v>-1.875908349159161</v>
      </c>
      <c r="E12" s="6">
        <v>-3.6458170930465883</v>
      </c>
      <c r="F12" s="6">
        <v>1.7699087438874272</v>
      </c>
      <c r="G12" s="6">
        <v>2.9039730391989842</v>
      </c>
      <c r="H12" s="6">
        <v>0.25208575454307436</v>
      </c>
      <c r="I12" s="6"/>
      <c r="J12" s="6">
        <v>0.25208575454307436</v>
      </c>
      <c r="K12" s="6">
        <v>0.32314363971503157</v>
      </c>
      <c r="L12" s="6">
        <v>-0.51724012511572037</v>
      </c>
      <c r="M12" s="6">
        <v>-2.5962205760057731</v>
      </c>
      <c r="N12" s="6">
        <v>2.0789804508900529</v>
      </c>
      <c r="O12" s="6">
        <v>-2.8072374338124391</v>
      </c>
      <c r="P12" s="6">
        <v>0.19874944171505135</v>
      </c>
      <c r="Q12" s="6">
        <v>-2.7665406861963437</v>
      </c>
      <c r="R12" s="6">
        <v>4.0696747616095319E-2</v>
      </c>
      <c r="S12" s="6">
        <v>-3.3956327486288482</v>
      </c>
      <c r="T12" s="6">
        <v>-2.3979271441120895</v>
      </c>
      <c r="U12" s="6">
        <v>0.62909206243250448</v>
      </c>
      <c r="V12" s="6">
        <v>2.4386238917281848</v>
      </c>
      <c r="W12" s="6"/>
      <c r="X12" s="6"/>
      <c r="Y12" s="6"/>
      <c r="Z12" s="6"/>
      <c r="AA12" s="6"/>
    </row>
    <row r="13" spans="1:27">
      <c r="A13" t="s">
        <v>31</v>
      </c>
      <c r="B13" s="6">
        <v>4.9441292831565065</v>
      </c>
      <c r="C13" s="6">
        <v>2.4524694183520879</v>
      </c>
      <c r="D13" s="6">
        <v>3.6982993507542972</v>
      </c>
      <c r="E13" s="6">
        <v>-6.5750976304499886</v>
      </c>
      <c r="F13" s="6">
        <v>10.273396981204286</v>
      </c>
      <c r="G13" s="6">
        <v>2.8172674083748999</v>
      </c>
      <c r="H13" s="6">
        <v>0.53258781162170976</v>
      </c>
      <c r="I13" s="6"/>
      <c r="J13" s="6">
        <v>0.53258781162170976</v>
      </c>
      <c r="K13" s="6">
        <v>0.32535661780553682</v>
      </c>
      <c r="L13" s="6">
        <v>6.8582220164292327</v>
      </c>
      <c r="M13" s="6">
        <v>1.5205253198765922</v>
      </c>
      <c r="N13" s="6">
        <v>5.3376966965526407</v>
      </c>
      <c r="O13" s="6">
        <v>2.975840014875919E-2</v>
      </c>
      <c r="P13" s="6">
        <v>0.19742679680567879</v>
      </c>
      <c r="Q13" s="6">
        <v>6.8821053109585613</v>
      </c>
      <c r="R13" s="6">
        <v>6.8523469108098016</v>
      </c>
      <c r="S13" s="6">
        <v>1.0157087874429731</v>
      </c>
      <c r="T13" s="6">
        <v>1.6447062800385381</v>
      </c>
      <c r="U13" s="6">
        <v>5.8663965235155882</v>
      </c>
      <c r="V13" s="6">
        <v>5.2076406307712633</v>
      </c>
      <c r="W13" s="6"/>
      <c r="X13" s="6"/>
      <c r="Y13" s="6"/>
      <c r="Z13" s="6"/>
      <c r="AA13" s="6"/>
    </row>
    <row r="14" spans="1:27">
      <c r="A14" t="s">
        <v>32</v>
      </c>
      <c r="B14" s="6">
        <v>-4.0320716485490848</v>
      </c>
      <c r="C14" s="6">
        <v>-6.267620854726097</v>
      </c>
      <c r="D14" s="6">
        <v>-5.1498462516375909</v>
      </c>
      <c r="E14" s="6">
        <v>-5.1295347026993454</v>
      </c>
      <c r="F14" s="6">
        <v>-2.0311548938245494E-2</v>
      </c>
      <c r="G14" s="6">
        <v>1.505825734643816</v>
      </c>
      <c r="H14" s="6">
        <v>0.8119711124077611</v>
      </c>
      <c r="I14" s="6"/>
      <c r="J14" s="6">
        <v>0.8119711124077611</v>
      </c>
      <c r="K14" s="6">
        <v>0.3295626871047197</v>
      </c>
      <c r="L14" s="6">
        <v>-2.751454495328657</v>
      </c>
      <c r="M14" s="6">
        <v>5.3744205569637353</v>
      </c>
      <c r="N14" s="6">
        <v>-8.1258750522923933</v>
      </c>
      <c r="O14" s="6">
        <v>0.42942070741390914</v>
      </c>
      <c r="P14" s="6">
        <v>0.20368705035971221</v>
      </c>
      <c r="Q14" s="6">
        <v>-2.409501225171268</v>
      </c>
      <c r="R14" s="6">
        <v>-2.8389219325851771</v>
      </c>
      <c r="S14" s="6">
        <v>5.84452760689594</v>
      </c>
      <c r="T14" s="6">
        <v>5.2541729603407603</v>
      </c>
      <c r="U14" s="6">
        <v>-8.2540288320672079</v>
      </c>
      <c r="V14" s="6">
        <v>-8.0930948929259365</v>
      </c>
      <c r="W14" s="6"/>
      <c r="X14" s="6"/>
      <c r="Y14" s="6"/>
      <c r="Z14" s="6"/>
      <c r="AA14" s="6"/>
    </row>
    <row r="15" spans="1:27">
      <c r="A15" t="s">
        <v>33</v>
      </c>
      <c r="B15" s="6">
        <v>18.987655107294188</v>
      </c>
      <c r="C15" s="6">
        <v>19.426167261579508</v>
      </c>
      <c r="D15" s="6">
        <v>19.206911184436848</v>
      </c>
      <c r="E15" s="6">
        <v>1.2064389063937142</v>
      </c>
      <c r="F15" s="6">
        <v>18.000472278043134</v>
      </c>
      <c r="G15" s="6">
        <v>2.2550680344280187</v>
      </c>
      <c r="H15" s="6">
        <v>1.0896554547180415</v>
      </c>
      <c r="I15" s="6"/>
      <c r="J15" s="6">
        <v>1.0896554547180415</v>
      </c>
      <c r="K15" s="6">
        <v>0.33576184761254169</v>
      </c>
      <c r="L15" s="6">
        <v>16.92459189857318</v>
      </c>
      <c r="M15" s="6">
        <v>7.6640862792232891</v>
      </c>
      <c r="N15" s="6">
        <v>9.2605056193498907</v>
      </c>
      <c r="O15" s="6">
        <v>-1.569082497002636</v>
      </c>
      <c r="P15" s="6">
        <v>0.20034393809114359</v>
      </c>
      <c r="Q15" s="6">
        <v>15.669865568209936</v>
      </c>
      <c r="R15" s="6">
        <v>17.238948065212572</v>
      </c>
      <c r="S15" s="6">
        <v>9.480083577646262</v>
      </c>
      <c r="T15" s="6">
        <v>7.2091106119839852</v>
      </c>
      <c r="U15" s="6">
        <v>6.1897819905636737</v>
      </c>
      <c r="V15" s="6">
        <v>10.029837453228588</v>
      </c>
      <c r="W15" s="6"/>
      <c r="X15" s="6"/>
      <c r="Y15" s="6"/>
      <c r="Z15" s="6"/>
      <c r="AA15" s="6"/>
    </row>
    <row r="16" spans="1:27">
      <c r="A16" t="s">
        <v>34</v>
      </c>
      <c r="B16" s="6">
        <v>12.911002178270614</v>
      </c>
      <c r="C16" s="6">
        <v>17.78941585093623</v>
      </c>
      <c r="D16" s="6">
        <v>15.350209014603422</v>
      </c>
      <c r="E16" s="6">
        <v>8.7877535899565373</v>
      </c>
      <c r="F16" s="6">
        <v>6.5624554246468847</v>
      </c>
      <c r="G16" s="6">
        <v>2.7309762678402758</v>
      </c>
      <c r="H16" s="6">
        <v>0.83893992201389267</v>
      </c>
      <c r="I16" s="6"/>
      <c r="J16" s="6">
        <v>0.83893992201389267</v>
      </c>
      <c r="K16" s="6">
        <v>0.33988712599151938</v>
      </c>
      <c r="L16" s="6">
        <v>8.067281018390549</v>
      </c>
      <c r="M16" s="6">
        <v>7.9923704243941227</v>
      </c>
      <c r="N16" s="6">
        <v>7.49105939964263E-2</v>
      </c>
      <c r="O16" s="6">
        <v>-2.2760527098419812</v>
      </c>
      <c r="P16" s="6">
        <v>0.20322847682119205</v>
      </c>
      <c r="Q16" s="6">
        <v>6.2537870339345005</v>
      </c>
      <c r="R16" s="6">
        <v>8.5298397437764812</v>
      </c>
      <c r="S16" s="6">
        <v>10.615747867158207</v>
      </c>
      <c r="T16" s="6">
        <v>7.323238827304686</v>
      </c>
      <c r="U16" s="6">
        <v>-4.3619608332237068</v>
      </c>
      <c r="V16" s="6">
        <v>1.2066009164717952</v>
      </c>
      <c r="W16" s="6"/>
      <c r="X16" s="6"/>
      <c r="Y16" s="6"/>
      <c r="Z16" s="6"/>
      <c r="AA16" s="6"/>
    </row>
    <row r="17" spans="1:27">
      <c r="A17" t="s">
        <v>35</v>
      </c>
      <c r="B17" s="6">
        <v>16.507438114759765</v>
      </c>
      <c r="C17" s="6">
        <v>16.237112202630399</v>
      </c>
      <c r="D17" s="6">
        <v>16.372275158695082</v>
      </c>
      <c r="E17" s="6">
        <v>10.161582302893635</v>
      </c>
      <c r="F17" s="6">
        <v>6.2106928558014474</v>
      </c>
      <c r="G17" s="6">
        <v>3.5952751595531232</v>
      </c>
      <c r="H17" s="6">
        <v>0.5897937601115899</v>
      </c>
      <c r="I17" s="6"/>
      <c r="J17" s="6">
        <v>0.5897937601115899</v>
      </c>
      <c r="K17" s="6">
        <v>0.34193852224167276</v>
      </c>
      <c r="L17" s="6">
        <v>8.0678456636285691</v>
      </c>
      <c r="M17" s="6">
        <v>5.6169557835773158</v>
      </c>
      <c r="N17" s="6">
        <v>2.4508898800512533</v>
      </c>
      <c r="O17" s="6">
        <v>2.5468908909835957</v>
      </c>
      <c r="P17" s="6">
        <v>0.22912621359223301</v>
      </c>
      <c r="Q17" s="6">
        <v>10.031177088328544</v>
      </c>
      <c r="R17" s="6">
        <v>7.4842861973449493</v>
      </c>
      <c r="S17" s="6">
        <v>8.8376827138618239</v>
      </c>
      <c r="T17" s="6">
        <v>4.6596616330141618</v>
      </c>
      <c r="U17" s="6">
        <v>1.1934943744667201</v>
      </c>
      <c r="V17" s="6">
        <v>2.8246245643307875</v>
      </c>
      <c r="W17" s="6"/>
      <c r="X17" s="6"/>
      <c r="Y17" s="6"/>
      <c r="Z17" s="6"/>
      <c r="AA17" s="6"/>
    </row>
    <row r="18" spans="1:27">
      <c r="A18" t="s">
        <v>36</v>
      </c>
      <c r="B18" s="6">
        <v>4.2636062583460088</v>
      </c>
      <c r="C18" s="6">
        <v>4.293797732867155</v>
      </c>
      <c r="D18" s="6">
        <v>4.2787019956065819</v>
      </c>
      <c r="E18" s="6">
        <v>2.4227142084900066</v>
      </c>
      <c r="F18" s="6">
        <v>1.8559877871165753</v>
      </c>
      <c r="G18" s="6">
        <v>5.6167044326067401</v>
      </c>
      <c r="H18" s="6">
        <v>0.34174631136494327</v>
      </c>
      <c r="I18" s="6"/>
      <c r="J18" s="6">
        <v>0.34174631136494327</v>
      </c>
      <c r="K18" s="6">
        <v>0.34191603636303158</v>
      </c>
      <c r="L18" s="6">
        <v>0.5390135423629554</v>
      </c>
      <c r="M18" s="6">
        <v>1.8296228767780345</v>
      </c>
      <c r="N18" s="6">
        <v>-1.2906093344150791</v>
      </c>
      <c r="O18" s="6">
        <v>-0.96878501503620562</v>
      </c>
      <c r="P18" s="6">
        <v>0.20744081172491541</v>
      </c>
      <c r="Q18" s="6">
        <v>-0.22880592276720535</v>
      </c>
      <c r="R18" s="6">
        <v>0.73997909226900027</v>
      </c>
      <c r="S18" s="6">
        <v>4.8625849560745307</v>
      </c>
      <c r="T18" s="6">
        <v>1.0357892742310142</v>
      </c>
      <c r="U18" s="6">
        <v>-5.0913908788417359</v>
      </c>
      <c r="V18" s="6">
        <v>-0.29581018196201392</v>
      </c>
      <c r="W18" s="6"/>
      <c r="X18" s="6"/>
      <c r="Y18" s="6"/>
      <c r="Z18" s="6"/>
      <c r="AA18" s="6"/>
    </row>
    <row r="19" spans="1:27">
      <c r="A19" t="s">
        <v>37</v>
      </c>
      <c r="B19" s="6">
        <v>4.1913885539583973</v>
      </c>
      <c r="C19" s="6">
        <v>3.7366108547765009E-2</v>
      </c>
      <c r="D19" s="6">
        <v>2.1143773312530811</v>
      </c>
      <c r="E19" s="6">
        <v>4.0763280547867708</v>
      </c>
      <c r="F19" s="6">
        <v>-1.9619507235336897</v>
      </c>
      <c r="G19" s="6">
        <v>4.8462630603784449</v>
      </c>
      <c r="H19" s="6">
        <v>9.4333765456511287E-2</v>
      </c>
      <c r="I19" s="6"/>
      <c r="J19" s="6">
        <v>9.4333765456511287E-2</v>
      </c>
      <c r="K19" s="6">
        <v>0.33981966835560062</v>
      </c>
      <c r="L19" s="6">
        <v>-2.2858670783535646</v>
      </c>
      <c r="M19" s="6">
        <v>-1.8104098397693977</v>
      </c>
      <c r="N19" s="6">
        <v>-0.47545723858416689</v>
      </c>
      <c r="O19" s="6">
        <v>-0.49800376902827637</v>
      </c>
      <c r="P19" s="6">
        <v>0.20567121320890164</v>
      </c>
      <c r="Q19" s="6">
        <v>-2.6814458080231898</v>
      </c>
      <c r="R19" s="6">
        <v>-2.1834420389949134</v>
      </c>
      <c r="S19" s="6">
        <v>0.28440557029108593</v>
      </c>
      <c r="T19" s="6">
        <v>-2.3528089495591207</v>
      </c>
      <c r="U19" s="6">
        <v>-2.9658513783142757</v>
      </c>
      <c r="V19" s="6">
        <v>0.16936691056420727</v>
      </c>
      <c r="W19" s="6"/>
      <c r="X19" s="6"/>
      <c r="Y19" s="6"/>
      <c r="Z19" s="6"/>
      <c r="AA19" s="6"/>
    </row>
    <row r="20" spans="1:27">
      <c r="A20" t="s">
        <v>38</v>
      </c>
      <c r="B20" s="6">
        <v>3.662159790817654</v>
      </c>
      <c r="C20" s="6">
        <v>3.9014889597499547</v>
      </c>
      <c r="D20" s="6">
        <v>3.7818243752838043</v>
      </c>
      <c r="E20" s="6">
        <v>2.0567705915812695</v>
      </c>
      <c r="F20" s="6">
        <v>1.7250537837025348</v>
      </c>
      <c r="G20" s="6">
        <v>4.9853509437176005</v>
      </c>
      <c r="H20" s="6">
        <v>0.11656139457514314</v>
      </c>
      <c r="I20" s="6"/>
      <c r="J20" s="6">
        <v>0.11656139457514314</v>
      </c>
      <c r="K20" s="6">
        <v>0.33686520718792046</v>
      </c>
      <c r="L20" s="6">
        <v>0.6612210403721821</v>
      </c>
      <c r="M20" s="6">
        <v>-3.9976270197441681</v>
      </c>
      <c r="N20" s="6">
        <v>4.65884806011635</v>
      </c>
      <c r="O20" s="6">
        <v>-4.3930249744079664E-2</v>
      </c>
      <c r="P20" s="6">
        <v>0.18556338028169014</v>
      </c>
      <c r="Q20" s="6">
        <v>0.62544263626723273</v>
      </c>
      <c r="R20" s="6">
        <v>0.6693728860113124</v>
      </c>
      <c r="S20" s="6">
        <v>-3.0871260342780653</v>
      </c>
      <c r="T20" s="6">
        <v>-4.2050779576346295</v>
      </c>
      <c r="U20" s="6">
        <v>3.712568670545298</v>
      </c>
      <c r="V20" s="6">
        <v>4.8744508436459419</v>
      </c>
      <c r="W20" s="6"/>
      <c r="X20" s="6"/>
      <c r="Y20" s="6"/>
      <c r="Z20" s="6"/>
      <c r="AA20" s="6"/>
    </row>
    <row r="21" spans="1:27">
      <c r="A21" t="s">
        <v>39</v>
      </c>
      <c r="B21" s="6">
        <v>6.5882582019069602</v>
      </c>
      <c r="C21" s="6">
        <v>4.9811672755465608</v>
      </c>
      <c r="D21" s="6">
        <v>5.7847127387267605</v>
      </c>
      <c r="E21" s="6">
        <v>-4.7926935435743445</v>
      </c>
      <c r="F21" s="6">
        <v>10.577406282301105</v>
      </c>
      <c r="G21" s="6">
        <v>4.279415925557486</v>
      </c>
      <c r="H21" s="6">
        <v>0.13876959116032594</v>
      </c>
      <c r="I21" s="6"/>
      <c r="J21" s="6">
        <v>0.13876959116032594</v>
      </c>
      <c r="K21" s="6">
        <v>0.33305265286001318</v>
      </c>
      <c r="L21" s="6">
        <v>7.4633641458822231</v>
      </c>
      <c r="M21" s="6">
        <v>-3.6840909414918883</v>
      </c>
      <c r="N21" s="6">
        <v>11.147455087374112</v>
      </c>
      <c r="O21" s="6">
        <v>0.26035116043119855</v>
      </c>
      <c r="P21" s="6">
        <v>0.1828888119154832</v>
      </c>
      <c r="Q21" s="6">
        <v>7.6760999919013422</v>
      </c>
      <c r="R21" s="6">
        <v>7.4157488314701441</v>
      </c>
      <c r="S21" s="6">
        <v>-4.0139495923870196</v>
      </c>
      <c r="T21" s="6">
        <v>-3.6102607729151064</v>
      </c>
      <c r="U21" s="6">
        <v>11.690049584288362</v>
      </c>
      <c r="V21" s="6">
        <v>11.026009604385251</v>
      </c>
      <c r="W21" s="6"/>
      <c r="X21" s="6"/>
      <c r="Y21" s="6"/>
      <c r="Z21" s="6"/>
      <c r="AA21" s="6"/>
    </row>
    <row r="22" spans="1:27">
      <c r="A22" t="s">
        <v>40</v>
      </c>
      <c r="B22" s="6">
        <v>0</v>
      </c>
      <c r="C22" s="6">
        <v>3.2593834932445276</v>
      </c>
      <c r="D22" s="6">
        <v>1.6296917466222638</v>
      </c>
      <c r="E22" s="6">
        <v>1.3771747120916444</v>
      </c>
      <c r="F22" s="6">
        <v>0.25251703453061936</v>
      </c>
      <c r="G22" s="6">
        <v>3.5565990941008097</v>
      </c>
      <c r="H22" s="6">
        <v>0.16095467006849162</v>
      </c>
      <c r="I22" s="6"/>
      <c r="J22" s="6">
        <v>0.16095467006849162</v>
      </c>
      <c r="K22" s="6">
        <v>0.32838200537189266</v>
      </c>
      <c r="L22" s="6">
        <v>-0.57126676732737713</v>
      </c>
      <c r="M22" s="6">
        <v>-1.1650060909144206</v>
      </c>
      <c r="N22" s="6">
        <v>0.59373932358704351</v>
      </c>
      <c r="O22" s="6">
        <v>1.1286585298170522</v>
      </c>
      <c r="P22" s="6">
        <v>0.18197395476353664</v>
      </c>
      <c r="Q22" s="6">
        <v>0.35200530624126702</v>
      </c>
      <c r="R22" s="6">
        <v>-0.77665322357578515</v>
      </c>
      <c r="S22" s="6">
        <v>-2.3843578745229439</v>
      </c>
      <c r="T22" s="6">
        <v>-0.89375523331235707</v>
      </c>
      <c r="U22" s="6">
        <v>2.736363180764211</v>
      </c>
      <c r="V22" s="6">
        <v>0.11710200973657192</v>
      </c>
      <c r="W22" s="6"/>
      <c r="X22" s="6"/>
      <c r="Y22" s="6"/>
      <c r="Z22" s="6"/>
      <c r="AA22" s="6"/>
    </row>
    <row r="23" spans="1:27">
      <c r="A23" t="s">
        <v>41</v>
      </c>
      <c r="B23" s="6">
        <v>3.4382650204797471</v>
      </c>
      <c r="C23" s="6">
        <v>1.5272162773033671</v>
      </c>
      <c r="D23" s="6">
        <v>2.4827406488915571</v>
      </c>
      <c r="E23" s="6">
        <v>1.8174835160817082</v>
      </c>
      <c r="F23" s="6">
        <v>0.66525713280984888</v>
      </c>
      <c r="G23" s="6">
        <v>3.4546927123958286</v>
      </c>
      <c r="H23" s="6">
        <v>0.18311295889610335</v>
      </c>
      <c r="I23" s="6"/>
      <c r="J23" s="6">
        <v>0.18311295889610335</v>
      </c>
      <c r="K23" s="6">
        <v>0.3228532647235387</v>
      </c>
      <c r="L23" s="6">
        <v>1.2684456441124883E-2</v>
      </c>
      <c r="M23" s="6">
        <v>2.2406822435792049</v>
      </c>
      <c r="N23" s="6">
        <v>-2.2279977871380798</v>
      </c>
      <c r="O23" s="6">
        <v>-2.9007214018763969</v>
      </c>
      <c r="P23" s="6">
        <v>0.18370824812542605</v>
      </c>
      <c r="Q23" s="6">
        <v>-2.3551504983966289</v>
      </c>
      <c r="R23" s="6">
        <v>0.54557090347976778</v>
      </c>
      <c r="S23" s="6">
        <v>0.73235363045109025</v>
      </c>
      <c r="T23" s="6">
        <v>2.5801349043207722</v>
      </c>
      <c r="U23" s="6">
        <v>-3.0875041288477192</v>
      </c>
      <c r="V23" s="6">
        <v>-2.0345640008410042</v>
      </c>
      <c r="W23" s="6"/>
      <c r="X23" s="6"/>
      <c r="Y23" s="6"/>
      <c r="Z23" s="6"/>
      <c r="AA23" s="6"/>
    </row>
    <row r="24" spans="1:27">
      <c r="A24" t="s">
        <v>42</v>
      </c>
      <c r="B24" s="6">
        <v>-0.36885788412792664</v>
      </c>
      <c r="C24" s="6">
        <v>1.4153268346964509</v>
      </c>
      <c r="D24" s="6">
        <v>0.52323447528426215</v>
      </c>
      <c r="E24" s="6">
        <v>-4.1615095276387848</v>
      </c>
      <c r="F24" s="6">
        <v>4.6847440029230469</v>
      </c>
      <c r="G24" s="6">
        <v>2.6653275326948189</v>
      </c>
      <c r="H24" s="6">
        <v>0.35095820188963955</v>
      </c>
      <c r="I24" s="6"/>
      <c r="J24" s="6">
        <v>0.35095820188963955</v>
      </c>
      <c r="K24" s="6">
        <v>0.31818248478102173</v>
      </c>
      <c r="L24" s="6">
        <v>2.2732745747128202</v>
      </c>
      <c r="M24" s="6">
        <v>4.8615724740583461</v>
      </c>
      <c r="N24" s="6">
        <v>-2.5882978993455259</v>
      </c>
      <c r="O24" s="6">
        <v>3.3036654073428622</v>
      </c>
      <c r="P24" s="6">
        <v>0.18681693989071038</v>
      </c>
      <c r="Q24" s="6">
        <v>4.9597593202330916</v>
      </c>
      <c r="R24" s="6">
        <v>1.6560939128902294</v>
      </c>
      <c r="S24" s="6">
        <v>3.5741636343791496</v>
      </c>
      <c r="T24" s="6">
        <v>5.1573358656184132</v>
      </c>
      <c r="U24" s="6">
        <v>1.385595685853942</v>
      </c>
      <c r="V24" s="6">
        <v>-3.5012419527281837</v>
      </c>
      <c r="W24" s="6"/>
      <c r="X24" s="6"/>
      <c r="Y24" s="6"/>
      <c r="Z24" s="6"/>
      <c r="AA24" s="6"/>
    </row>
    <row r="25" spans="1:27">
      <c r="A25" t="s">
        <v>43</v>
      </c>
      <c r="B25" s="6">
        <v>2.6272672448387269</v>
      </c>
      <c r="C25" s="6">
        <v>3.495217054768851</v>
      </c>
      <c r="D25" s="6">
        <v>3.0612421498037889</v>
      </c>
      <c r="E25" s="6">
        <v>1.2840216055014508</v>
      </c>
      <c r="F25" s="6">
        <v>1.7772205443023381</v>
      </c>
      <c r="G25" s="6">
        <v>3.594837713892491</v>
      </c>
      <c r="H25" s="6">
        <v>0.51836204841428923</v>
      </c>
      <c r="I25" s="6"/>
      <c r="J25" s="6">
        <v>0.51836204841428923</v>
      </c>
      <c r="K25" s="6">
        <v>0.31436966554427048</v>
      </c>
      <c r="L25" s="6">
        <v>0.69536531254968803</v>
      </c>
      <c r="M25" s="6">
        <v>5.1321930722277731</v>
      </c>
      <c r="N25" s="6">
        <v>-4.436827759678085</v>
      </c>
      <c r="O25" s="6">
        <v>0.48966630993374549</v>
      </c>
      <c r="P25" s="6">
        <v>0.16884860691507217</v>
      </c>
      <c r="Q25" s="6">
        <v>1.1023521481978766</v>
      </c>
      <c r="R25" s="6">
        <v>0.61268583826413114</v>
      </c>
      <c r="S25" s="6">
        <v>4.5054659105632542</v>
      </c>
      <c r="T25" s="6">
        <v>5.2595128469924148</v>
      </c>
      <c r="U25" s="6">
        <v>-3.4031137623653773</v>
      </c>
      <c r="V25" s="6">
        <v>-4.6468270087282839</v>
      </c>
      <c r="W25" s="6"/>
      <c r="X25" s="6"/>
      <c r="Y25" s="6"/>
      <c r="Z25" s="6"/>
      <c r="AA25" s="6"/>
    </row>
    <row r="26" spans="1:27">
      <c r="A26" t="s">
        <v>44</v>
      </c>
      <c r="B26" s="6">
        <v>15.612739918143603</v>
      </c>
      <c r="C26" s="6">
        <v>14.799154372853707</v>
      </c>
      <c r="D26" s="6">
        <v>15.205947145498655</v>
      </c>
      <c r="E26" s="6">
        <v>9.6288461933408342</v>
      </c>
      <c r="F26" s="6">
        <v>5.5771009521578208</v>
      </c>
      <c r="G26" s="6">
        <v>2.8555913329209037</v>
      </c>
      <c r="H26" s="6">
        <v>0.68511560679418437</v>
      </c>
      <c r="I26" s="6"/>
      <c r="J26" s="6">
        <v>0.68511560679418437</v>
      </c>
      <c r="K26" s="6">
        <v>0.31141480701335578</v>
      </c>
      <c r="L26" s="6">
        <v>7.2146323450452314</v>
      </c>
      <c r="M26" s="6">
        <v>2.7273129921089865</v>
      </c>
      <c r="N26" s="6">
        <v>4.487319352936245</v>
      </c>
      <c r="O26" s="6">
        <v>8.0549452218641733</v>
      </c>
      <c r="P26" s="6">
        <v>0.18348919703321506</v>
      </c>
      <c r="Q26" s="6">
        <v>13.791582136003015</v>
      </c>
      <c r="R26" s="6">
        <v>5.7366369141388418</v>
      </c>
      <c r="S26" s="6">
        <v>2.7917604032455023</v>
      </c>
      <c r="T26" s="6">
        <v>2.7128301418180398</v>
      </c>
      <c r="U26" s="6">
        <v>10.999821732757512</v>
      </c>
      <c r="V26" s="6">
        <v>3.023806772320802</v>
      </c>
      <c r="W26" s="6"/>
      <c r="X26" s="6"/>
      <c r="Y26" s="6"/>
      <c r="Z26" s="6"/>
      <c r="AA26" s="6"/>
    </row>
    <row r="27" spans="1:27">
      <c r="A27" t="s">
        <v>45</v>
      </c>
      <c r="B27" s="6">
        <v>8.1515923578267646</v>
      </c>
      <c r="C27" s="6">
        <v>7.8315898064120759</v>
      </c>
      <c r="D27" s="6">
        <v>7.9915910821194203</v>
      </c>
      <c r="E27" s="6">
        <v>1.993342883713467</v>
      </c>
      <c r="F27" s="6">
        <v>5.9982481984059532</v>
      </c>
      <c r="G27" s="6">
        <v>3.3130834017653816</v>
      </c>
      <c r="H27" s="6">
        <v>0.85101269515099887</v>
      </c>
      <c r="I27" s="6"/>
      <c r="J27" s="6">
        <v>0.85101269515099887</v>
      </c>
      <c r="K27" s="6">
        <v>0.30931790918823143</v>
      </c>
      <c r="L27" s="6">
        <v>5.0022495930968915</v>
      </c>
      <c r="M27" s="6">
        <v>-1.4867451956015896</v>
      </c>
      <c r="N27" s="6">
        <v>6.4889947886984807</v>
      </c>
      <c r="O27" s="6">
        <v>-2.7950416657056918</v>
      </c>
      <c r="P27" s="6">
        <v>0.18943706514864012</v>
      </c>
      <c r="Q27" s="6">
        <v>2.7366924175106524</v>
      </c>
      <c r="R27" s="6">
        <v>5.5317340832163442</v>
      </c>
      <c r="S27" s="6">
        <v>-1.0343957604396399</v>
      </c>
      <c r="T27" s="6">
        <v>-1.5924640062383464</v>
      </c>
      <c r="U27" s="6">
        <v>3.7710881779502925</v>
      </c>
      <c r="V27" s="6">
        <v>7.1241980894546906</v>
      </c>
      <c r="W27" s="6"/>
      <c r="X27" s="6"/>
      <c r="Y27" s="6"/>
      <c r="Z27" s="6"/>
      <c r="AA27" s="6"/>
    </row>
    <row r="28" spans="1:27">
      <c r="A28" t="s">
        <v>46</v>
      </c>
      <c r="B28" s="6">
        <v>3.0481956753996897</v>
      </c>
      <c r="C28" s="6">
        <v>2.4426148590391605</v>
      </c>
      <c r="D28" s="6">
        <v>2.7454052672194251</v>
      </c>
      <c r="E28" s="6">
        <v>-0.55606276384381204</v>
      </c>
      <c r="F28" s="6">
        <v>3.3014680310632372</v>
      </c>
      <c r="G28" s="6">
        <v>3.5970355510891459</v>
      </c>
      <c r="H28" s="6">
        <v>0.85486314803837615</v>
      </c>
      <c r="I28" s="6"/>
      <c r="J28" s="6">
        <v>0.85486314803837615</v>
      </c>
      <c r="K28" s="6">
        <v>0.30770736203423932</v>
      </c>
      <c r="L28" s="6">
        <v>1.4317136404511703</v>
      </c>
      <c r="M28" s="6">
        <v>-5.7591811859164368</v>
      </c>
      <c r="N28" s="6">
        <v>7.1908948263676074</v>
      </c>
      <c r="O28" s="6">
        <v>-0.86669166721466862</v>
      </c>
      <c r="P28" s="6">
        <v>0.18826482585503609</v>
      </c>
      <c r="Q28" s="6">
        <v>0.72818952903468215</v>
      </c>
      <c r="R28" s="6">
        <v>1.5948811962493508</v>
      </c>
      <c r="S28" s="6">
        <v>-5.3948104834360064</v>
      </c>
      <c r="T28" s="6">
        <v>-5.8436892730785006</v>
      </c>
      <c r="U28" s="6">
        <v>6.1230000124706887</v>
      </c>
      <c r="V28" s="6">
        <v>7.4385704693278516</v>
      </c>
      <c r="W28" s="6"/>
      <c r="X28" s="6"/>
      <c r="Y28" s="6"/>
      <c r="Z28" s="6"/>
      <c r="AA28" s="6"/>
    </row>
    <row r="29" spans="1:27">
      <c r="A29" t="s">
        <v>47</v>
      </c>
      <c r="B29" s="6">
        <v>-3.4926127324116152</v>
      </c>
      <c r="C29" s="6">
        <v>-3.7631269444677429</v>
      </c>
      <c r="D29" s="6">
        <v>-3.627869838439679</v>
      </c>
      <c r="E29" s="6">
        <v>-3.5285236048537172</v>
      </c>
      <c r="F29" s="6">
        <v>-9.9346233585961841E-2</v>
      </c>
      <c r="G29" s="6">
        <v>3.3292241093447834</v>
      </c>
      <c r="H29" s="6">
        <v>0.85868510096709372</v>
      </c>
      <c r="I29" s="6"/>
      <c r="J29" s="6">
        <v>0.85868510096709372</v>
      </c>
      <c r="K29" s="6">
        <v>0.30658316555139931</v>
      </c>
      <c r="L29" s="6">
        <v>-2.7972429408585904</v>
      </c>
      <c r="M29" s="6">
        <v>-8.2516821775670017</v>
      </c>
      <c r="N29" s="6">
        <v>5.4544392367084118</v>
      </c>
      <c r="O29" s="6">
        <v>3.0397484859464119</v>
      </c>
      <c r="P29" s="6">
        <v>0.19023622047244096</v>
      </c>
      <c r="Q29" s="6">
        <v>-0.33576471806544861</v>
      </c>
      <c r="R29" s="6">
        <v>-3.3755132040118605</v>
      </c>
      <c r="S29" s="6">
        <v>-8.3778513002248527</v>
      </c>
      <c r="T29" s="6">
        <v>-8.2220415124229547</v>
      </c>
      <c r="U29" s="6">
        <v>8.0420865821594045</v>
      </c>
      <c r="V29" s="6">
        <v>4.8465283084110942</v>
      </c>
      <c r="W29" s="6"/>
      <c r="X29" s="6"/>
      <c r="Y29" s="6"/>
      <c r="Z29" s="6"/>
      <c r="AA29" s="6"/>
    </row>
    <row r="30" spans="1:27">
      <c r="A30" t="s">
        <v>48</v>
      </c>
      <c r="B30" s="6">
        <v>-7.7071753008148391</v>
      </c>
      <c r="C30" s="6">
        <v>-10.261449833913616</v>
      </c>
      <c r="D30" s="6">
        <v>-8.9843125673642277</v>
      </c>
      <c r="E30" s="6">
        <v>-6.656363109236807</v>
      </c>
      <c r="F30" s="6">
        <v>-2.3279494581274207</v>
      </c>
      <c r="G30" s="6">
        <v>2.8882643539687494</v>
      </c>
      <c r="H30" s="6">
        <v>0.86247857473971123</v>
      </c>
      <c r="I30" s="6"/>
      <c r="J30" s="6">
        <v>0.86247857473971123</v>
      </c>
      <c r="K30" s="6">
        <v>0.30594531973975148</v>
      </c>
      <c r="L30" s="6">
        <v>-5.8466908505769428</v>
      </c>
      <c r="M30" s="6">
        <v>-7.816041984214082</v>
      </c>
      <c r="N30" s="6">
        <v>1.9693511336371392</v>
      </c>
      <c r="O30" s="6">
        <v>1.0066076622565194</v>
      </c>
      <c r="P30" s="6">
        <v>0.1889031430404105</v>
      </c>
      <c r="Q30" s="6">
        <v>-5.03023453952924</v>
      </c>
      <c r="R30" s="6">
        <v>-6.0368422017857597</v>
      </c>
      <c r="S30" s="6">
        <v>-8.6112180262075029</v>
      </c>
      <c r="T30" s="6">
        <v>-7.6308467731685594</v>
      </c>
      <c r="U30" s="6">
        <v>3.5809834866782628</v>
      </c>
      <c r="V30" s="6">
        <v>1.5940045713827997</v>
      </c>
      <c r="W30" s="6"/>
      <c r="X30" s="6"/>
      <c r="Y30" s="6"/>
      <c r="Z30" s="6"/>
      <c r="AA30" s="6"/>
    </row>
    <row r="31" spans="1:27">
      <c r="A31" t="s">
        <v>49</v>
      </c>
      <c r="B31" s="6">
        <v>-2.6277651197943896</v>
      </c>
      <c r="C31" s="6">
        <v>0.73816665917867397</v>
      </c>
      <c r="D31" s="6">
        <v>-0.94479923030785784</v>
      </c>
      <c r="E31" s="6">
        <v>-2.4972917981681775</v>
      </c>
      <c r="F31" s="6">
        <v>1.5524925678603196</v>
      </c>
      <c r="G31" s="6">
        <v>2.7050036417097463</v>
      </c>
      <c r="H31" s="6">
        <v>0.86624359258955508</v>
      </c>
      <c r="I31" s="6"/>
      <c r="J31" s="6">
        <v>0.86624359258955508</v>
      </c>
      <c r="K31" s="6">
        <v>0.3057938245992603</v>
      </c>
      <c r="L31" s="6">
        <v>-0.63968890277223334</v>
      </c>
      <c r="M31" s="6">
        <v>-4.5597305418161014</v>
      </c>
      <c r="N31" s="6">
        <v>3.9200416390438679</v>
      </c>
      <c r="O31" s="6">
        <v>-3.1776106391332393</v>
      </c>
      <c r="P31" s="6">
        <v>0.18448164842240822</v>
      </c>
      <c r="Q31" s="6">
        <v>-3.2310886931535903</v>
      </c>
      <c r="R31" s="6">
        <v>-5.3478054020351218E-2</v>
      </c>
      <c r="S31" s="6">
        <v>-5.8870077828512821</v>
      </c>
      <c r="T31" s="6">
        <v>-4.2594818805002079</v>
      </c>
      <c r="U31" s="6">
        <v>2.6559190896976919</v>
      </c>
      <c r="V31" s="6">
        <v>4.2060038264798569</v>
      </c>
      <c r="W31" s="6"/>
      <c r="X31" s="6"/>
      <c r="Y31" s="6"/>
      <c r="Z31" s="6"/>
      <c r="AA31" s="6"/>
    </row>
    <row r="32" spans="1:27">
      <c r="A32" t="s">
        <v>50</v>
      </c>
      <c r="B32" s="6">
        <v>-2.5350952253688774E-2</v>
      </c>
      <c r="C32" s="6">
        <v>0.35699129598647517</v>
      </c>
      <c r="D32" s="6">
        <v>0.1658201718663932</v>
      </c>
      <c r="E32" s="6">
        <v>-5.55375754805425</v>
      </c>
      <c r="F32" s="6">
        <v>5.7195777199206432</v>
      </c>
      <c r="G32" s="6">
        <v>2.2239443505995329</v>
      </c>
      <c r="H32" s="6">
        <v>0.65758683003522833</v>
      </c>
      <c r="I32" s="6"/>
      <c r="J32" s="6">
        <v>0.65758683003522833</v>
      </c>
      <c r="K32" s="6">
        <v>0.30795477326536869</v>
      </c>
      <c r="L32" s="6">
        <v>2.869317468305653</v>
      </c>
      <c r="M32" s="6">
        <v>0.25985544964689056</v>
      </c>
      <c r="N32" s="6">
        <v>2.6094620186587623</v>
      </c>
      <c r="O32" s="6">
        <v>4.2220492012373727</v>
      </c>
      <c r="P32" s="6">
        <v>0.18683446272991289</v>
      </c>
      <c r="Q32" s="6">
        <v>6.3025423754105834</v>
      </c>
      <c r="R32" s="6">
        <v>2.0804931741732107</v>
      </c>
      <c r="S32" s="6">
        <v>-1.2480455922432128</v>
      </c>
      <c r="T32" s="6">
        <v>0.60631366522402153</v>
      </c>
      <c r="U32" s="6">
        <v>7.5505879676537964</v>
      </c>
      <c r="V32" s="6">
        <v>1.4741795089491891</v>
      </c>
      <c r="W32" s="6"/>
      <c r="X32" s="6"/>
      <c r="Y32" s="6"/>
      <c r="Z32" s="6"/>
      <c r="AA32" s="6"/>
    </row>
    <row r="33" spans="1:27">
      <c r="A33" t="s">
        <v>51</v>
      </c>
      <c r="B33" s="6">
        <v>4.7630110738666076</v>
      </c>
      <c r="C33" s="6">
        <v>3.7728137945219231</v>
      </c>
      <c r="D33" s="6">
        <v>4.2679124341942654</v>
      </c>
      <c r="E33" s="6">
        <v>-1.532622797396499</v>
      </c>
      <c r="F33" s="6">
        <v>5.8005352315907643</v>
      </c>
      <c r="G33" s="6">
        <v>2.1534969128928516</v>
      </c>
      <c r="H33" s="6">
        <v>0.44995510122269877</v>
      </c>
      <c r="I33" s="6"/>
      <c r="J33" s="6">
        <v>0.44995510122269877</v>
      </c>
      <c r="K33" s="6">
        <v>0.31242816573810128</v>
      </c>
      <c r="L33" s="6">
        <v>4.3395111575308123</v>
      </c>
      <c r="M33" s="6">
        <v>4.6295416375377627</v>
      </c>
      <c r="N33" s="6">
        <v>-0.29003048000695042</v>
      </c>
      <c r="O33" s="6">
        <v>5.6140365442408759</v>
      </c>
      <c r="P33" s="6">
        <v>0.18552757411539689</v>
      </c>
      <c r="Q33" s="6">
        <v>8.9119891207234936</v>
      </c>
      <c r="R33" s="6">
        <v>3.2979525764826167</v>
      </c>
      <c r="S33" s="6">
        <v>3.498261685431292</v>
      </c>
      <c r="T33" s="6">
        <v>4.8872343702680823</v>
      </c>
      <c r="U33" s="6">
        <v>5.413727435292202</v>
      </c>
      <c r="V33" s="6">
        <v>-1.5892817937854655</v>
      </c>
      <c r="W33" s="6"/>
      <c r="X33" s="6"/>
      <c r="Y33" s="6"/>
      <c r="Z33" s="6"/>
      <c r="AA33" s="6"/>
    </row>
    <row r="34" spans="1:27">
      <c r="A34" t="s">
        <v>52</v>
      </c>
      <c r="B34" s="6">
        <v>8.7469028713586638</v>
      </c>
      <c r="C34" s="6">
        <v>9.4715338821012907</v>
      </c>
      <c r="D34" s="6">
        <v>9.1092183767299773</v>
      </c>
      <c r="E34" s="6">
        <v>2.8076694143710057</v>
      </c>
      <c r="F34" s="6">
        <v>6.3015489623589716</v>
      </c>
      <c r="G34" s="6">
        <v>2.5434128447727669</v>
      </c>
      <c r="H34" s="6">
        <v>0.24302249089309669</v>
      </c>
      <c r="I34" s="6"/>
      <c r="J34" s="6">
        <v>0.24302249089309669</v>
      </c>
      <c r="K34" s="6">
        <v>0.31921400201747763</v>
      </c>
      <c r="L34" s="6">
        <v>6.2204570505049794</v>
      </c>
      <c r="M34" s="6">
        <v>7.0501148258366371</v>
      </c>
      <c r="N34" s="6">
        <v>-0.82965777533165763</v>
      </c>
      <c r="O34" s="6">
        <v>0.78464430234298643</v>
      </c>
      <c r="P34" s="6">
        <v>0.1875973823621066</v>
      </c>
      <c r="Q34" s="6">
        <v>6.8579041356430803</v>
      </c>
      <c r="R34" s="6">
        <v>6.073259833300094</v>
      </c>
      <c r="S34" s="6">
        <v>6.5996201533498455</v>
      </c>
      <c r="T34" s="6">
        <v>7.1541415971588647</v>
      </c>
      <c r="U34" s="6">
        <v>0.25828398229323479</v>
      </c>
      <c r="V34" s="6">
        <v>-1.0808817638587707</v>
      </c>
      <c r="W34" s="6"/>
      <c r="X34" s="6"/>
      <c r="Y34" s="6"/>
      <c r="Z34" s="6"/>
      <c r="AA34" s="6"/>
    </row>
    <row r="35" spans="1:27">
      <c r="A35" t="s">
        <v>53</v>
      </c>
      <c r="B35" s="6">
        <v>13.234507376885318</v>
      </c>
      <c r="C35" s="6">
        <v>12.642351521744644</v>
      </c>
      <c r="D35" s="6">
        <v>12.938429449314981</v>
      </c>
      <c r="E35" s="6">
        <v>7.3463956581946377</v>
      </c>
      <c r="F35" s="6">
        <v>5.5920337911203433</v>
      </c>
      <c r="G35" s="6">
        <v>3.0099843936883226</v>
      </c>
      <c r="H35" s="6">
        <v>3.646671436783322E-2</v>
      </c>
      <c r="I35" s="6"/>
      <c r="J35" s="6">
        <v>3.646671436783322E-2</v>
      </c>
      <c r="K35" s="6">
        <v>0.32831228210345209</v>
      </c>
      <c r="L35" s="6">
        <v>6.9912366253566125</v>
      </c>
      <c r="M35" s="6">
        <v>6.8470528083786633</v>
      </c>
      <c r="N35" s="6">
        <v>0.14418381697794924</v>
      </c>
      <c r="O35" s="6">
        <v>1.0420193889740554</v>
      </c>
      <c r="P35" s="6">
        <v>0.19064748201438847</v>
      </c>
      <c r="Q35" s="6">
        <v>7.8345976416125929</v>
      </c>
      <c r="R35" s="6">
        <v>6.7925782526385374</v>
      </c>
      <c r="S35" s="6">
        <v>7.118154200217659</v>
      </c>
      <c r="T35" s="6">
        <v>6.7831933694121433</v>
      </c>
      <c r="U35" s="6">
        <v>0.71644344139493388</v>
      </c>
      <c r="V35" s="6">
        <v>9.3848832263940807E-3</v>
      </c>
      <c r="W35" s="6"/>
      <c r="X35" s="6"/>
      <c r="Y35" s="6"/>
      <c r="Z35" s="6"/>
      <c r="AA35" s="6"/>
    </row>
    <row r="36" spans="1:27">
      <c r="A36" t="s">
        <v>54</v>
      </c>
      <c r="B36" s="6">
        <v>7.6098825038144469</v>
      </c>
      <c r="C36" s="6">
        <v>9.7042933801098741</v>
      </c>
      <c r="D36" s="6">
        <v>8.6570879419621605</v>
      </c>
      <c r="E36" s="6">
        <v>4.1740697285447936</v>
      </c>
      <c r="F36" s="6">
        <v>4.4830182134173668</v>
      </c>
      <c r="G36" s="6">
        <v>3.2489333649584426</v>
      </c>
      <c r="H36" s="6">
        <v>5.89007937563224E-2</v>
      </c>
      <c r="I36" s="6"/>
      <c r="J36" s="6">
        <v>5.89007937563224E-2</v>
      </c>
      <c r="K36" s="6">
        <v>0.33338099514991593</v>
      </c>
      <c r="L36" s="6">
        <v>4.752176706440439</v>
      </c>
      <c r="M36" s="6">
        <v>4.4131588427452089</v>
      </c>
      <c r="N36" s="6">
        <v>0.33901786369523013</v>
      </c>
      <c r="O36" s="6">
        <v>-1.0074264458933311</v>
      </c>
      <c r="P36" s="6">
        <v>0.19982368498383779</v>
      </c>
      <c r="Q36" s="6">
        <v>3.9460579253156842</v>
      </c>
      <c r="R36" s="6">
        <v>4.9534843712090151</v>
      </c>
      <c r="S36" s="6">
        <v>5.2734870321629321</v>
      </c>
      <c r="T36" s="6">
        <v>4.1983137568825377</v>
      </c>
      <c r="U36" s="6">
        <v>-1.3274291068472479</v>
      </c>
      <c r="V36" s="6">
        <v>0.75517061432647736</v>
      </c>
      <c r="W36" s="6"/>
      <c r="X36" s="6"/>
      <c r="Y36" s="6"/>
      <c r="Z36" s="6"/>
      <c r="AA36" s="6"/>
    </row>
    <row r="37" spans="1:27">
      <c r="A37" t="s">
        <v>55</v>
      </c>
      <c r="B37" s="6">
        <v>5.6138840553742853</v>
      </c>
      <c r="C37" s="6">
        <v>5.4247101930410935</v>
      </c>
      <c r="D37" s="6">
        <v>5.5192971242076894</v>
      </c>
      <c r="E37" s="6">
        <v>6.0165710066609535</v>
      </c>
      <c r="F37" s="6">
        <v>-0.49727388245326409</v>
      </c>
      <c r="G37" s="6">
        <v>3.5980634535330673</v>
      </c>
      <c r="H37" s="6">
        <v>8.1324964020978996E-2</v>
      </c>
      <c r="I37" s="6"/>
      <c r="J37" s="6">
        <v>8.1324964020978996E-2</v>
      </c>
      <c r="K37" s="6">
        <v>0.33442014115701479</v>
      </c>
      <c r="L37" s="6">
        <v>0.25739549677957602</v>
      </c>
      <c r="M37" s="6">
        <v>1.2777337032820286</v>
      </c>
      <c r="N37" s="6">
        <v>-1.0203382065024527</v>
      </c>
      <c r="O37" s="6">
        <v>-2.5965168873331468</v>
      </c>
      <c r="P37" s="6">
        <v>0.20655926352128881</v>
      </c>
      <c r="Q37" s="6">
        <v>-1.8027867745854467</v>
      </c>
      <c r="R37" s="6">
        <v>0.79373011274770011</v>
      </c>
      <c r="S37" s="6">
        <v>2.2248973345591945</v>
      </c>
      <c r="T37" s="6">
        <v>1.0311552089901488</v>
      </c>
      <c r="U37" s="6">
        <v>-4.0276841091446407</v>
      </c>
      <c r="V37" s="6">
        <v>-0.23742509624244867</v>
      </c>
      <c r="W37" s="6"/>
      <c r="X37" s="6"/>
      <c r="Y37" s="6"/>
      <c r="Z37" s="6"/>
      <c r="AA37" s="6"/>
    </row>
    <row r="38" spans="1:27">
      <c r="A38" t="s">
        <v>56</v>
      </c>
      <c r="B38" s="6">
        <v>2.0822058859572223</v>
      </c>
      <c r="C38" s="6">
        <v>2.6846166992186227</v>
      </c>
      <c r="D38" s="6">
        <v>2.3834112925879225</v>
      </c>
      <c r="E38" s="6">
        <v>4.4736344884153567</v>
      </c>
      <c r="F38" s="6">
        <v>-2.0902231958274342</v>
      </c>
      <c r="G38" s="6">
        <v>4.104415127474299</v>
      </c>
      <c r="H38" s="6">
        <v>0.10373545813493479</v>
      </c>
      <c r="I38" s="6"/>
      <c r="J38" s="6">
        <v>0.10373545813493479</v>
      </c>
      <c r="K38" s="6">
        <v>0.33142972012448935</v>
      </c>
      <c r="L38" s="6">
        <v>-2.0372073706444844</v>
      </c>
      <c r="M38" s="6">
        <v>-1.2883779451950343</v>
      </c>
      <c r="N38" s="6">
        <v>-0.74882942544945008</v>
      </c>
      <c r="O38" s="6">
        <v>-1.8537132380202972</v>
      </c>
      <c r="P38" s="6">
        <v>0.20487390195522812</v>
      </c>
      <c r="Q38" s="6">
        <v>-3.5111431444855028</v>
      </c>
      <c r="R38" s="6">
        <v>-1.6574299064652056</v>
      </c>
      <c r="S38" s="6">
        <v>-0.57396391748553821</v>
      </c>
      <c r="T38" s="6">
        <v>-1.4724554013724991</v>
      </c>
      <c r="U38" s="6">
        <v>-2.9371792269999646</v>
      </c>
      <c r="V38" s="6">
        <v>-0.18497450509270652</v>
      </c>
      <c r="W38" s="6"/>
      <c r="X38" s="6"/>
      <c r="Y38" s="6"/>
      <c r="Z38" s="6"/>
      <c r="AA38" s="6"/>
    </row>
    <row r="39" spans="1:27">
      <c r="A39" t="s">
        <v>57</v>
      </c>
      <c r="B39" s="6">
        <v>-2.6101981575173738</v>
      </c>
      <c r="C39" s="6">
        <v>-5.1045451918696472E-3</v>
      </c>
      <c r="D39" s="6">
        <v>-1.3076513513546217</v>
      </c>
      <c r="E39" s="6">
        <v>-1.0672594848550432</v>
      </c>
      <c r="F39" s="6">
        <v>-0.24039186649957855</v>
      </c>
      <c r="G39" s="6">
        <v>4.1712605018121938</v>
      </c>
      <c r="H39" s="6">
        <v>0.12612851682369808</v>
      </c>
      <c r="I39" s="6"/>
      <c r="J39" s="6">
        <v>0.12612851682369808</v>
      </c>
      <c r="K39" s="6">
        <v>0.32440973205252654</v>
      </c>
      <c r="L39" s="6">
        <v>-2.0250299302028414</v>
      </c>
      <c r="M39" s="6">
        <v>-2.4300718787134059</v>
      </c>
      <c r="N39" s="6">
        <v>0.40504194851056452</v>
      </c>
      <c r="O39" s="6">
        <v>0.25437013929408758</v>
      </c>
      <c r="P39" s="6">
        <v>0.19762845849802371</v>
      </c>
      <c r="Q39" s="6">
        <v>-1.8209305694253719</v>
      </c>
      <c r="R39" s="6">
        <v>-2.0753007087194595</v>
      </c>
      <c r="S39" s="6">
        <v>-2.1080941810700948</v>
      </c>
      <c r="T39" s="6">
        <v>-2.5093767303496892</v>
      </c>
      <c r="U39" s="6">
        <v>0.28716361164472293</v>
      </c>
      <c r="V39" s="6">
        <v>0.43407602163022974</v>
      </c>
      <c r="W39" s="6"/>
      <c r="X39" s="6"/>
      <c r="Y39" s="6"/>
      <c r="Z39" s="6"/>
      <c r="AA39" s="6"/>
    </row>
    <row r="40" spans="1:27">
      <c r="A40" t="s">
        <v>58</v>
      </c>
      <c r="B40" s="6">
        <v>3.2714872514967297</v>
      </c>
      <c r="C40" s="6">
        <v>4.2580736452036305</v>
      </c>
      <c r="D40" s="6">
        <v>3.7647804483501801</v>
      </c>
      <c r="E40" s="6">
        <v>1.106978144382964</v>
      </c>
      <c r="F40" s="6">
        <v>2.6578023039672161</v>
      </c>
      <c r="G40" s="6">
        <v>3.7453713197951788</v>
      </c>
      <c r="H40" s="6">
        <v>0.21504126642106769</v>
      </c>
      <c r="I40" s="6"/>
      <c r="J40" s="6">
        <v>0.21504126642106769</v>
      </c>
      <c r="K40" s="6">
        <v>0.3193224229686622</v>
      </c>
      <c r="L40" s="6">
        <v>1.6689304342613622</v>
      </c>
      <c r="M40" s="6">
        <v>-2.2435678202578737</v>
      </c>
      <c r="N40" s="6">
        <v>3.9124982545192362</v>
      </c>
      <c r="O40" s="6">
        <v>0.58052054401626663</v>
      </c>
      <c r="P40" s="6">
        <v>0.19760312151616499</v>
      </c>
      <c r="Q40" s="6">
        <v>2.1347383066757524</v>
      </c>
      <c r="R40" s="6">
        <v>1.5542177626594857</v>
      </c>
      <c r="S40" s="6">
        <v>-2.2501734232507564</v>
      </c>
      <c r="T40" s="6">
        <v>-2.2419410844044685</v>
      </c>
      <c r="U40" s="6">
        <v>4.3849117299265092</v>
      </c>
      <c r="V40" s="6">
        <v>3.7961588470639542</v>
      </c>
      <c r="W40" s="6"/>
      <c r="X40" s="6"/>
      <c r="Y40" s="6"/>
      <c r="Z40" s="6"/>
      <c r="AA40" s="6"/>
    </row>
    <row r="41" spans="1:27">
      <c r="A41" t="s">
        <v>59</v>
      </c>
      <c r="B41" s="6">
        <v>-1.5980844269153138</v>
      </c>
      <c r="C41" s="6">
        <v>-0.73788424353029569</v>
      </c>
      <c r="D41" s="6">
        <v>-1.1679843352228048</v>
      </c>
      <c r="E41" s="6">
        <v>-1.64500099183158</v>
      </c>
      <c r="F41" s="6">
        <v>0.47701665660877524</v>
      </c>
      <c r="G41" s="6">
        <v>3.7090126302575133</v>
      </c>
      <c r="H41" s="6">
        <v>0.30381068623555052</v>
      </c>
      <c r="I41" s="6"/>
      <c r="J41" s="6">
        <v>0.30381068623555052</v>
      </c>
      <c r="K41" s="6">
        <v>0.31616779287301022</v>
      </c>
      <c r="L41" s="6">
        <v>-1.4235055454163863</v>
      </c>
      <c r="M41" s="6">
        <v>-1.4376829342873658</v>
      </c>
      <c r="N41" s="6">
        <v>1.4177388870979524E-2</v>
      </c>
      <c r="O41" s="6">
        <v>-3.1030465069870541</v>
      </c>
      <c r="P41" s="6">
        <v>0.19828776581054955</v>
      </c>
      <c r="Q41" s="6">
        <v>-3.9112558933267474</v>
      </c>
      <c r="R41" s="6">
        <v>-0.80820938633969353</v>
      </c>
      <c r="S41" s="6">
        <v>-1.7100156048441475</v>
      </c>
      <c r="T41" s="6">
        <v>-1.3703268001296773</v>
      </c>
      <c r="U41" s="6">
        <v>-2.2012402884825999</v>
      </c>
      <c r="V41" s="6">
        <v>0.56211741378998381</v>
      </c>
      <c r="W41" s="6"/>
      <c r="X41" s="6"/>
      <c r="Y41" s="6"/>
      <c r="Z41" s="6"/>
      <c r="AA41" s="6"/>
    </row>
    <row r="42" spans="1:27">
      <c r="A42" t="s">
        <v>60</v>
      </c>
      <c r="B42" s="6">
        <v>7.1416298946386902</v>
      </c>
      <c r="C42" s="6">
        <v>7.5107928159697579</v>
      </c>
      <c r="D42" s="6">
        <v>7.3262113553042241</v>
      </c>
      <c r="E42" s="6">
        <v>-1.0782215883203605</v>
      </c>
      <c r="F42" s="6">
        <v>8.4044329436245846</v>
      </c>
      <c r="G42" s="6">
        <v>3.6837884081258503</v>
      </c>
      <c r="H42" s="6">
        <v>0.39237791514104003</v>
      </c>
      <c r="I42" s="6"/>
      <c r="J42" s="6">
        <v>0.39237791514104003</v>
      </c>
      <c r="K42" s="6">
        <v>0.31494584176555029</v>
      </c>
      <c r="L42" s="6">
        <v>6.6358575744311343</v>
      </c>
      <c r="M42" s="6">
        <v>-1.1035766406363281</v>
      </c>
      <c r="N42" s="6">
        <v>7.7394342150674627</v>
      </c>
      <c r="O42" s="6">
        <v>-3.8320395264754392</v>
      </c>
      <c r="P42" s="6">
        <v>0.20059475533928089</v>
      </c>
      <c r="Q42" s="6">
        <v>3.5725050792194892</v>
      </c>
      <c r="R42" s="6">
        <v>7.4045446056949284</v>
      </c>
      <c r="S42" s="6">
        <v>-1.5318558057047225</v>
      </c>
      <c r="T42" s="6">
        <v>-0.99610855119407271</v>
      </c>
      <c r="U42" s="6">
        <v>5.1043608849242119</v>
      </c>
      <c r="V42" s="6">
        <v>8.4006531568890015</v>
      </c>
      <c r="W42" s="6"/>
      <c r="X42" s="6"/>
      <c r="Y42" s="6"/>
      <c r="Z42" s="6"/>
      <c r="AA42" s="6"/>
    </row>
    <row r="43" spans="1:27">
      <c r="A43" t="s">
        <v>61</v>
      </c>
      <c r="B43" s="6">
        <v>2.441832230929819</v>
      </c>
      <c r="C43" s="6">
        <v>0.37466492684039565</v>
      </c>
      <c r="D43" s="6">
        <v>1.4082485788851073</v>
      </c>
      <c r="E43" s="6">
        <v>-0.213326227515509</v>
      </c>
      <c r="F43" s="6">
        <v>1.6215748064006164</v>
      </c>
      <c r="G43" s="6">
        <v>3.5219130114670514</v>
      </c>
      <c r="H43" s="6">
        <v>0.48068454041825248</v>
      </c>
      <c r="I43" s="6"/>
      <c r="J43" s="6">
        <v>0.48068454041825248</v>
      </c>
      <c r="K43" s="6">
        <v>0.31565656964632005</v>
      </c>
      <c r="L43" s="6">
        <v>0.11356869410724135</v>
      </c>
      <c r="M43" s="6">
        <v>-1.8595171271906241</v>
      </c>
      <c r="N43" s="6">
        <v>1.9730858212978655</v>
      </c>
      <c r="O43" s="6">
        <v>-0.41371214069110618</v>
      </c>
      <c r="P43" s="6">
        <v>0.20211920529801325</v>
      </c>
      <c r="Q43" s="6">
        <v>-0.21652427748523861</v>
      </c>
      <c r="R43" s="6">
        <v>0.19718786320586756</v>
      </c>
      <c r="S43" s="6">
        <v>-2.4216825966170017</v>
      </c>
      <c r="T43" s="6">
        <v>-1.7171093406128264</v>
      </c>
      <c r="U43" s="6">
        <v>2.2051583191317632</v>
      </c>
      <c r="V43" s="6">
        <v>1.9142972038186938</v>
      </c>
      <c r="W43" s="6"/>
      <c r="X43" s="6"/>
      <c r="Y43" s="6"/>
      <c r="Z43" s="6"/>
      <c r="AA43" s="6"/>
    </row>
    <row r="44" spans="1:27">
      <c r="A44" t="s">
        <v>62</v>
      </c>
      <c r="B44" s="6">
        <v>-2.0375649309372079</v>
      </c>
      <c r="C44" s="6">
        <v>-1.1953577562977102</v>
      </c>
      <c r="D44" s="6">
        <v>-1.6164613436174591</v>
      </c>
      <c r="E44" s="6">
        <v>-2.1931785745273658</v>
      </c>
      <c r="F44" s="6">
        <v>0.57671723090990668</v>
      </c>
      <c r="G44" s="6">
        <v>3.5437912855117277</v>
      </c>
      <c r="H44" s="6">
        <v>0.47983003992086992</v>
      </c>
      <c r="I44" s="6"/>
      <c r="J44" s="6">
        <v>0.47983003992086992</v>
      </c>
      <c r="K44" s="6">
        <v>0.31549577482239088</v>
      </c>
      <c r="L44" s="6">
        <v>-1.5617182099088069</v>
      </c>
      <c r="M44" s="6">
        <v>-3.4340532042598348</v>
      </c>
      <c r="N44" s="6">
        <v>1.8723349943510279</v>
      </c>
      <c r="O44" s="6">
        <v>-1.0337934286800943</v>
      </c>
      <c r="P44" s="6">
        <v>0.20058216459380793</v>
      </c>
      <c r="Q44" s="6">
        <v>-2.3881511149213934</v>
      </c>
      <c r="R44" s="6">
        <v>-1.3543576862412992</v>
      </c>
      <c r="S44" s="6">
        <v>-4.2732546113052718</v>
      </c>
      <c r="T44" s="6">
        <v>-3.2234889319856075</v>
      </c>
      <c r="U44" s="6">
        <v>1.8851034963838784</v>
      </c>
      <c r="V44" s="6">
        <v>1.8691312457443083</v>
      </c>
      <c r="W44" s="6"/>
      <c r="X44" s="6"/>
      <c r="Y44" s="6"/>
      <c r="Z44" s="6"/>
      <c r="AA44" s="6"/>
    </row>
    <row r="45" spans="1:27">
      <c r="A45" t="s">
        <v>63</v>
      </c>
      <c r="B45" s="6">
        <v>3.798062494108656</v>
      </c>
      <c r="C45" s="6">
        <v>1.1656823553872542</v>
      </c>
      <c r="D45" s="6">
        <v>2.4818724247479551</v>
      </c>
      <c r="E45" s="6">
        <v>-0.32867433745735752</v>
      </c>
      <c r="F45" s="6">
        <v>2.8105467622053126</v>
      </c>
      <c r="G45" s="6">
        <v>3.5056970659568565</v>
      </c>
      <c r="H45" s="6">
        <v>0.47897791946063251</v>
      </c>
      <c r="I45" s="6"/>
      <c r="J45" s="6">
        <v>0.47897791946063251</v>
      </c>
      <c r="K45" s="6">
        <v>0.31446345729388181</v>
      </c>
      <c r="L45" s="6">
        <v>1.2764202071992738</v>
      </c>
      <c r="M45" s="6">
        <v>-4.9672338685713244</v>
      </c>
      <c r="N45" s="6">
        <v>6.2436540757705981</v>
      </c>
      <c r="O45" s="6">
        <v>2.1032473703860317</v>
      </c>
      <c r="P45" s="6">
        <v>0.20026075619295958</v>
      </c>
      <c r="Q45" s="6">
        <v>2.9584696687309453</v>
      </c>
      <c r="R45" s="6">
        <v>0.85522229834491337</v>
      </c>
      <c r="S45" s="6">
        <v>-6.1555893318694004</v>
      </c>
      <c r="T45" s="6">
        <v>-4.6696606713711546</v>
      </c>
      <c r="U45" s="6">
        <v>9.1140590006003457</v>
      </c>
      <c r="V45" s="6">
        <v>5.5248829697160682</v>
      </c>
      <c r="W45" s="6"/>
      <c r="X45" s="6"/>
      <c r="Y45" s="6"/>
      <c r="Z45" s="6"/>
      <c r="AA45" s="6"/>
    </row>
    <row r="46" spans="1:27">
      <c r="A46" t="s">
        <v>64</v>
      </c>
      <c r="B46" s="6">
        <v>-5.3049097401025591</v>
      </c>
      <c r="C46" s="6">
        <v>-5.5262872469306501</v>
      </c>
      <c r="D46" s="6">
        <v>-5.4155984935166046</v>
      </c>
      <c r="E46" s="6">
        <v>-9.4241819937121107</v>
      </c>
      <c r="F46" s="6">
        <v>4.0085835001955061</v>
      </c>
      <c r="G46" s="6">
        <v>3.2344591764034867</v>
      </c>
      <c r="H46" s="6">
        <v>0.47812816922174761</v>
      </c>
      <c r="I46" s="6"/>
      <c r="J46" s="6">
        <v>0.47812816922174761</v>
      </c>
      <c r="K46" s="6">
        <v>0.31255961706089541</v>
      </c>
      <c r="L46" s="6">
        <v>-0.2766811481908813</v>
      </c>
      <c r="M46" s="6">
        <v>-5.2042625426185047</v>
      </c>
      <c r="N46" s="6">
        <v>4.927581394427623</v>
      </c>
      <c r="O46" s="6">
        <v>-0.90008986199262142</v>
      </c>
      <c r="P46" s="6">
        <v>0.20058216459380793</v>
      </c>
      <c r="Q46" s="6">
        <v>-0.99622903733608092</v>
      </c>
      <c r="R46" s="6">
        <v>-9.6139175343459449E-2</v>
      </c>
      <c r="S46" s="6">
        <v>-6.7812815646838098</v>
      </c>
      <c r="T46" s="6">
        <v>-4.8085722351953004</v>
      </c>
      <c r="U46" s="6">
        <v>5.7850525273477285</v>
      </c>
      <c r="V46" s="6">
        <v>4.7124330598518407</v>
      </c>
      <c r="W46" s="6"/>
      <c r="X46" s="6"/>
      <c r="Y46" s="6"/>
      <c r="Z46" s="6"/>
      <c r="AA46" s="6"/>
    </row>
    <row r="47" spans="1:27">
      <c r="A47" t="s">
        <v>65</v>
      </c>
      <c r="B47" s="6">
        <v>-13.800004807337451</v>
      </c>
      <c r="C47" s="6">
        <v>-11.652564931560683</v>
      </c>
      <c r="D47" s="6">
        <v>-12.726284869449067</v>
      </c>
      <c r="E47" s="6">
        <v>-10.842810378698431</v>
      </c>
      <c r="F47" s="6">
        <v>-1.8834744907506362</v>
      </c>
      <c r="G47" s="6">
        <v>2.8555164698637303</v>
      </c>
      <c r="H47" s="6">
        <v>0.47728077867255081</v>
      </c>
      <c r="I47" s="6"/>
      <c r="J47" s="6">
        <v>0.47728077867255081</v>
      </c>
      <c r="K47" s="6">
        <v>0.30978425412337596</v>
      </c>
      <c r="L47" s="6">
        <v>-6.4564271649147313</v>
      </c>
      <c r="M47" s="6">
        <v>-3.3914604951352594</v>
      </c>
      <c r="N47" s="6">
        <v>-3.064966669779472</v>
      </c>
      <c r="O47" s="6">
        <v>-1.7667111828488919</v>
      </c>
      <c r="P47" s="6">
        <v>0.19175481421209653</v>
      </c>
      <c r="Q47" s="6">
        <v>-7.8843629731300009</v>
      </c>
      <c r="R47" s="6">
        <v>-6.1176517902811085</v>
      </c>
      <c r="S47" s="6">
        <v>-5.2193492400867951</v>
      </c>
      <c r="T47" s="6">
        <v>-2.9577969573229321</v>
      </c>
      <c r="U47" s="6">
        <v>-2.6650137330432058</v>
      </c>
      <c r="V47" s="6">
        <v>-3.1598548329581764</v>
      </c>
      <c r="W47" s="6"/>
      <c r="X47" s="6"/>
      <c r="Y47" s="6"/>
      <c r="Z47" s="6"/>
      <c r="AA47" s="6"/>
    </row>
    <row r="48" spans="1:27">
      <c r="A48" t="s">
        <v>66</v>
      </c>
      <c r="B48" s="6">
        <v>2.2096291107420285</v>
      </c>
      <c r="C48" s="6">
        <v>0.26209825049683388</v>
      </c>
      <c r="D48" s="6">
        <v>1.2358636806194312</v>
      </c>
      <c r="E48" s="6">
        <v>-3.6164688192588557</v>
      </c>
      <c r="F48" s="6">
        <v>4.8523324998782869</v>
      </c>
      <c r="G48" s="6">
        <v>2.1829396774552592</v>
      </c>
      <c r="H48" s="6">
        <v>0.33621685286497893</v>
      </c>
      <c r="I48" s="6"/>
      <c r="J48" s="6">
        <v>0.33621685286497893</v>
      </c>
      <c r="K48" s="6">
        <v>0.30940583029453117</v>
      </c>
      <c r="L48" s="6">
        <v>2.8257723003900215</v>
      </c>
      <c r="M48" s="6">
        <v>0.31908248533449651</v>
      </c>
      <c r="N48" s="6">
        <v>2.506689815055525</v>
      </c>
      <c r="O48" s="6">
        <v>0.71733054681935116</v>
      </c>
      <c r="P48" s="6">
        <v>0.18581445523193096</v>
      </c>
      <c r="Q48" s="6">
        <v>3.4098124624309119</v>
      </c>
      <c r="R48" s="6">
        <v>2.6924819156115607</v>
      </c>
      <c r="S48" s="6">
        <v>-1.4803232847212473</v>
      </c>
      <c r="T48" s="6">
        <v>0.72974514700008364</v>
      </c>
      <c r="U48" s="6">
        <v>4.8901357471521596</v>
      </c>
      <c r="V48" s="6">
        <v>1.9627367686114772</v>
      </c>
      <c r="W48" s="6"/>
      <c r="X48" s="6"/>
      <c r="Y48" s="6"/>
      <c r="Z48" s="6"/>
      <c r="AA48" s="6"/>
    </row>
    <row r="49" spans="1:27">
      <c r="A49" t="s">
        <v>67</v>
      </c>
      <c r="B49" s="6">
        <v>10.145678866536301</v>
      </c>
      <c r="C49" s="6">
        <v>9.7471529725968509</v>
      </c>
      <c r="D49" s="6">
        <v>9.9464159195665758</v>
      </c>
      <c r="E49" s="6">
        <v>2.9311439613795898</v>
      </c>
      <c r="F49" s="6">
        <v>7.015271958186986</v>
      </c>
      <c r="G49" s="6">
        <v>2.1562221174490319</v>
      </c>
      <c r="H49" s="6">
        <v>0.19550801440253451</v>
      </c>
      <c r="I49" s="6"/>
      <c r="J49" s="6">
        <v>0.19550801440253451</v>
      </c>
      <c r="K49" s="6">
        <v>0.31142434557449694</v>
      </c>
      <c r="L49" s="6">
        <v>7.1219794273417865</v>
      </c>
      <c r="M49" s="6">
        <v>4.4474145357247794</v>
      </c>
      <c r="N49" s="6">
        <v>2.6745648916170071</v>
      </c>
      <c r="O49" s="6">
        <v>0.94764023290355914</v>
      </c>
      <c r="P49" s="6">
        <v>0.18155694879832809</v>
      </c>
      <c r="Q49" s="6">
        <v>7.8975689910008384</v>
      </c>
      <c r="R49" s="6">
        <v>6.9499287580972791</v>
      </c>
      <c r="S49" s="6">
        <v>3.3439906088141194</v>
      </c>
      <c r="T49" s="6">
        <v>4.6921893934339742</v>
      </c>
      <c r="U49" s="6">
        <v>4.5535783821867195</v>
      </c>
      <c r="V49" s="6">
        <v>2.2577393646633048</v>
      </c>
      <c r="W49" s="6"/>
      <c r="X49" s="6"/>
      <c r="Y49" s="6"/>
      <c r="Z49" s="6"/>
      <c r="AA49" s="6"/>
    </row>
    <row r="50" spans="1:27">
      <c r="A50" t="s">
        <v>68</v>
      </c>
      <c r="B50" s="6">
        <v>10.798201736804813</v>
      </c>
      <c r="C50" s="6">
        <v>9.7138682398142606</v>
      </c>
      <c r="D50" s="6">
        <v>10.256034988309537</v>
      </c>
      <c r="E50" s="6">
        <v>6.1330231010217062</v>
      </c>
      <c r="F50" s="6">
        <v>4.1230118872878307</v>
      </c>
      <c r="G50" s="6">
        <v>2.2326561250746417</v>
      </c>
      <c r="H50" s="6">
        <v>5.500533726099377E-2</v>
      </c>
      <c r="I50" s="6"/>
      <c r="J50" s="6">
        <v>5.500533726099377E-2</v>
      </c>
      <c r="K50" s="6">
        <v>0.3158397999634629</v>
      </c>
      <c r="L50" s="6">
        <v>5.3172705502114903</v>
      </c>
      <c r="M50" s="6">
        <v>7.5405292113095754</v>
      </c>
      <c r="N50" s="6">
        <v>-2.2232586610980851</v>
      </c>
      <c r="O50" s="6">
        <v>0.86144056224041976</v>
      </c>
      <c r="P50" s="6">
        <v>0.18340500885403491</v>
      </c>
      <c r="Q50" s="6">
        <v>6.0207185985069804</v>
      </c>
      <c r="R50" s="6">
        <v>5.1592780362665609</v>
      </c>
      <c r="S50" s="6">
        <v>7.4844583036448613</v>
      </c>
      <c r="T50" s="6">
        <v>7.5531225843135763</v>
      </c>
      <c r="U50" s="6">
        <v>-1.4637397051378809</v>
      </c>
      <c r="V50" s="6">
        <v>-2.3938445480470154</v>
      </c>
      <c r="W50" s="6"/>
      <c r="X50" s="6"/>
      <c r="Y50" s="6"/>
      <c r="Z50" s="6"/>
      <c r="AA50" s="6"/>
    </row>
    <row r="51" spans="1:27">
      <c r="A51" t="s">
        <v>69</v>
      </c>
      <c r="B51" s="6">
        <v>9.1828000546037458</v>
      </c>
      <c r="C51" s="6">
        <v>11.214582007185214</v>
      </c>
      <c r="D51" s="6">
        <v>10.19869103089448</v>
      </c>
      <c r="E51" s="6">
        <v>6.0884186424107867</v>
      </c>
      <c r="F51" s="6">
        <v>4.1102723884836934</v>
      </c>
      <c r="G51" s="6">
        <v>2.4082580808890799</v>
      </c>
      <c r="H51" s="6">
        <v>-8.5439379872198629E-2</v>
      </c>
      <c r="I51" s="6"/>
      <c r="J51" s="6">
        <v>-8.5439379872198629E-2</v>
      </c>
      <c r="K51" s="6">
        <v>0.32265219346125484</v>
      </c>
      <c r="L51" s="6">
        <v>5.3555564424967397</v>
      </c>
      <c r="M51" s="6">
        <v>8.2208795903219674</v>
      </c>
      <c r="N51" s="6">
        <v>-2.8653231478252277</v>
      </c>
      <c r="O51" s="6">
        <v>-4.250356523209371</v>
      </c>
      <c r="P51" s="6">
        <v>0.1907585866073635</v>
      </c>
      <c r="Q51" s="6">
        <v>1.915991922232176</v>
      </c>
      <c r="R51" s="6">
        <v>6.1663484454415469</v>
      </c>
      <c r="S51" s="6">
        <v>9.2671027163777531</v>
      </c>
      <c r="T51" s="6">
        <v>7.9742584442715652</v>
      </c>
      <c r="U51" s="6">
        <v>-7.3511107941455771</v>
      </c>
      <c r="V51" s="6">
        <v>-1.8079099988300182</v>
      </c>
      <c r="W51" s="6"/>
      <c r="X51" s="6"/>
      <c r="Y51" s="6"/>
      <c r="Z51" s="6"/>
      <c r="AA51" s="6"/>
    </row>
    <row r="52" spans="1:27">
      <c r="A52" t="s">
        <v>70</v>
      </c>
      <c r="B52" s="6">
        <v>11.221140418868458</v>
      </c>
      <c r="C52" s="6">
        <v>12.757979645281736</v>
      </c>
      <c r="D52" s="6">
        <v>11.989560032075097</v>
      </c>
      <c r="E52" s="6">
        <v>9.3879543164348433</v>
      </c>
      <c r="F52" s="6">
        <v>2.6016057156402539</v>
      </c>
      <c r="G52" s="6">
        <v>3.0484177575820475</v>
      </c>
      <c r="H52" s="6">
        <v>0.10645351780098622</v>
      </c>
      <c r="I52" s="6"/>
      <c r="J52" s="6">
        <v>0.10645351780098622</v>
      </c>
      <c r="K52" s="6">
        <v>0.32617750136036794</v>
      </c>
      <c r="L52" s="6">
        <v>4.5976891348359255</v>
      </c>
      <c r="M52" s="6">
        <v>5.9179881229466398</v>
      </c>
      <c r="N52" s="6">
        <v>-1.3202989881107143</v>
      </c>
      <c r="O52" s="6">
        <v>-1.3429845178187514</v>
      </c>
      <c r="P52" s="6">
        <v>0.19255702280912365</v>
      </c>
      <c r="Q52" s="6">
        <v>3.5133057174470994</v>
      </c>
      <c r="R52" s="6">
        <v>4.8562902352658508</v>
      </c>
      <c r="S52" s="6">
        <v>7.8890734113189049</v>
      </c>
      <c r="T52" s="6">
        <v>5.44792853291555</v>
      </c>
      <c r="U52" s="6">
        <v>-4.375767693871806</v>
      </c>
      <c r="V52" s="6">
        <v>-0.59163829764969922</v>
      </c>
      <c r="W52" s="6"/>
      <c r="X52" s="6"/>
      <c r="Y52" s="6"/>
      <c r="Z52" s="6"/>
      <c r="AA52" s="6"/>
    </row>
    <row r="53" spans="1:27">
      <c r="A53" t="s">
        <v>71</v>
      </c>
      <c r="B53" s="6">
        <v>-2.0761836529645805</v>
      </c>
      <c r="C53" s="6">
        <v>-5.2495326595474623</v>
      </c>
      <c r="D53" s="6">
        <v>-3.6628581562560214</v>
      </c>
      <c r="E53" s="6">
        <v>-3.7490704127584706</v>
      </c>
      <c r="F53" s="6">
        <v>8.6212256502449236E-2</v>
      </c>
      <c r="G53" s="6">
        <v>2.762867401744495</v>
      </c>
      <c r="H53" s="6">
        <v>0.29819329823013163</v>
      </c>
      <c r="I53" s="6"/>
      <c r="J53" s="6">
        <v>0.29819329823013163</v>
      </c>
      <c r="K53" s="6">
        <v>0.32641572366096216</v>
      </c>
      <c r="L53" s="6">
        <v>-2.2402449546512151</v>
      </c>
      <c r="M53" s="6">
        <v>1.7188017343163733</v>
      </c>
      <c r="N53" s="6">
        <v>-3.9590466889675886</v>
      </c>
      <c r="O53" s="6">
        <v>0.88844529832846564</v>
      </c>
      <c r="P53" s="6">
        <v>0.19745069745069743</v>
      </c>
      <c r="Q53" s="6">
        <v>-1.5272238001244978</v>
      </c>
      <c r="R53" s="6">
        <v>-2.4156690984529634</v>
      </c>
      <c r="S53" s="6">
        <v>3.8227488977590438</v>
      </c>
      <c r="T53" s="6">
        <v>1.2011689440297588</v>
      </c>
      <c r="U53" s="6">
        <v>-5.3499726978835414</v>
      </c>
      <c r="V53" s="6">
        <v>-3.6168380424827222</v>
      </c>
      <c r="W53" s="6"/>
      <c r="X53" s="6"/>
      <c r="Y53" s="6"/>
      <c r="Z53" s="6"/>
      <c r="AA53" s="6"/>
    </row>
    <row r="54" spans="1:27">
      <c r="A54" t="s">
        <v>72</v>
      </c>
      <c r="B54" s="6">
        <v>0.71424839102824933</v>
      </c>
      <c r="C54" s="6">
        <v>2.1624933344458697</v>
      </c>
      <c r="D54" s="6">
        <v>1.4383708627370595</v>
      </c>
      <c r="E54" s="6">
        <v>-0.36534007918369582</v>
      </c>
      <c r="F54" s="6">
        <v>1.8037109419207553</v>
      </c>
      <c r="G54" s="6">
        <v>3.2437524950486707</v>
      </c>
      <c r="H54" s="6">
        <v>0.48950467835879863</v>
      </c>
      <c r="I54" s="6"/>
      <c r="J54" s="6">
        <v>0.48950467835879863</v>
      </c>
      <c r="K54" s="6">
        <v>0.32336686036286411</v>
      </c>
      <c r="L54" s="6">
        <v>0.30543492004732753</v>
      </c>
      <c r="M54" s="6">
        <v>-2.8990309319475491</v>
      </c>
      <c r="N54" s="6">
        <v>3.2044658519948768</v>
      </c>
      <c r="O54" s="6">
        <v>1.1741737521843878</v>
      </c>
      <c r="P54" s="6">
        <v>0.19134178426213824</v>
      </c>
      <c r="Q54" s="6">
        <v>1.2549401714549848</v>
      </c>
      <c r="R54" s="6">
        <v>8.0766419270597023E-2</v>
      </c>
      <c r="S54" s="6">
        <v>-1.3524995079441564</v>
      </c>
      <c r="T54" s="6">
        <v>-3.2649656078430578</v>
      </c>
      <c r="U54" s="6">
        <v>2.6074396793991412</v>
      </c>
      <c r="V54" s="6">
        <v>3.3457320271136548</v>
      </c>
      <c r="W54" s="6"/>
      <c r="X54" s="6"/>
      <c r="Y54" s="6"/>
      <c r="Z54" s="6"/>
      <c r="AA54" s="6"/>
    </row>
    <row r="55" spans="1:27">
      <c r="A55" t="s">
        <v>73</v>
      </c>
      <c r="B55" s="6">
        <v>9.7654317498594878</v>
      </c>
      <c r="C55" s="6">
        <v>9.7732503322415454</v>
      </c>
      <c r="D55" s="6">
        <v>9.7693410410505166</v>
      </c>
      <c r="E55" s="6">
        <v>-1.0844523383696014</v>
      </c>
      <c r="F55" s="6">
        <v>10.853793379420118</v>
      </c>
      <c r="G55" s="6">
        <v>3.7351166649508452</v>
      </c>
      <c r="H55" s="6">
        <v>0.68011442327282623</v>
      </c>
      <c r="I55" s="6"/>
      <c r="J55" s="6">
        <v>0.68011442327282623</v>
      </c>
      <c r="K55" s="6">
        <v>0.31703091146617002</v>
      </c>
      <c r="L55" s="6">
        <v>8.8613438976619836</v>
      </c>
      <c r="M55" s="6">
        <v>-6.1221170625084076</v>
      </c>
      <c r="N55" s="6">
        <v>14.98346096017039</v>
      </c>
      <c r="O55" s="6">
        <v>0.90390248039287346</v>
      </c>
      <c r="P55" s="6">
        <v>0.1919497440670079</v>
      </c>
      <c r="Q55" s="6">
        <v>9.5917425282819124</v>
      </c>
      <c r="R55" s="6">
        <v>8.6878400478890381</v>
      </c>
      <c r="S55" s="6">
        <v>-5.6182214091947005</v>
      </c>
      <c r="T55" s="6">
        <v>-6.2418158572057321</v>
      </c>
      <c r="U55" s="6">
        <v>15.209963937476612</v>
      </c>
      <c r="V55" s="6">
        <v>14.929655905094769</v>
      </c>
      <c r="W55" s="6"/>
      <c r="X55" s="6"/>
      <c r="Y55" s="6"/>
      <c r="Z55" s="6"/>
      <c r="AA55" s="6"/>
    </row>
    <row r="56" spans="1:27">
      <c r="A56" t="s">
        <v>74</v>
      </c>
      <c r="B56" s="6">
        <v>-3.7452686417180914</v>
      </c>
      <c r="C56" s="6">
        <v>-1.9692438696802483</v>
      </c>
      <c r="D56" s="6">
        <v>-2.8572562556991699</v>
      </c>
      <c r="E56" s="6">
        <v>3.9642732399723712</v>
      </c>
      <c r="F56" s="6">
        <v>-6.8215294956715411</v>
      </c>
      <c r="G56" s="6">
        <v>3.1407111783288326</v>
      </c>
      <c r="H56" s="6">
        <v>0.59749480025708124</v>
      </c>
      <c r="I56" s="6"/>
      <c r="J56" s="6">
        <v>0.59749480025708124</v>
      </c>
      <c r="K56" s="6">
        <v>0.3128053910563765</v>
      </c>
      <c r="L56" s="6">
        <v>-6.9745100485284519</v>
      </c>
      <c r="M56" s="6">
        <v>-6.7364561647157206</v>
      </c>
      <c r="N56" s="6">
        <v>-0.23805388381273129</v>
      </c>
      <c r="O56" s="6">
        <v>1.2084612608317808</v>
      </c>
      <c r="P56" s="6">
        <v>0.19704779756326146</v>
      </c>
      <c r="Q56" s="6">
        <v>-6.004173417584096</v>
      </c>
      <c r="R56" s="6">
        <v>-7.2126346784158768</v>
      </c>
      <c r="S56" s="6">
        <v>-7.3753552378039631</v>
      </c>
      <c r="T56" s="6">
        <v>-6.5796676848595155</v>
      </c>
      <c r="U56" s="6">
        <v>1.3711818202198671</v>
      </c>
      <c r="V56" s="6">
        <v>-0.63296699355636132</v>
      </c>
      <c r="W56" s="6"/>
      <c r="X56" s="6"/>
      <c r="Y56" s="6"/>
      <c r="Z56" s="6"/>
      <c r="AA56" s="6"/>
    </row>
    <row r="57" spans="1:27">
      <c r="A57" t="s">
        <v>75</v>
      </c>
      <c r="B57" s="6">
        <v>0.39263299719571876</v>
      </c>
      <c r="C57" s="6">
        <v>-1.010625797592013</v>
      </c>
      <c r="D57" s="6">
        <v>-0.30899640019814711</v>
      </c>
      <c r="E57" s="6">
        <v>-0.5783457631615363</v>
      </c>
      <c r="F57" s="6">
        <v>0.26934936296338918</v>
      </c>
      <c r="G57" s="6">
        <v>3.1473060147990997</v>
      </c>
      <c r="H57" s="6">
        <v>0.51524329232464083</v>
      </c>
      <c r="I57" s="6"/>
      <c r="J57" s="6">
        <v>0.51524329232464083</v>
      </c>
      <c r="K57" s="6">
        <v>0.31069029913343216</v>
      </c>
      <c r="L57" s="6">
        <v>-1.243336702104008</v>
      </c>
      <c r="M57" s="6">
        <v>-4.6716682653699326</v>
      </c>
      <c r="N57" s="6">
        <v>3.4283315632659246</v>
      </c>
      <c r="O57" s="6">
        <v>1.7405055122279904</v>
      </c>
      <c r="P57" s="6">
        <v>0.19326945548025237</v>
      </c>
      <c r="Q57" s="6">
        <v>0.16078225751530084</v>
      </c>
      <c r="R57" s="6">
        <v>-1.5797232547126896</v>
      </c>
      <c r="S57" s="6">
        <v>-6.0992154370813081</v>
      </c>
      <c r="T57" s="6">
        <v>-4.3296689863996809</v>
      </c>
      <c r="U57" s="6">
        <v>6.2599976945966089</v>
      </c>
      <c r="V57" s="6">
        <v>2.7499457316869913</v>
      </c>
      <c r="W57" s="6"/>
      <c r="X57" s="6"/>
      <c r="Y57" s="6"/>
      <c r="Z57" s="6"/>
      <c r="AA57" s="6"/>
    </row>
    <row r="58" spans="1:27">
      <c r="A58" t="s">
        <v>76</v>
      </c>
      <c r="B58" s="6">
        <v>-7.400476871939965</v>
      </c>
      <c r="C58" s="6">
        <v>-3.8996912374111403</v>
      </c>
      <c r="D58" s="6">
        <v>-5.6500840546755526</v>
      </c>
      <c r="E58" s="6">
        <v>-4.5754234127294069</v>
      </c>
      <c r="F58" s="6">
        <v>-1.0746606419461457</v>
      </c>
      <c r="G58" s="6">
        <v>2.0183699827022075</v>
      </c>
      <c r="H58" s="6">
        <v>0.43330819680669208</v>
      </c>
      <c r="I58" s="6"/>
      <c r="J58" s="6">
        <v>0.43330819680669208</v>
      </c>
      <c r="K58" s="6">
        <v>0.3106856356973815</v>
      </c>
      <c r="L58" s="6">
        <v>-3.4219430988919317</v>
      </c>
      <c r="M58" s="6">
        <v>-0.89841745586160004</v>
      </c>
      <c r="N58" s="6">
        <v>-2.5235256430303314</v>
      </c>
      <c r="O58" s="6">
        <v>2.5562263970186283</v>
      </c>
      <c r="P58" s="6">
        <v>0.19144893111638953</v>
      </c>
      <c r="Q58" s="6">
        <v>-1.3551035132740195</v>
      </c>
      <c r="R58" s="6">
        <v>-3.9113299102926478</v>
      </c>
      <c r="S58" s="6">
        <v>-2.5016662257093421</v>
      </c>
      <c r="T58" s="6">
        <v>-0.51879979766615936</v>
      </c>
      <c r="U58" s="6">
        <v>1.1465627124353226</v>
      </c>
      <c r="V58" s="6">
        <v>-3.3925301126264884</v>
      </c>
      <c r="W58" s="6"/>
      <c r="X58" s="6"/>
      <c r="Y58" s="6"/>
      <c r="Z58" s="6"/>
      <c r="AA58" s="6"/>
    </row>
    <row r="59" spans="1:27">
      <c r="A59" t="s">
        <v>77</v>
      </c>
      <c r="B59" s="6">
        <v>2.3077794005331498</v>
      </c>
      <c r="C59" s="6">
        <v>3.1793515547562379E-2</v>
      </c>
      <c r="D59" s="6">
        <v>1.1697864580403561</v>
      </c>
      <c r="E59" s="6">
        <v>-2.1774240435906478</v>
      </c>
      <c r="F59" s="6">
        <v>3.3472105016310039</v>
      </c>
      <c r="G59" s="6">
        <v>1.955442641129254</v>
      </c>
      <c r="H59" s="6">
        <v>0.35163846197683313</v>
      </c>
      <c r="I59" s="6"/>
      <c r="J59" s="6">
        <v>0.35163846197683313</v>
      </c>
      <c r="K59" s="6">
        <v>0.31279140074816547</v>
      </c>
      <c r="L59" s="6">
        <v>1.8128363673138699</v>
      </c>
      <c r="M59" s="6">
        <v>2.9720775908593677</v>
      </c>
      <c r="N59" s="6">
        <v>-1.1592412235454979</v>
      </c>
      <c r="O59" s="6">
        <v>0.62898002237722928</v>
      </c>
      <c r="P59" s="6">
        <v>0.18226833294034428</v>
      </c>
      <c r="Q59" s="6">
        <v>2.3271732495596211</v>
      </c>
      <c r="R59" s="6">
        <v>1.6981932271823919</v>
      </c>
      <c r="S59" s="6">
        <v>1.8503802347679406</v>
      </c>
      <c r="T59" s="6">
        <v>3.2220983683272668</v>
      </c>
      <c r="U59" s="6">
        <v>0.47679301479168057</v>
      </c>
      <c r="V59" s="6">
        <v>-1.523905141144875</v>
      </c>
      <c r="W59" s="6"/>
      <c r="X59" s="6"/>
      <c r="Y59" s="6"/>
      <c r="Z59" s="6"/>
      <c r="AA59" s="6"/>
    </row>
    <row r="60" spans="1:27">
      <c r="A60" t="s">
        <v>78</v>
      </c>
      <c r="B60" s="6">
        <v>8.9161501913450181</v>
      </c>
      <c r="C60" s="6">
        <v>7.9662057294465072</v>
      </c>
      <c r="D60" s="6">
        <v>8.4411779603957626</v>
      </c>
      <c r="E60" s="6">
        <v>-4.6260798554261129</v>
      </c>
      <c r="F60" s="6">
        <v>13.067257815821876</v>
      </c>
      <c r="G60" s="6">
        <v>2.1760665691947985</v>
      </c>
      <c r="H60" s="6">
        <v>0.58765070814992271</v>
      </c>
      <c r="I60" s="6"/>
      <c r="J60" s="6">
        <v>0.58765070814992271</v>
      </c>
      <c r="K60" s="6">
        <v>0.31469672004059679</v>
      </c>
      <c r="L60" s="6">
        <v>10.523925688992195</v>
      </c>
      <c r="M60" s="6">
        <v>5.3550255597180634</v>
      </c>
      <c r="N60" s="6">
        <v>5.1689001292741317</v>
      </c>
      <c r="O60" s="6">
        <v>-0.4774148607959009</v>
      </c>
      <c r="P60" s="6">
        <v>0.18378627360663288</v>
      </c>
      <c r="Q60" s="6">
        <v>10.134253126426401</v>
      </c>
      <c r="R60" s="6">
        <v>10.611667987222303</v>
      </c>
      <c r="S60" s="6">
        <v>5.2582264773930891</v>
      </c>
      <c r="T60" s="6">
        <v>5.3768217413476709</v>
      </c>
      <c r="U60" s="6">
        <v>4.876026649033312</v>
      </c>
      <c r="V60" s="6">
        <v>5.2348462458746319</v>
      </c>
      <c r="W60" s="6"/>
      <c r="X60" s="6"/>
      <c r="Y60" s="6"/>
      <c r="Z60" s="6"/>
      <c r="AA60" s="6"/>
    </row>
    <row r="61" spans="1:27">
      <c r="A61" t="s">
        <v>79</v>
      </c>
      <c r="B61" s="6">
        <v>7.1171564591594461</v>
      </c>
      <c r="C61" s="6">
        <v>6.8391155720274099</v>
      </c>
      <c r="D61" s="6">
        <v>6.978136015593428</v>
      </c>
      <c r="E61" s="6">
        <v>2.8494424223506343</v>
      </c>
      <c r="F61" s="6">
        <v>4.1286935932427937</v>
      </c>
      <c r="G61" s="6">
        <v>2.7629027759781057</v>
      </c>
      <c r="H61" s="6">
        <v>0.82262408757287631</v>
      </c>
      <c r="I61" s="6"/>
      <c r="J61" s="6">
        <v>0.82262408757287631</v>
      </c>
      <c r="K61" s="6">
        <v>0.3164015935746618</v>
      </c>
      <c r="L61" s="6">
        <v>3.5937303599105332</v>
      </c>
      <c r="M61" s="6">
        <v>5.6772306820478935</v>
      </c>
      <c r="N61" s="6">
        <v>-2.0835003221373602</v>
      </c>
      <c r="O61" s="6">
        <v>-6.8236220604589448E-2</v>
      </c>
      <c r="P61" s="6">
        <v>0.18419864559819413</v>
      </c>
      <c r="Q61" s="6">
        <v>3.5380631587220486</v>
      </c>
      <c r="R61" s="6">
        <v>3.606299379326638</v>
      </c>
      <c r="S61" s="6">
        <v>6.6093525175825274</v>
      </c>
      <c r="T61" s="6">
        <v>5.4667681978762657</v>
      </c>
      <c r="U61" s="6">
        <v>-3.0712893588604788</v>
      </c>
      <c r="V61" s="6">
        <v>-1.8604688185496276</v>
      </c>
      <c r="W61" s="6"/>
      <c r="X61" s="6"/>
      <c r="Y61" s="6"/>
      <c r="Z61" s="6"/>
      <c r="AA61" s="6"/>
    </row>
    <row r="62" spans="1:27">
      <c r="A62" t="s">
        <v>80</v>
      </c>
      <c r="B62" s="6">
        <v>8.0577691792257156</v>
      </c>
      <c r="C62" s="6">
        <v>9.8158773657363696</v>
      </c>
      <c r="D62" s="6">
        <v>8.9368232724810426</v>
      </c>
      <c r="E62" s="6">
        <v>3.8655576170260275</v>
      </c>
      <c r="F62" s="6">
        <v>5.0712656554550151</v>
      </c>
      <c r="G62" s="6">
        <v>2.7662158900481026</v>
      </c>
      <c r="H62" s="6">
        <v>1.0561491744294216</v>
      </c>
      <c r="I62" s="6"/>
      <c r="J62" s="6">
        <v>1.0561491744294216</v>
      </c>
      <c r="K62" s="6">
        <v>0.31790602135037482</v>
      </c>
      <c r="L62" s="6">
        <v>4.7003600175489364</v>
      </c>
      <c r="M62" s="6">
        <v>4.1433208185295056</v>
      </c>
      <c r="N62" s="6">
        <v>0.55703919901943078</v>
      </c>
      <c r="O62" s="6">
        <v>1.5541416843207232</v>
      </c>
      <c r="P62" s="6">
        <v>0.1885752095280106</v>
      </c>
      <c r="Q62" s="6">
        <v>5.9614291081126636</v>
      </c>
      <c r="R62" s="6">
        <v>4.4072874237919404</v>
      </c>
      <c r="S62" s="6">
        <v>5.7696486107610401</v>
      </c>
      <c r="T62" s="6">
        <v>3.7653620627920876</v>
      </c>
      <c r="U62" s="6">
        <v>0.1917804973516235</v>
      </c>
      <c r="V62" s="6">
        <v>0.64192536099985276</v>
      </c>
      <c r="W62" s="6"/>
      <c r="X62" s="6"/>
      <c r="Y62" s="6"/>
      <c r="Z62" s="6"/>
      <c r="AA62" s="6"/>
    </row>
    <row r="63" spans="1:27">
      <c r="A63" t="s">
        <v>81</v>
      </c>
      <c r="B63" s="6">
        <v>7.937271377686983</v>
      </c>
      <c r="C63" s="6">
        <v>4.7950782599897934</v>
      </c>
      <c r="D63" s="6">
        <v>6.3661748188383882</v>
      </c>
      <c r="E63" s="6">
        <v>4.0982229942255088</v>
      </c>
      <c r="F63" s="6">
        <v>2.2679518246128794</v>
      </c>
      <c r="G63" s="6">
        <v>3.3064531406897464</v>
      </c>
      <c r="H63" s="6">
        <v>1.2878249920241558</v>
      </c>
      <c r="I63" s="6"/>
      <c r="J63" s="6">
        <v>1.2878249920241558</v>
      </c>
      <c r="K63" s="6">
        <v>0.31921000336775529</v>
      </c>
      <c r="L63" s="6">
        <v>1.6439543102434717</v>
      </c>
      <c r="M63" s="6">
        <v>1.7392777519237643</v>
      </c>
      <c r="N63" s="6">
        <v>-9.5323441680292609E-2</v>
      </c>
      <c r="O63" s="6">
        <v>2.1514052158868755</v>
      </c>
      <c r="P63" s="6">
        <v>0.18794402583423037</v>
      </c>
      <c r="Q63" s="6">
        <v>3.3910157686558065</v>
      </c>
      <c r="R63" s="6">
        <v>1.239610552768931</v>
      </c>
      <c r="S63" s="6">
        <v>3.5051517661559859</v>
      </c>
      <c r="T63" s="6">
        <v>1.3305799750349179</v>
      </c>
      <c r="U63" s="6">
        <v>-0.11413599750017944</v>
      </c>
      <c r="V63" s="6">
        <v>-9.0969422265986921E-2</v>
      </c>
      <c r="W63" s="6"/>
      <c r="X63" s="6"/>
      <c r="Y63" s="6"/>
      <c r="Z63" s="6"/>
      <c r="AA63" s="6"/>
    </row>
    <row r="64" spans="1:27">
      <c r="A64" t="s">
        <v>82</v>
      </c>
      <c r="B64" s="6">
        <v>4.3594545343619728</v>
      </c>
      <c r="C64" s="6">
        <v>4.6308914276078639</v>
      </c>
      <c r="D64" s="6">
        <v>4.4951729809849184</v>
      </c>
      <c r="E64" s="6">
        <v>2.117278365801667</v>
      </c>
      <c r="F64" s="6">
        <v>2.3778946151832514</v>
      </c>
      <c r="G64" s="6">
        <v>3.1952018214852407</v>
      </c>
      <c r="H64" s="6">
        <v>0.96277962093154201</v>
      </c>
      <c r="I64" s="6"/>
      <c r="J64" s="6">
        <v>0.96277962093154201</v>
      </c>
      <c r="K64" s="6">
        <v>0.32068541352421276</v>
      </c>
      <c r="L64" s="6">
        <v>1.3781900459894902</v>
      </c>
      <c r="M64" s="6">
        <v>-0.32856989120404478</v>
      </c>
      <c r="N64" s="6">
        <v>1.7067599371935351</v>
      </c>
      <c r="O64" s="6">
        <v>0.81807527390226564</v>
      </c>
      <c r="P64" s="6">
        <v>0.19038502446288022</v>
      </c>
      <c r="Q64" s="6">
        <v>2.0405160388573957</v>
      </c>
      <c r="R64" s="6">
        <v>1.2224407649551299</v>
      </c>
      <c r="S64" s="6">
        <v>1.0191073402211739</v>
      </c>
      <c r="T64" s="6">
        <v>-0.64548295534633859</v>
      </c>
      <c r="U64" s="6">
        <v>1.0214086986362219</v>
      </c>
      <c r="V64" s="6">
        <v>1.8679237203014685</v>
      </c>
      <c r="W64" s="6"/>
      <c r="X64" s="6"/>
      <c r="Y64" s="6"/>
      <c r="Z64" s="6"/>
      <c r="AA64" s="6"/>
    </row>
    <row r="65" spans="1:27">
      <c r="A65" t="s">
        <v>83</v>
      </c>
      <c r="B65" s="6">
        <v>3.7262626887542893</v>
      </c>
      <c r="C65" s="6">
        <v>3.9901736379437835</v>
      </c>
      <c r="D65" s="6">
        <v>3.8582181633490364</v>
      </c>
      <c r="E65" s="6">
        <v>-2.1105390833668025</v>
      </c>
      <c r="F65" s="6">
        <v>5.968757246715839</v>
      </c>
      <c r="G65" s="6">
        <v>3.4542452641490988</v>
      </c>
      <c r="H65" s="6">
        <v>0.64006828052107778</v>
      </c>
      <c r="I65" s="6"/>
      <c r="J65" s="6">
        <v>0.64006828052107778</v>
      </c>
      <c r="K65" s="6">
        <v>0.32233225181977176</v>
      </c>
      <c r="L65" s="6">
        <v>3.7412941467473093</v>
      </c>
      <c r="M65" s="6">
        <v>-1.2460038646819538</v>
      </c>
      <c r="N65" s="6">
        <v>4.9872980114292629</v>
      </c>
      <c r="O65" s="6">
        <v>-0.16954593621239833</v>
      </c>
      <c r="P65" s="6">
        <v>0.19006524942117448</v>
      </c>
      <c r="Q65" s="6">
        <v>3.6039730011894671</v>
      </c>
      <c r="R65" s="6">
        <v>3.7735189374018652</v>
      </c>
      <c r="S65" s="6">
        <v>-0.63936912188128658</v>
      </c>
      <c r="T65" s="6">
        <v>-1.3883612380574744</v>
      </c>
      <c r="U65" s="6">
        <v>4.2433421230707538</v>
      </c>
      <c r="V65" s="6">
        <v>5.1618801754593395</v>
      </c>
      <c r="W65" s="6"/>
      <c r="X65" s="6"/>
      <c r="Y65" s="6"/>
      <c r="Z65" s="6"/>
      <c r="AA65" s="6"/>
    </row>
    <row r="66" spans="1:27">
      <c r="A66" t="s">
        <v>84</v>
      </c>
      <c r="B66" s="6">
        <v>1.1149174573775511</v>
      </c>
      <c r="C66" s="6">
        <v>5.2199710165742985</v>
      </c>
      <c r="D66" s="6">
        <v>3.1674442369759248</v>
      </c>
      <c r="E66" s="6">
        <v>-2.8201755154690034</v>
      </c>
      <c r="F66" s="6">
        <v>5.9876197524449282</v>
      </c>
      <c r="G66" s="6">
        <v>3.2814730440809941</v>
      </c>
      <c r="H66" s="6">
        <v>0.31890139171650844</v>
      </c>
      <c r="I66" s="6"/>
      <c r="J66" s="6">
        <v>0.31890139171650844</v>
      </c>
      <c r="K66" s="6">
        <v>0.32415051825447172</v>
      </c>
      <c r="L66" s="6">
        <v>3.7942378693406154</v>
      </c>
      <c r="M66" s="6">
        <v>-0.87617808901555538</v>
      </c>
      <c r="N66" s="6">
        <v>4.6704159583561706</v>
      </c>
      <c r="O66" s="6">
        <v>1.6181878417598599</v>
      </c>
      <c r="P66" s="6">
        <v>0.19407687460617518</v>
      </c>
      <c r="Q66" s="6">
        <v>5.09837287224601</v>
      </c>
      <c r="R66" s="6">
        <v>3.4801850304861497</v>
      </c>
      <c r="S66" s="6">
        <v>-1.0061813229178358</v>
      </c>
      <c r="T66" s="6">
        <v>-0.8448716026653581</v>
      </c>
      <c r="U66" s="6">
        <v>6.1045541951638462</v>
      </c>
      <c r="V66" s="6">
        <v>4.3250566331515081</v>
      </c>
      <c r="W66" s="6"/>
      <c r="X66" s="6"/>
      <c r="Y66" s="6"/>
      <c r="Z66" s="6"/>
      <c r="AA66" s="6"/>
    </row>
    <row r="67" spans="1:27">
      <c r="A67" t="s">
        <v>85</v>
      </c>
      <c r="B67" s="6">
        <v>4.8205783778550781</v>
      </c>
      <c r="C67" s="6">
        <v>3.3722593131757961</v>
      </c>
      <c r="D67" s="6">
        <v>4.0964188455154371</v>
      </c>
      <c r="E67" s="6">
        <v>3.0155653304493768</v>
      </c>
      <c r="F67" s="6">
        <v>1.0808535150660603</v>
      </c>
      <c r="G67" s="6">
        <v>3.5185364696740531</v>
      </c>
      <c r="H67" s="6">
        <v>-1.4981560557458806E-3</v>
      </c>
      <c r="I67" s="6"/>
      <c r="J67" s="6">
        <v>-1.4981560557458806E-3</v>
      </c>
      <c r="K67" s="6">
        <v>0.32614021282822492</v>
      </c>
      <c r="L67" s="6">
        <v>0.91782394779374465</v>
      </c>
      <c r="M67" s="6">
        <v>0.29660838480858942</v>
      </c>
      <c r="N67" s="6">
        <v>0.62121556298515523</v>
      </c>
      <c r="O67" s="6">
        <v>2.1195118954928112</v>
      </c>
      <c r="P67" s="6">
        <v>0.1952430196483971</v>
      </c>
      <c r="Q67" s="6">
        <v>2.6235159406298414</v>
      </c>
      <c r="R67" s="6">
        <v>0.50400404513703034</v>
      </c>
      <c r="S67" s="6">
        <v>-0.29334133237175497</v>
      </c>
      <c r="T67" s="6">
        <v>0.43973676646323989</v>
      </c>
      <c r="U67" s="6">
        <v>2.9168572730015963</v>
      </c>
      <c r="V67" s="6">
        <v>6.4267278673790451E-2</v>
      </c>
      <c r="W67" s="6"/>
      <c r="X67" s="6"/>
      <c r="Y67" s="6"/>
      <c r="Z67" s="6"/>
      <c r="AA67" s="6"/>
    </row>
    <row r="68" spans="1:27">
      <c r="A68" t="s">
        <v>86</v>
      </c>
      <c r="B68" s="6">
        <v>5.5546161985684961</v>
      </c>
      <c r="C68" s="6">
        <v>6.4188896740926538</v>
      </c>
      <c r="D68" s="6">
        <v>5.9867529363305749</v>
      </c>
      <c r="E68" s="6">
        <v>2.5046456237411974</v>
      </c>
      <c r="F68" s="6">
        <v>3.4821073125893776</v>
      </c>
      <c r="G68" s="6">
        <v>3.2333175809965491</v>
      </c>
      <c r="H68" s="6">
        <v>2.7016164349902283E-2</v>
      </c>
      <c r="I68" s="6"/>
      <c r="J68" s="6">
        <v>2.7016164349902283E-2</v>
      </c>
      <c r="K68" s="6">
        <v>0.32762435307396953</v>
      </c>
      <c r="L68" s="6">
        <v>3.2252116230082244</v>
      </c>
      <c r="M68" s="6">
        <v>1.4869222484717626</v>
      </c>
      <c r="N68" s="6">
        <v>1.7382893745364618</v>
      </c>
      <c r="O68" s="6">
        <v>-0.70325220233898578</v>
      </c>
      <c r="P68" s="6">
        <v>0.19690175295556459</v>
      </c>
      <c r="Q68" s="6">
        <v>2.6604310120796466</v>
      </c>
      <c r="R68" s="6">
        <v>3.3636832144186322</v>
      </c>
      <c r="S68" s="6">
        <v>0.85393704896436129</v>
      </c>
      <c r="T68" s="6">
        <v>1.6421160816504805</v>
      </c>
      <c r="U68" s="6">
        <v>1.8064939631152854</v>
      </c>
      <c r="V68" s="6">
        <v>1.7215671327681517</v>
      </c>
      <c r="W68" s="6"/>
      <c r="X68" s="6"/>
      <c r="Y68" s="6"/>
      <c r="Z68" s="6"/>
      <c r="AA68" s="6"/>
    </row>
    <row r="69" spans="1:27">
      <c r="A69" t="s">
        <v>87</v>
      </c>
      <c r="B69" s="6">
        <v>8.5860504367182955</v>
      </c>
      <c r="C69" s="6">
        <v>5.5045170080532557</v>
      </c>
      <c r="D69" s="6">
        <v>7.0452837223857756</v>
      </c>
      <c r="E69" s="6">
        <v>-0.14059636435348466</v>
      </c>
      <c r="F69" s="6">
        <v>7.1858800867392603</v>
      </c>
      <c r="G69" s="6">
        <v>3.3877523878271205</v>
      </c>
      <c r="H69" s="6">
        <v>5.5524707842735666E-2</v>
      </c>
      <c r="I69" s="6"/>
      <c r="J69" s="6">
        <v>5.5524707842735666E-2</v>
      </c>
      <c r="K69" s="6">
        <v>0.32860293899168025</v>
      </c>
      <c r="L69" s="6">
        <v>5.9891751913261269</v>
      </c>
      <c r="M69" s="6">
        <v>2.0992411644890274</v>
      </c>
      <c r="N69" s="6">
        <v>3.8899340268370994</v>
      </c>
      <c r="O69" s="6">
        <v>-0.53703368222523673</v>
      </c>
      <c r="P69" s="6">
        <v>0.19728975687524911</v>
      </c>
      <c r="Q69" s="6">
        <v>5.5580927537009268</v>
      </c>
      <c r="R69" s="6">
        <v>6.0951264359261632</v>
      </c>
      <c r="S69" s="6">
        <v>1.7661112308364455</v>
      </c>
      <c r="T69" s="6">
        <v>2.1811176874076112</v>
      </c>
      <c r="U69" s="6">
        <v>3.7919815228644813</v>
      </c>
      <c r="V69" s="6">
        <v>3.914008748518552</v>
      </c>
      <c r="W69" s="6"/>
      <c r="X69" s="6"/>
      <c r="Y69" s="6"/>
      <c r="Z69" s="6"/>
      <c r="AA69" s="6"/>
    </row>
    <row r="70" spans="1:27">
      <c r="A70" t="s">
        <v>88</v>
      </c>
      <c r="B70" s="6">
        <v>2.8870633929159339</v>
      </c>
      <c r="C70" s="6">
        <v>3.6775555009032956</v>
      </c>
      <c r="D70" s="6">
        <v>3.2823094469096148</v>
      </c>
      <c r="E70" s="6">
        <v>2.1237569507817966</v>
      </c>
      <c r="F70" s="6">
        <v>1.1585524961278182</v>
      </c>
      <c r="G70" s="6">
        <v>3.5112064286004876</v>
      </c>
      <c r="H70" s="6">
        <v>8.4021381075416457E-2</v>
      </c>
      <c r="I70" s="6"/>
      <c r="J70" s="6">
        <v>8.4021381075416457E-2</v>
      </c>
      <c r="K70" s="6">
        <v>0.32907597058137372</v>
      </c>
      <c r="L70" s="6">
        <v>0.64560424903357605</v>
      </c>
      <c r="M70" s="6">
        <v>1.9519984874963641</v>
      </c>
      <c r="N70" s="6">
        <v>-1.306394238462788</v>
      </c>
      <c r="O70" s="6">
        <v>1.2603296355662683</v>
      </c>
      <c r="P70" s="6">
        <v>0.1993316296441911</v>
      </c>
      <c r="Q70" s="6">
        <v>1.6547103244535506</v>
      </c>
      <c r="R70" s="6">
        <v>0.39438068888728234</v>
      </c>
      <c r="S70" s="6">
        <v>2.0954502932089074</v>
      </c>
      <c r="T70" s="6">
        <v>1.9162852218463473</v>
      </c>
      <c r="U70" s="6">
        <v>-0.44073996875535681</v>
      </c>
      <c r="V70" s="6">
        <v>-1.521904532959065</v>
      </c>
      <c r="W70" s="6"/>
      <c r="X70" s="6"/>
      <c r="Y70" s="6"/>
      <c r="Z70" s="6"/>
      <c r="AA70" s="6"/>
    </row>
    <row r="71" spans="1:27">
      <c r="A71" t="s">
        <v>89</v>
      </c>
      <c r="B71" s="6">
        <v>9.9524301185137887</v>
      </c>
      <c r="C71" s="6">
        <v>7.4851349918453991</v>
      </c>
      <c r="D71" s="6">
        <v>8.7187825551795939</v>
      </c>
      <c r="E71" s="6">
        <v>4.8198937950719056</v>
      </c>
      <c r="F71" s="6">
        <v>3.8988887601076883</v>
      </c>
      <c r="G71" s="6">
        <v>3.6448778986978878</v>
      </c>
      <c r="H71" s="6">
        <v>0.11250009951311313</v>
      </c>
      <c r="I71" s="6"/>
      <c r="J71" s="6">
        <v>0.11250009951311313</v>
      </c>
      <c r="K71" s="6">
        <v>0.32904344784299988</v>
      </c>
      <c r="L71" s="6">
        <v>4.2100373630342904</v>
      </c>
      <c r="M71" s="6">
        <v>1.3409602221177133</v>
      </c>
      <c r="N71" s="6">
        <v>2.869077140916577</v>
      </c>
      <c r="O71" s="6">
        <v>0.58361851544513788</v>
      </c>
      <c r="P71" s="6">
        <v>0.20022970903522205</v>
      </c>
      <c r="Q71" s="6">
        <v>4.6767981129442795</v>
      </c>
      <c r="R71" s="6">
        <v>4.0931795974991418</v>
      </c>
      <c r="S71" s="6">
        <v>1.931999131864466</v>
      </c>
      <c r="T71" s="6">
        <v>1.1929882978488997</v>
      </c>
      <c r="U71" s="6">
        <v>2.7447989810798132</v>
      </c>
      <c r="V71" s="6">
        <v>2.9001912996502419</v>
      </c>
      <c r="W71" s="6"/>
      <c r="X71" s="6"/>
      <c r="Y71" s="6"/>
      <c r="Z71" s="6"/>
      <c r="AA71" s="6"/>
    </row>
    <row r="72" spans="1:27">
      <c r="A72" t="s">
        <v>90</v>
      </c>
      <c r="B72" s="6">
        <v>4.7126633394629636</v>
      </c>
      <c r="C72" s="6">
        <v>6.1036449213727195</v>
      </c>
      <c r="D72" s="6">
        <v>5.4081541304178415</v>
      </c>
      <c r="E72" s="6">
        <v>3.5576173257545918</v>
      </c>
      <c r="F72" s="6">
        <v>1.8505368046632498</v>
      </c>
      <c r="G72" s="6">
        <v>3.7699706362930741</v>
      </c>
      <c r="H72" s="6">
        <v>4.7539519910344552E-2</v>
      </c>
      <c r="I72" s="6"/>
      <c r="J72" s="6">
        <v>4.7539519910344552E-2</v>
      </c>
      <c r="K72" s="6">
        <v>0.32989082347870791</v>
      </c>
      <c r="L72" s="6">
        <v>1.7486267276419414</v>
      </c>
      <c r="M72" s="6">
        <v>0.80646716077689273</v>
      </c>
      <c r="N72" s="6">
        <v>0.94215956686504865</v>
      </c>
      <c r="O72" s="6">
        <v>1.0633576273634142</v>
      </c>
      <c r="P72" s="6">
        <v>0.20226628895184134</v>
      </c>
      <c r="Q72" s="6">
        <v>2.5969029538899226</v>
      </c>
      <c r="R72" s="6">
        <v>1.5335453265265087</v>
      </c>
      <c r="S72" s="6">
        <v>1.6615773797198234</v>
      </c>
      <c r="T72" s="6">
        <v>0.58965299304775487</v>
      </c>
      <c r="U72" s="6">
        <v>0.93532557417009921</v>
      </c>
      <c r="V72" s="6">
        <v>0.94389233347875379</v>
      </c>
      <c r="W72" s="6"/>
      <c r="X72" s="6"/>
      <c r="Y72" s="6"/>
      <c r="Z72" s="6"/>
      <c r="AA72" s="6"/>
    </row>
    <row r="73" spans="1:27">
      <c r="A73" t="s">
        <v>91</v>
      </c>
      <c r="B73" s="6">
        <v>5.8477573940031391</v>
      </c>
      <c r="C73" s="6">
        <v>6.1556570055717685</v>
      </c>
      <c r="D73" s="6">
        <v>6.0017071997874538</v>
      </c>
      <c r="E73" s="6">
        <v>2.1921427391188075</v>
      </c>
      <c r="F73" s="6">
        <v>3.8095644606686463</v>
      </c>
      <c r="G73" s="6">
        <v>3.9672993351138022</v>
      </c>
      <c r="H73" s="6">
        <v>-1.7397901133620053E-2</v>
      </c>
      <c r="I73" s="6"/>
      <c r="J73" s="6">
        <v>-1.7397901133620053E-2</v>
      </c>
      <c r="K73" s="6">
        <v>0.33161809748841842</v>
      </c>
      <c r="L73" s="6">
        <v>3.2325188498201665</v>
      </c>
      <c r="M73" s="6">
        <v>0.76498494090536162</v>
      </c>
      <c r="N73" s="6">
        <v>2.4675339089148047</v>
      </c>
      <c r="O73" s="6">
        <v>2.5542422896789954</v>
      </c>
      <c r="P73" s="6">
        <v>0.20515674271934703</v>
      </c>
      <c r="Q73" s="6">
        <v>5.2627411112326126</v>
      </c>
      <c r="R73" s="6">
        <v>2.7084988215536168</v>
      </c>
      <c r="S73" s="6">
        <v>1.6763715490765652</v>
      </c>
      <c r="T73" s="6">
        <v>0.52974723060492968</v>
      </c>
      <c r="U73" s="6">
        <v>3.5863695621560474</v>
      </c>
      <c r="V73" s="6">
        <v>2.178751590948687</v>
      </c>
      <c r="W73" s="6"/>
      <c r="X73" s="6"/>
      <c r="Y73" s="6"/>
      <c r="Z73" s="6"/>
      <c r="AA73" s="6"/>
    </row>
    <row r="74" spans="1:27">
      <c r="A74" t="s">
        <v>92</v>
      </c>
      <c r="B74" s="6">
        <v>0.76311628869092374</v>
      </c>
      <c r="C74" s="6">
        <v>3.8526063625127449</v>
      </c>
      <c r="D74" s="6">
        <v>2.3078613256018343</v>
      </c>
      <c r="E74" s="6">
        <v>2.5219949040820921</v>
      </c>
      <c r="F74" s="6">
        <v>-0.21413357848025782</v>
      </c>
      <c r="G74" s="6">
        <v>4.1081432848807333</v>
      </c>
      <c r="H74" s="6">
        <v>-8.234379681866244E-2</v>
      </c>
      <c r="I74" s="6"/>
      <c r="J74" s="6">
        <v>-8.234379681866244E-2</v>
      </c>
      <c r="K74" s="6">
        <v>0.33422526987208256</v>
      </c>
      <c r="L74" s="6">
        <v>-0.68944203000519744</v>
      </c>
      <c r="M74" s="6">
        <v>1.2923462018523149</v>
      </c>
      <c r="N74" s="6">
        <v>-1.9817882318575122</v>
      </c>
      <c r="O74" s="6">
        <v>2.5964487184238116</v>
      </c>
      <c r="P74" s="6">
        <v>0.20261799410029502</v>
      </c>
      <c r="Q74" s="6">
        <v>1.3809194573072998</v>
      </c>
      <c r="R74" s="6">
        <v>-1.2155292611165118</v>
      </c>
      <c r="S74" s="6">
        <v>2.1141470508002631</v>
      </c>
      <c r="T74" s="6">
        <v>1.0835232809288939</v>
      </c>
      <c r="U74" s="6">
        <v>-0.73322759349296329</v>
      </c>
      <c r="V74" s="6">
        <v>-2.2990525420454055</v>
      </c>
      <c r="W74" s="6"/>
      <c r="X74" s="6"/>
      <c r="Y74" s="6"/>
      <c r="Z74" s="6"/>
      <c r="AA74" s="6"/>
    </row>
    <row r="75" spans="1:27">
      <c r="A75" t="s">
        <v>93</v>
      </c>
      <c r="B75" s="6">
        <v>11.884375784554635</v>
      </c>
      <c r="C75" s="6">
        <v>10.72778091979707</v>
      </c>
      <c r="D75" s="6">
        <v>11.306078352175852</v>
      </c>
      <c r="E75" s="6">
        <v>4.9076439688317208</v>
      </c>
      <c r="F75" s="6">
        <v>6.3984343833441315</v>
      </c>
      <c r="G75" s="6">
        <v>4.6058439559243531</v>
      </c>
      <c r="H75" s="6">
        <v>-0.14732981370677578</v>
      </c>
      <c r="I75" s="6"/>
      <c r="J75" s="6">
        <v>-0.14732981370677578</v>
      </c>
      <c r="K75" s="6">
        <v>0.33771234062985334</v>
      </c>
      <c r="L75" s="6">
        <v>6.5979306895804992</v>
      </c>
      <c r="M75" s="6">
        <v>2.078817903161073</v>
      </c>
      <c r="N75" s="6">
        <v>4.5191127864194263</v>
      </c>
      <c r="O75" s="6">
        <v>1.4451069808623211</v>
      </c>
      <c r="P75" s="6">
        <v>0.21186742694226657</v>
      </c>
      <c r="Q75" s="6">
        <v>7.7368665727512136</v>
      </c>
      <c r="R75" s="6">
        <v>6.2917595918888924</v>
      </c>
      <c r="S75" s="6">
        <v>2.7678337771277999</v>
      </c>
      <c r="T75" s="6">
        <v>1.8935952320902072</v>
      </c>
      <c r="U75" s="6">
        <v>4.9690327956234137</v>
      </c>
      <c r="V75" s="6">
        <v>4.3981643597986855</v>
      </c>
      <c r="W75" s="6"/>
      <c r="X75" s="6"/>
      <c r="Y75" s="6"/>
      <c r="Z75" s="6"/>
      <c r="AA75" s="6"/>
    </row>
    <row r="76" spans="1:27">
      <c r="A76" t="s">
        <v>94</v>
      </c>
      <c r="B76" s="6">
        <v>5.5853600100165934</v>
      </c>
      <c r="C76" s="6">
        <v>5.207448372344281</v>
      </c>
      <c r="D76" s="6">
        <v>5.3964041911804372</v>
      </c>
      <c r="E76" s="6">
        <v>5.1751583862884587</v>
      </c>
      <c r="F76" s="6">
        <v>0.22124580489197854</v>
      </c>
      <c r="G76" s="6">
        <v>4.8139751538611026</v>
      </c>
      <c r="H76" s="6">
        <v>-0.13170568082010448</v>
      </c>
      <c r="I76" s="6"/>
      <c r="J76" s="6">
        <v>-0.13170568082010448</v>
      </c>
      <c r="K76" s="6">
        <v>0.33984920989213419</v>
      </c>
      <c r="L76" s="6">
        <v>0.43093925031378894</v>
      </c>
      <c r="M76" s="6">
        <v>2.6198877249350137</v>
      </c>
      <c r="N76" s="6">
        <v>-2.1889484746212249</v>
      </c>
      <c r="O76" s="6">
        <v>2.958280277423456</v>
      </c>
      <c r="P76" s="6">
        <v>0.21001050052502626</v>
      </c>
      <c r="Q76" s="6">
        <v>2.7679496059822313</v>
      </c>
      <c r="R76" s="6">
        <v>-0.19033067144122456</v>
      </c>
      <c r="S76" s="6">
        <v>3.2012437949080339</v>
      </c>
      <c r="T76" s="6">
        <v>2.46534025396301</v>
      </c>
      <c r="U76" s="6">
        <v>-0.43329418892580263</v>
      </c>
      <c r="V76" s="6">
        <v>-2.6556709254042348</v>
      </c>
      <c r="W76" s="6"/>
      <c r="X76" s="6"/>
      <c r="Y76" s="6"/>
      <c r="Z76" s="6"/>
      <c r="AA76" s="6"/>
    </row>
    <row r="77" spans="1:27">
      <c r="A77" t="s">
        <v>95</v>
      </c>
      <c r="B77" s="6">
        <v>8.6155942743518565</v>
      </c>
      <c r="C77" s="6">
        <v>5.3703556902560123</v>
      </c>
      <c r="D77" s="6">
        <v>6.9929749823039344</v>
      </c>
      <c r="E77" s="6">
        <v>-0.69204169511287716</v>
      </c>
      <c r="F77" s="6">
        <v>7.6850166774168116</v>
      </c>
      <c r="G77" s="6">
        <v>4.9506757409769158</v>
      </c>
      <c r="H77" s="6">
        <v>-0.11606609299299464</v>
      </c>
      <c r="I77" s="6"/>
      <c r="J77" s="6">
        <v>-0.11606609299299464</v>
      </c>
      <c r="K77" s="6">
        <v>0.3406358776591093</v>
      </c>
      <c r="L77" s="6">
        <v>5.8394344887318681</v>
      </c>
      <c r="M77" s="6">
        <v>2.4718721384789255</v>
      </c>
      <c r="N77" s="6">
        <v>3.3675623502529426</v>
      </c>
      <c r="O77" s="6">
        <v>2.1054391746525729</v>
      </c>
      <c r="P77" s="6">
        <v>0.21326042378673957</v>
      </c>
      <c r="Q77" s="6">
        <v>7.4958668127408297</v>
      </c>
      <c r="R77" s="6">
        <v>5.3904276380882568</v>
      </c>
      <c r="S77" s="6">
        <v>2.9922205957348846</v>
      </c>
      <c r="T77" s="6">
        <v>2.3308219919421234</v>
      </c>
      <c r="U77" s="6">
        <v>4.5036462170059455</v>
      </c>
      <c r="V77" s="6">
        <v>3.0596056461461334</v>
      </c>
      <c r="W77" s="6"/>
      <c r="X77" s="6"/>
      <c r="Y77" s="6"/>
      <c r="Z77" s="6"/>
      <c r="AA77" s="6"/>
    </row>
    <row r="78" spans="1:27">
      <c r="A78" t="s">
        <v>96</v>
      </c>
      <c r="B78" s="6">
        <v>10.248131831382246</v>
      </c>
      <c r="C78" s="6">
        <v>9.4417947231617561</v>
      </c>
      <c r="D78" s="6">
        <v>9.8449632772720008</v>
      </c>
      <c r="E78" s="6">
        <v>4.1344037322648575</v>
      </c>
      <c r="F78" s="6">
        <v>5.7105595450071434</v>
      </c>
      <c r="G78" s="6">
        <v>4.9875149729071859</v>
      </c>
      <c r="H78" s="6">
        <v>-0.10041287549213962</v>
      </c>
      <c r="I78" s="6"/>
      <c r="J78" s="6">
        <v>-0.10041287549213962</v>
      </c>
      <c r="K78" s="6">
        <v>0.34007234393062258</v>
      </c>
      <c r="L78" s="6">
        <v>5.4867052393310587</v>
      </c>
      <c r="M78" s="6">
        <v>1.5312127621549789</v>
      </c>
      <c r="N78" s="6">
        <v>3.9554924771760795</v>
      </c>
      <c r="O78" s="6">
        <v>4.5538042462184816</v>
      </c>
      <c r="P78" s="6">
        <v>0.21425020712510359</v>
      </c>
      <c r="Q78" s="6">
        <v>9.0648559825900534</v>
      </c>
      <c r="R78" s="6">
        <v>4.5110517363715728</v>
      </c>
      <c r="S78" s="6">
        <v>1.9633389696994379</v>
      </c>
      <c r="T78" s="6">
        <v>1.4133850130290857</v>
      </c>
      <c r="U78" s="6">
        <v>7.101517012890616</v>
      </c>
      <c r="V78" s="6">
        <v>3.097666723342487</v>
      </c>
      <c r="W78" s="6"/>
      <c r="X78" s="6"/>
      <c r="Y78" s="6"/>
      <c r="Z78" s="6"/>
      <c r="AA78" s="6"/>
    </row>
    <row r="79" spans="1:27">
      <c r="A79" t="s">
        <v>97</v>
      </c>
      <c r="B79" s="6">
        <v>11.167347468612654</v>
      </c>
      <c r="C79" s="6">
        <v>9.7729954062190316</v>
      </c>
      <c r="D79" s="6">
        <v>10.470171437415843</v>
      </c>
      <c r="E79" s="6">
        <v>3.9502053499994361</v>
      </c>
      <c r="F79" s="6">
        <v>6.5199660874164067</v>
      </c>
      <c r="G79" s="6">
        <v>5.695582603989318</v>
      </c>
      <c r="H79" s="6">
        <v>-8.4747859092715316E-2</v>
      </c>
      <c r="I79" s="6"/>
      <c r="J79" s="6">
        <v>-8.4747859092715316E-2</v>
      </c>
      <c r="K79" s="6">
        <v>0.33815860870669923</v>
      </c>
      <c r="L79" s="6">
        <v>5.9858413845099205</v>
      </c>
      <c r="M79" s="6">
        <v>4.2373782991196346E-2</v>
      </c>
      <c r="N79" s="6">
        <v>5.9434676015187238</v>
      </c>
      <c r="O79" s="6">
        <v>2.9353356223640907</v>
      </c>
      <c r="P79" s="6">
        <v>0.21727287293702929</v>
      </c>
      <c r="Q79" s="6">
        <v>8.2834082031685625</v>
      </c>
      <c r="R79" s="6">
        <v>5.3480725808044713</v>
      </c>
      <c r="S79" s="6">
        <v>0.27971603724695776</v>
      </c>
      <c r="T79" s="6">
        <v>-2.3508734259737617E-2</v>
      </c>
      <c r="U79" s="6">
        <v>8.0036921659216045</v>
      </c>
      <c r="V79" s="6">
        <v>5.3715813150642093</v>
      </c>
      <c r="W79" s="6"/>
      <c r="X79" s="6"/>
      <c r="Y79" s="6"/>
      <c r="Z79" s="6"/>
      <c r="AA79" s="6"/>
    </row>
    <row r="80" spans="1:27">
      <c r="A80" t="s">
        <v>98</v>
      </c>
      <c r="B80" s="6">
        <v>0.70648822409467016</v>
      </c>
      <c r="C80" s="6">
        <v>2.027394429103424</v>
      </c>
      <c r="D80" s="6">
        <v>1.3669413265990471</v>
      </c>
      <c r="E80" s="6">
        <v>2.8468995792451324</v>
      </c>
      <c r="F80" s="6">
        <v>-1.4799582526460853</v>
      </c>
      <c r="G80" s="6">
        <v>6.0303853727982926</v>
      </c>
      <c r="H80" s="6">
        <v>3.0428490846645673E-2</v>
      </c>
      <c r="I80" s="6"/>
      <c r="J80" s="6">
        <v>3.0428490846645673E-2</v>
      </c>
      <c r="K80" s="6">
        <v>0.3360456343331597</v>
      </c>
      <c r="L80" s="6">
        <v>-2.569957884869543</v>
      </c>
      <c r="M80" s="6">
        <v>-1.5292583915256943</v>
      </c>
      <c r="N80" s="6">
        <v>-1.0406994933438487</v>
      </c>
      <c r="O80" s="6">
        <v>2.6925345185108212</v>
      </c>
      <c r="P80" s="6">
        <v>0.21472782098079671</v>
      </c>
      <c r="Q80" s="6">
        <v>-0.45558543643412897</v>
      </c>
      <c r="R80" s="6">
        <v>-3.1481199549449501</v>
      </c>
      <c r="S80" s="6">
        <v>-1.6250883494362385</v>
      </c>
      <c r="T80" s="6">
        <v>-1.5030542821778836</v>
      </c>
      <c r="U80" s="6">
        <v>1.1695029130021095</v>
      </c>
      <c r="V80" s="6">
        <v>-1.6450656727670665</v>
      </c>
      <c r="W80" s="6"/>
      <c r="X80" s="6"/>
      <c r="Y80" s="6"/>
      <c r="Z80" s="6"/>
      <c r="AA80" s="6"/>
    </row>
    <row r="81" spans="1:27">
      <c r="A81" t="s">
        <v>99</v>
      </c>
      <c r="B81" s="6">
        <v>1.4990273877312887</v>
      </c>
      <c r="C81" s="6">
        <v>1.3470842203414435</v>
      </c>
      <c r="D81" s="6">
        <v>1.4230558040363661</v>
      </c>
      <c r="E81" s="6">
        <v>0.77125567139688656</v>
      </c>
      <c r="F81" s="6">
        <v>0.65180013263947956</v>
      </c>
      <c r="G81" s="6">
        <v>6.0757241783714413</v>
      </c>
      <c r="H81" s="6">
        <v>0.14557856240955402</v>
      </c>
      <c r="I81" s="6"/>
      <c r="J81" s="6">
        <v>0.14557856240955402</v>
      </c>
      <c r="K81" s="6">
        <v>0.33373342080987844</v>
      </c>
      <c r="L81" s="6">
        <v>-1.2154724185514365</v>
      </c>
      <c r="M81" s="6">
        <v>-2.7020272103076346</v>
      </c>
      <c r="N81" s="6">
        <v>1.4865547917561981</v>
      </c>
      <c r="O81" s="6">
        <v>2.2841763630446321</v>
      </c>
      <c r="P81" s="6">
        <v>0.21726190476190474</v>
      </c>
      <c r="Q81" s="6">
        <v>0.57243943704599887</v>
      </c>
      <c r="R81" s="6">
        <v>-1.7117369259986333</v>
      </c>
      <c r="S81" s="6">
        <v>-3.2409966182649881</v>
      </c>
      <c r="T81" s="6">
        <v>-2.5524273366160499</v>
      </c>
      <c r="U81" s="6">
        <v>3.8134360553109872</v>
      </c>
      <c r="V81" s="6">
        <v>0.84069041061741667</v>
      </c>
      <c r="W81" s="6"/>
      <c r="X81" s="6"/>
      <c r="Y81" s="6"/>
      <c r="Z81" s="6"/>
      <c r="AA81" s="6"/>
    </row>
    <row r="82" spans="1:27">
      <c r="A82" t="s">
        <v>100</v>
      </c>
      <c r="B82" s="6">
        <v>2.5206564014894184</v>
      </c>
      <c r="C82" s="6">
        <v>2.6903472966470332</v>
      </c>
      <c r="D82" s="6">
        <v>2.6055018490682258</v>
      </c>
      <c r="E82" s="6">
        <v>-0.8999429853165708</v>
      </c>
      <c r="F82" s="6">
        <v>3.5054448343847966</v>
      </c>
      <c r="G82" s="6">
        <v>6.3853543422787098</v>
      </c>
      <c r="H82" s="6">
        <v>0.2606029762578288</v>
      </c>
      <c r="I82" s="6"/>
      <c r="J82" s="6">
        <v>0.2606029762578288</v>
      </c>
      <c r="K82" s="6">
        <v>0.33122196813695548</v>
      </c>
      <c r="L82" s="6">
        <v>0.91810876951642306</v>
      </c>
      <c r="M82" s="6">
        <v>-3.2082852739271694</v>
      </c>
      <c r="N82" s="6">
        <v>4.1263940434435922</v>
      </c>
      <c r="O82" s="6">
        <v>1.5628403458823685</v>
      </c>
      <c r="P82" s="6">
        <v>0.21694182996451164</v>
      </c>
      <c r="Q82" s="6">
        <v>2.1419036708207004</v>
      </c>
      <c r="R82" s="6">
        <v>0.57906332493833168</v>
      </c>
      <c r="S82" s="6">
        <v>-4.1837810962205682</v>
      </c>
      <c r="T82" s="6">
        <v>-2.9380296825686436</v>
      </c>
      <c r="U82" s="6">
        <v>6.3256847670412686</v>
      </c>
      <c r="V82" s="6">
        <v>3.5170930075069755</v>
      </c>
      <c r="W82" s="6"/>
      <c r="X82" s="6"/>
      <c r="Y82" s="6"/>
      <c r="Z82" s="6"/>
      <c r="AA82" s="6"/>
    </row>
    <row r="83" spans="1:27">
      <c r="A83" t="s">
        <v>101</v>
      </c>
      <c r="B83" s="6">
        <v>3.4788620683025684</v>
      </c>
      <c r="C83" s="6">
        <v>1.6661389798022341</v>
      </c>
      <c r="D83" s="6">
        <v>2.5725005240524013</v>
      </c>
      <c r="E83" s="6">
        <v>-0.23910062096419438</v>
      </c>
      <c r="F83" s="6">
        <v>2.8116011450165956</v>
      </c>
      <c r="G83" s="6">
        <v>6.3000038291588369</v>
      </c>
      <c r="H83" s="6">
        <v>0.37540271334322028</v>
      </c>
      <c r="I83" s="6"/>
      <c r="J83" s="6">
        <v>0.37540271334322028</v>
      </c>
      <c r="K83" s="6">
        <v>0.32851127631431842</v>
      </c>
      <c r="L83" s="6">
        <v>0.41135290730305835</v>
      </c>
      <c r="M83" s="6">
        <v>-3.0478381223930384</v>
      </c>
      <c r="N83" s="6">
        <v>3.4591910296960968</v>
      </c>
      <c r="O83" s="6">
        <v>1.0169505081626122</v>
      </c>
      <c r="P83" s="6">
        <v>0.20948315291965236</v>
      </c>
      <c r="Q83" s="6">
        <v>1.215269416652524</v>
      </c>
      <c r="R83" s="6">
        <v>0.19831890848991168</v>
      </c>
      <c r="S83" s="6">
        <v>-4.3112165176224249</v>
      </c>
      <c r="T83" s="6">
        <v>-2.7130489391634964</v>
      </c>
      <c r="U83" s="6">
        <v>5.5264859342749491</v>
      </c>
      <c r="V83" s="6">
        <v>2.9113678476534082</v>
      </c>
      <c r="W83" s="6"/>
      <c r="X83" s="6"/>
      <c r="Y83" s="6"/>
      <c r="Z83" s="6"/>
      <c r="AA83" s="6"/>
    </row>
    <row r="84" spans="1:27">
      <c r="A84" t="s">
        <v>102</v>
      </c>
      <c r="B84" s="6">
        <v>-0.47194165197481652</v>
      </c>
      <c r="C84" s="6">
        <v>1.9935060195177101</v>
      </c>
      <c r="D84" s="6">
        <v>0.7607821837714468</v>
      </c>
      <c r="E84" s="6">
        <v>-3.975226277065147</v>
      </c>
      <c r="F84" s="6">
        <v>4.7360084608365938</v>
      </c>
      <c r="G84" s="6">
        <v>5.1555821147081478</v>
      </c>
      <c r="H84" s="6">
        <v>0.15108663212188844</v>
      </c>
      <c r="I84" s="6"/>
      <c r="J84" s="6">
        <v>0.15108663212188844</v>
      </c>
      <c r="K84" s="6">
        <v>0.32662505658194496</v>
      </c>
      <c r="L84" s="6">
        <v>1.6519197008784425</v>
      </c>
      <c r="M84" s="6">
        <v>-2.4037131851675069</v>
      </c>
      <c r="N84" s="6">
        <v>4.0556328860459496</v>
      </c>
      <c r="O84" s="6">
        <v>-8.3452807629945225E-2</v>
      </c>
      <c r="P84" s="6">
        <v>0.21585031944021907</v>
      </c>
      <c r="Q84" s="6">
        <v>1.586480208433604</v>
      </c>
      <c r="R84" s="6">
        <v>1.6699330160635493</v>
      </c>
      <c r="S84" s="6">
        <v>-3.7171637276161933</v>
      </c>
      <c r="T84" s="6">
        <v>-2.0421639475856086</v>
      </c>
      <c r="U84" s="6">
        <v>5.3036439360497969</v>
      </c>
      <c r="V84" s="6">
        <v>3.7120969636491576</v>
      </c>
      <c r="W84" s="6"/>
      <c r="X84" s="6"/>
      <c r="Y84" s="6"/>
      <c r="Z84" s="6"/>
      <c r="AA84" s="6"/>
    </row>
    <row r="85" spans="1:27">
      <c r="A85" t="s">
        <v>103</v>
      </c>
      <c r="B85" s="6">
        <v>2.9258920041170811</v>
      </c>
      <c r="C85" s="6">
        <v>3.8640250332266035</v>
      </c>
      <c r="D85" s="6">
        <v>3.3949585186718423</v>
      </c>
      <c r="E85" s="6">
        <v>2.4637501767355019</v>
      </c>
      <c r="F85" s="6">
        <v>0.93120834193634039</v>
      </c>
      <c r="G85" s="6">
        <v>5.1234147803002106</v>
      </c>
      <c r="H85" s="6">
        <v>-7.2975359849181132E-2</v>
      </c>
      <c r="I85" s="6"/>
      <c r="J85" s="6">
        <v>-7.2975359849181132E-2</v>
      </c>
      <c r="K85" s="6">
        <v>0.32556330893984553</v>
      </c>
      <c r="L85" s="6">
        <v>0.11453639315523709</v>
      </c>
      <c r="M85" s="6">
        <v>-1.5812188809515664</v>
      </c>
      <c r="N85" s="6">
        <v>1.6957552741068034</v>
      </c>
      <c r="O85" s="6">
        <v>-2.4935956627571976E-2</v>
      </c>
      <c r="P85" s="6">
        <v>0.21238408615016452</v>
      </c>
      <c r="Q85" s="6">
        <v>9.4896436888292121E-2</v>
      </c>
      <c r="R85" s="6">
        <v>0.1198323935158641</v>
      </c>
      <c r="S85" s="6">
        <v>-2.6380389219694917</v>
      </c>
      <c r="T85" s="6">
        <v>-1.2962427210112977</v>
      </c>
      <c r="U85" s="6">
        <v>2.7329353588577838</v>
      </c>
      <c r="V85" s="6">
        <v>1.4160751145271617</v>
      </c>
      <c r="W85" s="6"/>
      <c r="X85" s="6"/>
      <c r="Y85" s="6"/>
      <c r="Z85" s="6"/>
      <c r="AA85" s="6"/>
    </row>
    <row r="86" spans="1:27">
      <c r="A86" t="s">
        <v>104</v>
      </c>
      <c r="B86" s="6">
        <v>3.0064356358943556</v>
      </c>
      <c r="C86" s="6">
        <v>4.0882079144610728</v>
      </c>
      <c r="D86" s="6">
        <v>3.5473217751777142</v>
      </c>
      <c r="E86" s="6">
        <v>1.8179895252899314</v>
      </c>
      <c r="F86" s="6">
        <v>1.7293322498877828</v>
      </c>
      <c r="G86" s="6">
        <v>4.7101246409812152</v>
      </c>
      <c r="H86" s="6">
        <v>-0.29716004985154143</v>
      </c>
      <c r="I86" s="6"/>
      <c r="J86" s="6">
        <v>-0.29716004985154143</v>
      </c>
      <c r="K86" s="6">
        <v>0.32532603338794741</v>
      </c>
      <c r="L86" s="6">
        <v>0.98893155422991974</v>
      </c>
      <c r="M86" s="6">
        <v>-0.77508274504868557</v>
      </c>
      <c r="N86" s="6">
        <v>1.7640142992786054</v>
      </c>
      <c r="O86" s="6">
        <v>6.5731145611291453E-2</v>
      </c>
      <c r="P86" s="6">
        <v>0.21388643718740805</v>
      </c>
      <c r="Q86" s="6">
        <v>1.0406036992941652</v>
      </c>
      <c r="R86" s="6">
        <v>0.97487255368287384</v>
      </c>
      <c r="S86" s="6">
        <v>-1.3444759112649127</v>
      </c>
      <c r="T86" s="6">
        <v>-0.62016177504898606</v>
      </c>
      <c r="U86" s="6">
        <v>2.3850796105590781</v>
      </c>
      <c r="V86" s="6">
        <v>1.59503432873186</v>
      </c>
      <c r="W86" s="6"/>
      <c r="X86" s="6"/>
      <c r="Y86" s="6"/>
      <c r="Z86" s="6"/>
      <c r="AA86" s="6"/>
    </row>
    <row r="87" spans="1:27">
      <c r="A87" t="s">
        <v>105</v>
      </c>
      <c r="B87" s="6">
        <v>8.9287175007676467</v>
      </c>
      <c r="C87" s="6">
        <v>6.2493479449877043</v>
      </c>
      <c r="D87" s="6">
        <v>7.5890327228776755</v>
      </c>
      <c r="E87" s="6">
        <v>0.3491390422798446</v>
      </c>
      <c r="F87" s="6">
        <v>7.2398936805978309</v>
      </c>
      <c r="G87" s="6">
        <v>4.5453048194432215</v>
      </c>
      <c r="H87" s="6">
        <v>-0.5218449138215675</v>
      </c>
      <c r="I87" s="6"/>
      <c r="J87" s="6">
        <v>-0.5218449138215675</v>
      </c>
      <c r="K87" s="6">
        <v>0.3259132299263876</v>
      </c>
      <c r="L87" s="6">
        <v>6.2240764912932676</v>
      </c>
      <c r="M87" s="6">
        <v>-9.4993149770981361E-2</v>
      </c>
      <c r="N87" s="6">
        <v>6.3190696410642486</v>
      </c>
      <c r="O87" s="6">
        <v>2.4168288036534826</v>
      </c>
      <c r="P87" s="6">
        <v>0.21826977803073422</v>
      </c>
      <c r="Q87" s="6">
        <v>8.1133846084350196</v>
      </c>
      <c r="R87" s="6">
        <v>5.6965558047815374</v>
      </c>
      <c r="S87" s="6">
        <v>-7.9259461565439379E-2</v>
      </c>
      <c r="T87" s="6">
        <v>-9.938621087533181E-2</v>
      </c>
      <c r="U87" s="6">
        <v>8.1926440700004584</v>
      </c>
      <c r="V87" s="6">
        <v>5.7959420156568688</v>
      </c>
      <c r="W87" s="6"/>
      <c r="X87" s="6"/>
      <c r="Y87" s="6"/>
      <c r="Z87" s="6"/>
      <c r="AA87" s="6"/>
    </row>
    <row r="88" spans="1:27">
      <c r="A88" t="s">
        <v>106</v>
      </c>
      <c r="B88" s="6">
        <v>7.2424395647606943</v>
      </c>
      <c r="C88" s="6">
        <v>6.3748285911282565</v>
      </c>
      <c r="D88" s="6">
        <v>6.8086340779444754</v>
      </c>
      <c r="E88" s="6">
        <v>3.0739355963717685</v>
      </c>
      <c r="F88" s="6">
        <v>3.7346984815727069</v>
      </c>
      <c r="G88" s="6">
        <v>5.0618875842522142</v>
      </c>
      <c r="H88" s="6">
        <v>-0.27600120416551022</v>
      </c>
      <c r="I88" s="6"/>
      <c r="J88" s="6">
        <v>-0.27600120416551022</v>
      </c>
      <c r="K88" s="6">
        <v>0.3253894981115405</v>
      </c>
      <c r="L88" s="6">
        <v>3.2740330928303636</v>
      </c>
      <c r="M88" s="6">
        <v>0.41648244383849559</v>
      </c>
      <c r="N88" s="6">
        <v>2.8575506489918681</v>
      </c>
      <c r="O88" s="6">
        <v>2.0833512566644607</v>
      </c>
      <c r="P88" s="6">
        <v>0.21463144793251276</v>
      </c>
      <c r="Q88" s="6">
        <v>4.910231652724911</v>
      </c>
      <c r="R88" s="6">
        <v>2.8268803960604503</v>
      </c>
      <c r="S88" s="6">
        <v>0.94525256016304138</v>
      </c>
      <c r="T88" s="6">
        <v>0.27197615390440599</v>
      </c>
      <c r="U88" s="6">
        <v>3.9649790925618698</v>
      </c>
      <c r="V88" s="6">
        <v>2.5549042421560442</v>
      </c>
      <c r="W88" s="6"/>
      <c r="X88" s="6"/>
      <c r="Y88" s="6"/>
      <c r="Z88" s="6"/>
      <c r="AA88" s="6"/>
    </row>
    <row r="89" spans="1:27">
      <c r="A89" t="s">
        <v>107</v>
      </c>
      <c r="B89" s="6">
        <v>2.5749519127865383</v>
      </c>
      <c r="C89" s="6">
        <v>5.5340929134972683</v>
      </c>
      <c r="D89" s="6">
        <v>4.0545224131419033</v>
      </c>
      <c r="E89" s="6">
        <v>2.2115069548924282</v>
      </c>
      <c r="F89" s="6">
        <v>1.8430154582494751</v>
      </c>
      <c r="G89" s="6">
        <v>4.3943812221548662</v>
      </c>
      <c r="H89" s="6">
        <v>-2.9648094199075103E-2</v>
      </c>
      <c r="I89" s="6"/>
      <c r="J89" s="6">
        <v>-2.9648094199075103E-2</v>
      </c>
      <c r="K89" s="6">
        <v>0.32375483794361692</v>
      </c>
      <c r="L89" s="6">
        <v>1.1563487338669494</v>
      </c>
      <c r="M89" s="6">
        <v>0.65425063436241826</v>
      </c>
      <c r="N89" s="6">
        <v>0.5020980995045311</v>
      </c>
      <c r="O89" s="6">
        <v>-0.53049122220894285</v>
      </c>
      <c r="P89" s="6">
        <v>0.22078276285285697</v>
      </c>
      <c r="Q89" s="6">
        <v>0.74298082936648591</v>
      </c>
      <c r="R89" s="6">
        <v>1.2734720515754288</v>
      </c>
      <c r="S89" s="6">
        <v>1.5258788586849761</v>
      </c>
      <c r="T89" s="6">
        <v>0.40728421938548065</v>
      </c>
      <c r="U89" s="6">
        <v>-0.78289802931849017</v>
      </c>
      <c r="V89" s="6">
        <v>0.8661878321899481</v>
      </c>
      <c r="W89" s="6"/>
      <c r="X89" s="6"/>
      <c r="Y89" s="6"/>
      <c r="Z89" s="6"/>
      <c r="AA89" s="6"/>
    </row>
    <row r="90" spans="1:27">
      <c r="A90" t="s">
        <v>108</v>
      </c>
      <c r="B90" s="6">
        <v>1.8271824691611371</v>
      </c>
      <c r="C90" s="6">
        <v>2.69869285229003</v>
      </c>
      <c r="D90" s="6">
        <v>2.2629376607255836</v>
      </c>
      <c r="E90" s="6">
        <v>2.3375320683431511</v>
      </c>
      <c r="F90" s="6">
        <v>-7.4594407617567526E-2</v>
      </c>
      <c r="G90" s="6">
        <v>4.5035718144457721</v>
      </c>
      <c r="H90" s="6">
        <v>0.2167597842785085</v>
      </c>
      <c r="I90" s="6"/>
      <c r="J90" s="6">
        <v>0.2167597842785085</v>
      </c>
      <c r="K90" s="6">
        <v>0.32100924942251485</v>
      </c>
      <c r="L90" s="6">
        <v>-0.91709108935558281</v>
      </c>
      <c r="M90" s="6">
        <v>0.52982982270518963</v>
      </c>
      <c r="N90" s="6">
        <v>-1.4469209120607724</v>
      </c>
      <c r="O90" s="6">
        <v>2.0136717398686157</v>
      </c>
      <c r="P90" s="6">
        <v>0.22121049812533475</v>
      </c>
      <c r="Q90" s="6">
        <v>0.65113532187578693</v>
      </c>
      <c r="R90" s="6">
        <v>-1.3625364179928288</v>
      </c>
      <c r="S90" s="6">
        <v>1.4758850299072361</v>
      </c>
      <c r="T90" s="6">
        <v>0.26110850181492473</v>
      </c>
      <c r="U90" s="6">
        <v>-0.8247497080314492</v>
      </c>
      <c r="V90" s="6">
        <v>-1.6236449198077536</v>
      </c>
      <c r="W90" s="6"/>
      <c r="X90" s="6"/>
      <c r="Y90" s="6"/>
      <c r="Z90" s="6"/>
      <c r="AA90" s="6"/>
    </row>
    <row r="91" spans="1:27">
      <c r="A91" t="s">
        <v>109</v>
      </c>
      <c r="B91" s="6">
        <v>6.8192805908569909</v>
      </c>
      <c r="C91" s="6">
        <v>3.7840535539821474</v>
      </c>
      <c r="D91" s="6">
        <v>5.3016670724195691</v>
      </c>
      <c r="E91" s="6">
        <v>5.7077794067975418</v>
      </c>
      <c r="F91" s="6">
        <v>-0.40611233437797267</v>
      </c>
      <c r="G91" s="6">
        <v>4.8740302227039107</v>
      </c>
      <c r="H91" s="6">
        <v>0.46276746310418559</v>
      </c>
      <c r="I91" s="6"/>
      <c r="J91" s="6">
        <v>0.46276746310418559</v>
      </c>
      <c r="K91" s="6">
        <v>0.31715273254849263</v>
      </c>
      <c r="L91" s="6">
        <v>-0.4576860000287607</v>
      </c>
      <c r="M91" s="6">
        <v>-5.6233498401025789E-2</v>
      </c>
      <c r="N91" s="6">
        <v>-0.40145250162773494</v>
      </c>
      <c r="O91" s="6">
        <v>2.4121754753938252</v>
      </c>
      <c r="P91" s="6">
        <v>0.22167231049752539</v>
      </c>
      <c r="Q91" s="6">
        <v>1.4197769644090485</v>
      </c>
      <c r="R91" s="6">
        <v>-0.99239851098477661</v>
      </c>
      <c r="S91" s="6">
        <v>0.68716142917273804</v>
      </c>
      <c r="T91" s="6">
        <v>-0.26795675253933665</v>
      </c>
      <c r="U91" s="6">
        <v>0.73261553523631051</v>
      </c>
      <c r="V91" s="6">
        <v>-0.7244417584454399</v>
      </c>
      <c r="W91" s="6"/>
      <c r="X91" s="6"/>
      <c r="Y91" s="6"/>
      <c r="Z91" s="6"/>
      <c r="AA91" s="6"/>
    </row>
    <row r="92" spans="1:27">
      <c r="A92" t="s">
        <v>110</v>
      </c>
      <c r="B92" s="6">
        <v>0.51560387057740797</v>
      </c>
      <c r="C92" s="6">
        <v>2.4149143698366515</v>
      </c>
      <c r="D92" s="6">
        <v>1.4652591202070298</v>
      </c>
      <c r="E92" s="6">
        <v>0.83411623549949354</v>
      </c>
      <c r="F92" s="6">
        <v>0.63114288470753621</v>
      </c>
      <c r="G92" s="6">
        <v>4.8423579271063772</v>
      </c>
      <c r="H92" s="6">
        <v>0.52374941653283713</v>
      </c>
      <c r="I92" s="6"/>
      <c r="J92" s="6">
        <v>0.52374941653283713</v>
      </c>
      <c r="K92" s="6">
        <v>0.3127900501138956</v>
      </c>
      <c r="L92" s="6">
        <v>-0.98252104516719407</v>
      </c>
      <c r="M92" s="6">
        <v>-1.0675281537645898</v>
      </c>
      <c r="N92" s="6">
        <v>8.5007108597395686E-2</v>
      </c>
      <c r="O92" s="6">
        <v>3.2378951438426897</v>
      </c>
      <c r="P92" s="6">
        <v>0.22103776008219883</v>
      </c>
      <c r="Q92" s="6">
        <v>1.5396770086994787</v>
      </c>
      <c r="R92" s="6">
        <v>-1.6982181351432111</v>
      </c>
      <c r="S92" s="6">
        <v>-0.77654800235565569</v>
      </c>
      <c r="T92" s="6">
        <v>-1.1500964704298455</v>
      </c>
      <c r="U92" s="6">
        <v>2.3162250110551343</v>
      </c>
      <c r="V92" s="6">
        <v>-0.54812166471336554</v>
      </c>
      <c r="W92" s="6"/>
      <c r="X92" s="6"/>
      <c r="Y92" s="6"/>
      <c r="Z92" s="6"/>
      <c r="AA92" s="6"/>
    </row>
    <row r="93" spans="1:27">
      <c r="A93" t="s">
        <v>111</v>
      </c>
      <c r="B93" s="6">
        <v>2.2580977741167629</v>
      </c>
      <c r="C93" s="6">
        <v>2.8822001990636892</v>
      </c>
      <c r="D93" s="6">
        <v>2.5701489865902261</v>
      </c>
      <c r="E93" s="6">
        <v>1.1624913213463373</v>
      </c>
      <c r="F93" s="6">
        <v>1.4076576652438888</v>
      </c>
      <c r="G93" s="6">
        <v>4.958460559219648</v>
      </c>
      <c r="H93" s="6">
        <v>0.58449141738208255</v>
      </c>
      <c r="I93" s="6"/>
      <c r="J93" s="6">
        <v>0.58449141738208255</v>
      </c>
      <c r="K93" s="6">
        <v>0.30792120211895257</v>
      </c>
      <c r="L93" s="6">
        <v>-0.16571586320220655</v>
      </c>
      <c r="M93" s="6">
        <v>-2.3412885618598325</v>
      </c>
      <c r="N93" s="6">
        <v>2.1755726986576258</v>
      </c>
      <c r="O93" s="6">
        <v>1.751864415716784</v>
      </c>
      <c r="P93" s="6">
        <v>0.22007331563645555</v>
      </c>
      <c r="Q93" s="6">
        <v>1.2006099420022629</v>
      </c>
      <c r="R93" s="6">
        <v>-0.55125447371452108</v>
      </c>
      <c r="S93" s="6">
        <v>-2.6185906951882094</v>
      </c>
      <c r="T93" s="6">
        <v>-2.2630417200243862</v>
      </c>
      <c r="U93" s="6">
        <v>3.8192006371904723</v>
      </c>
      <c r="V93" s="6">
        <v>1.7117872463098651</v>
      </c>
      <c r="W93" s="6"/>
      <c r="X93" s="6"/>
      <c r="Y93" s="6"/>
      <c r="Z93" s="6"/>
      <c r="AA93" s="6"/>
    </row>
    <row r="94" spans="1:27">
      <c r="A94" t="s">
        <v>112</v>
      </c>
      <c r="B94" s="6">
        <v>-2.8551735711079829</v>
      </c>
      <c r="C94" s="6">
        <v>-1.5454910829515001</v>
      </c>
      <c r="D94" s="6">
        <v>-2.2003323270297415</v>
      </c>
      <c r="E94" s="6">
        <v>-1.9492352399883117</v>
      </c>
      <c r="F94" s="6">
        <v>-0.25109708704142975</v>
      </c>
      <c r="G94" s="6">
        <v>4.7699017464357887</v>
      </c>
      <c r="H94" s="6">
        <v>0.64496650229166619</v>
      </c>
      <c r="I94" s="6"/>
      <c r="J94" s="6">
        <v>0.64496650229166619</v>
      </c>
      <c r="K94" s="6">
        <v>0.30254618856375437</v>
      </c>
      <c r="L94" s="6">
        <v>-2.7337807179938185</v>
      </c>
      <c r="M94" s="6">
        <v>-3.4620450275671821</v>
      </c>
      <c r="N94" s="6">
        <v>0.72826430957336363</v>
      </c>
      <c r="O94" s="6">
        <v>1.8516427692081483</v>
      </c>
      <c r="P94" s="6">
        <v>0.21983138291179058</v>
      </c>
      <c r="Q94" s="6">
        <v>-1.2891871393993148</v>
      </c>
      <c r="R94" s="6">
        <v>-3.1408299086074631</v>
      </c>
      <c r="S94" s="6">
        <v>-4.342845099839594</v>
      </c>
      <c r="T94" s="6">
        <v>-3.2138582975252623</v>
      </c>
      <c r="U94" s="6">
        <v>3.0536579604402792</v>
      </c>
      <c r="V94" s="6">
        <v>7.302838891779917E-2</v>
      </c>
      <c r="W94" s="6"/>
      <c r="X94" s="6"/>
      <c r="Y94" s="6"/>
      <c r="Z94" s="6"/>
      <c r="AA94" s="6"/>
    </row>
    <row r="95" spans="1:27">
      <c r="A95" t="s">
        <v>113</v>
      </c>
      <c r="B95" s="6">
        <v>-0.46198795814316185</v>
      </c>
      <c r="C95" s="6">
        <v>-3.2681575414970965</v>
      </c>
      <c r="D95" s="6">
        <v>-1.8650727498201292</v>
      </c>
      <c r="E95" s="6">
        <v>-2.1016122079778654</v>
      </c>
      <c r="F95" s="6">
        <v>0.23653945815773625</v>
      </c>
      <c r="G95" s="6">
        <v>4.3653635435548193</v>
      </c>
      <c r="H95" s="6">
        <v>0.70514811008592915</v>
      </c>
      <c r="I95" s="6"/>
      <c r="J95" s="6">
        <v>0.70514811008592915</v>
      </c>
      <c r="K95" s="6">
        <v>0.29666500944812935</v>
      </c>
      <c r="L95" s="6">
        <v>-2.1779413036164876</v>
      </c>
      <c r="M95" s="6">
        <v>-3.9858925237804139</v>
      </c>
      <c r="N95" s="6">
        <v>1.8079512201639263</v>
      </c>
      <c r="O95" s="6">
        <v>1.3411434481649023</v>
      </c>
      <c r="P95" s="6">
        <v>0.21699525829797855</v>
      </c>
      <c r="Q95" s="6">
        <v>-1.1278196244007699</v>
      </c>
      <c r="R95" s="6">
        <v>-2.4689630725656722</v>
      </c>
      <c r="S95" s="6">
        <v>-5.3983442464735996</v>
      </c>
      <c r="T95" s="6">
        <v>-3.5944576957703025</v>
      </c>
      <c r="U95" s="6">
        <v>4.2705246220728297</v>
      </c>
      <c r="V95" s="6">
        <v>1.1254946232046303</v>
      </c>
      <c r="W95" s="6"/>
      <c r="X95" s="6"/>
      <c r="Y95" s="6"/>
      <c r="Z95" s="6"/>
      <c r="AA95" s="6"/>
    </row>
    <row r="96" spans="1:27">
      <c r="A96" t="s">
        <v>114</v>
      </c>
      <c r="B96" s="6">
        <v>0.85561529949984561</v>
      </c>
      <c r="C96" s="6">
        <v>-0.10634221287446621</v>
      </c>
      <c r="D96" s="6">
        <v>0.3746365433126897</v>
      </c>
      <c r="E96" s="6">
        <v>-3.9359681127891122</v>
      </c>
      <c r="F96" s="6">
        <v>4.3106046561018019</v>
      </c>
      <c r="G96" s="6">
        <v>4.5527220608562988</v>
      </c>
      <c r="H96" s="6">
        <v>0.36256917845030046</v>
      </c>
      <c r="I96" s="6"/>
      <c r="J96" s="6">
        <v>0.36256917845030046</v>
      </c>
      <c r="K96" s="6">
        <v>0.29366500606465296</v>
      </c>
      <c r="L96" s="6">
        <v>1.5616781063154255</v>
      </c>
      <c r="M96" s="6">
        <v>-3.5136021743828461</v>
      </c>
      <c r="N96" s="6">
        <v>5.0752802806982711</v>
      </c>
      <c r="O96" s="6">
        <v>3.3906218790517757</v>
      </c>
      <c r="P96" s="6">
        <v>0.21593703885882934</v>
      </c>
      <c r="Q96" s="6">
        <v>4.2201391369148009</v>
      </c>
      <c r="R96" s="6">
        <v>0.82951725786302521</v>
      </c>
      <c r="S96" s="6">
        <v>-5.3859054441876548</v>
      </c>
      <c r="T96" s="6">
        <v>-2.9979552889096275</v>
      </c>
      <c r="U96" s="6">
        <v>9.6060445811024557</v>
      </c>
      <c r="V96" s="6">
        <v>3.8274725467726527</v>
      </c>
      <c r="W96" s="6"/>
      <c r="X96" s="6"/>
      <c r="Y96" s="6"/>
      <c r="Z96" s="6"/>
      <c r="AA96" s="6"/>
    </row>
    <row r="97" spans="1:27">
      <c r="A97" t="s">
        <v>115</v>
      </c>
      <c r="B97" s="6">
        <v>4.1031538085427144</v>
      </c>
      <c r="C97" s="6">
        <v>3.8080723415713891</v>
      </c>
      <c r="D97" s="6">
        <v>3.9556130750570517</v>
      </c>
      <c r="E97" s="6">
        <v>-2.6718836387878753</v>
      </c>
      <c r="F97" s="6">
        <v>6.627496713844927</v>
      </c>
      <c r="G97" s="6">
        <v>4.469015747838176</v>
      </c>
      <c r="H97" s="6">
        <v>2.0920645490107859E-2</v>
      </c>
      <c r="I97" s="6"/>
      <c r="J97" s="6">
        <v>2.0920645490107859E-2</v>
      </c>
      <c r="K97" s="6">
        <v>0.29354617841303576</v>
      </c>
      <c r="L97" s="6">
        <v>4.5165335185123059</v>
      </c>
      <c r="M97" s="6">
        <v>-2.31440598115499</v>
      </c>
      <c r="N97" s="6">
        <v>6.8309394996672959</v>
      </c>
      <c r="O97" s="6">
        <v>-0.91365976451089237</v>
      </c>
      <c r="P97" s="6">
        <v>0.21500302480338776</v>
      </c>
      <c r="Q97" s="6">
        <v>3.7993133670124064</v>
      </c>
      <c r="R97" s="6">
        <v>4.7129731315232988</v>
      </c>
      <c r="S97" s="6">
        <v>-4.231066586372596</v>
      </c>
      <c r="T97" s="6">
        <v>-1.789451311692646</v>
      </c>
      <c r="U97" s="6">
        <v>8.0303799533850029</v>
      </c>
      <c r="V97" s="6">
        <v>6.5024244432159453</v>
      </c>
      <c r="W97" s="6"/>
      <c r="X97" s="6"/>
      <c r="Y97" s="6"/>
      <c r="Z97" s="6"/>
      <c r="AA97" s="6"/>
    </row>
    <row r="98" spans="1:27">
      <c r="A98" t="s">
        <v>116</v>
      </c>
      <c r="B98" s="6">
        <v>-6.1569862956931232</v>
      </c>
      <c r="C98" s="6">
        <v>-5.6284216493553529</v>
      </c>
      <c r="D98" s="6">
        <v>-5.8927039725242381</v>
      </c>
      <c r="E98" s="6">
        <v>-3.8490776996578546</v>
      </c>
      <c r="F98" s="6">
        <v>-2.0436262728663834</v>
      </c>
      <c r="G98" s="6">
        <v>3.9840992876392542</v>
      </c>
      <c r="H98" s="6">
        <v>-0.32067426263928667</v>
      </c>
      <c r="I98" s="6"/>
      <c r="J98" s="6">
        <v>-0.32067426263928667</v>
      </c>
      <c r="K98" s="6">
        <v>0.29630852649360628</v>
      </c>
      <c r="L98" s="6">
        <v>-4.1390076593437994</v>
      </c>
      <c r="M98" s="6">
        <v>-0.62237313672905192</v>
      </c>
      <c r="N98" s="6">
        <v>-3.5166345226147477</v>
      </c>
      <c r="O98" s="6">
        <v>-0.8477409143611947</v>
      </c>
      <c r="P98" s="6">
        <v>0.20628564494600168</v>
      </c>
      <c r="Q98" s="6">
        <v>-4.8118717924388825</v>
      </c>
      <c r="R98" s="6">
        <v>-3.9641308780776874</v>
      </c>
      <c r="S98" s="6">
        <v>-2.2314326292664881</v>
      </c>
      <c r="T98" s="6">
        <v>-0.20418002599466248</v>
      </c>
      <c r="U98" s="6">
        <v>-2.5804391631723944</v>
      </c>
      <c r="V98" s="6">
        <v>-3.7599508520830249</v>
      </c>
      <c r="W98" s="6"/>
      <c r="X98" s="6"/>
      <c r="Y98" s="6"/>
      <c r="Z98" s="6"/>
      <c r="AA98" s="6"/>
    </row>
    <row r="99" spans="1:27">
      <c r="A99" t="s">
        <v>117</v>
      </c>
      <c r="B99" s="6">
        <v>13.17179096581107</v>
      </c>
      <c r="C99" s="6">
        <v>9.5758326484844503</v>
      </c>
      <c r="D99" s="6">
        <v>11.37381180714776</v>
      </c>
      <c r="E99" s="6">
        <v>1.9322089549170585</v>
      </c>
      <c r="F99" s="6">
        <v>9.4416028522307016</v>
      </c>
      <c r="G99" s="6">
        <v>4.1752702472032395</v>
      </c>
      <c r="H99" s="6">
        <v>-0.66309186032640355</v>
      </c>
      <c r="I99" s="6"/>
      <c r="J99" s="6">
        <v>-0.66309186032640355</v>
      </c>
      <c r="K99" s="6">
        <v>0.30195205030611838</v>
      </c>
      <c r="L99" s="6">
        <v>9.2271758096221461</v>
      </c>
      <c r="M99" s="6">
        <v>1.0151313661431305</v>
      </c>
      <c r="N99" s="6">
        <v>8.2120444434790159</v>
      </c>
      <c r="O99" s="6">
        <v>-0.83342695192034189</v>
      </c>
      <c r="P99" s="6">
        <v>0.21226196005573614</v>
      </c>
      <c r="Q99" s="6">
        <v>8.5706536960796953</v>
      </c>
      <c r="R99" s="6">
        <v>9.4040806480000363</v>
      </c>
      <c r="S99" s="6">
        <v>5.6413794505569097E-2</v>
      </c>
      <c r="T99" s="6">
        <v>1.2734650514251855</v>
      </c>
      <c r="U99" s="6">
        <v>8.5142399015741255</v>
      </c>
      <c r="V99" s="6">
        <v>8.1306155965748506</v>
      </c>
      <c r="W99" s="6"/>
      <c r="X99" s="6"/>
      <c r="Y99" s="6"/>
      <c r="Z99" s="6"/>
      <c r="AA99" s="6"/>
    </row>
    <row r="100" spans="1:27">
      <c r="A100" t="s">
        <v>118</v>
      </c>
      <c r="B100" s="6">
        <v>2.6958267570249106</v>
      </c>
      <c r="C100" s="6">
        <v>3.1342335050448256</v>
      </c>
      <c r="D100" s="6">
        <v>2.9150301310348681</v>
      </c>
      <c r="E100" s="6">
        <v>2.3462966942634722</v>
      </c>
      <c r="F100" s="6">
        <v>0.56873343677139587</v>
      </c>
      <c r="G100" s="6">
        <v>3.8052905685214569</v>
      </c>
      <c r="H100" s="6">
        <v>-0.41112433261609738</v>
      </c>
      <c r="I100" s="6"/>
      <c r="J100" s="6">
        <v>-0.41112433261609738</v>
      </c>
      <c r="K100" s="6">
        <v>0.30600549710619385</v>
      </c>
      <c r="L100" s="6">
        <v>0.4075913178456459</v>
      </c>
      <c r="M100" s="6">
        <v>2.0371845455180106</v>
      </c>
      <c r="N100" s="6">
        <v>-1.6295932276723648</v>
      </c>
      <c r="O100" s="6">
        <v>2.7209960528952628</v>
      </c>
      <c r="P100" s="6">
        <v>0.21454628362973094</v>
      </c>
      <c r="Q100" s="6">
        <v>2.5448077798210633</v>
      </c>
      <c r="R100" s="6">
        <v>-0.17618827307419954</v>
      </c>
      <c r="S100" s="6">
        <v>2.0435407048317518</v>
      </c>
      <c r="T100" s="6">
        <v>2.0354483638302803</v>
      </c>
      <c r="U100" s="6">
        <v>0.50126707498931156</v>
      </c>
      <c r="V100" s="6">
        <v>-2.2116366369044798</v>
      </c>
      <c r="W100" s="6"/>
      <c r="X100" s="6"/>
      <c r="Y100" s="6"/>
      <c r="Z100" s="6"/>
      <c r="AA100" s="6"/>
    </row>
    <row r="101" spans="1:27">
      <c r="A101" t="s">
        <v>119</v>
      </c>
      <c r="B101" s="6">
        <v>3.5231022080610686</v>
      </c>
      <c r="C101" s="6">
        <v>3.9441383306160205</v>
      </c>
      <c r="D101" s="6">
        <v>3.7336202693385445</v>
      </c>
      <c r="E101" s="6">
        <v>-1.0835275729089489</v>
      </c>
      <c r="F101" s="6">
        <v>4.8171478422474934</v>
      </c>
      <c r="G101" s="6">
        <v>3.7919004200854909</v>
      </c>
      <c r="H101" s="6">
        <v>-0.15837849200259768</v>
      </c>
      <c r="I101" s="6"/>
      <c r="J101" s="6">
        <v>-0.15837849200259768</v>
      </c>
      <c r="K101" s="6">
        <v>0.30846886689399533</v>
      </c>
      <c r="L101" s="6">
        <v>3.4227537516594095</v>
      </c>
      <c r="M101" s="6">
        <v>2.3521488349847868</v>
      </c>
      <c r="N101" s="6">
        <v>1.0706049166746228</v>
      </c>
      <c r="O101" s="6">
        <v>4.5174288909008835</v>
      </c>
      <c r="P101" s="6">
        <v>0.21444568868980962</v>
      </c>
      <c r="Q101" s="6">
        <v>6.9714394929438104</v>
      </c>
      <c r="R101" s="6">
        <v>2.4540106020429269</v>
      </c>
      <c r="S101" s="6">
        <v>3.3403744972846101</v>
      </c>
      <c r="T101" s="6">
        <v>2.0823766121331602</v>
      </c>
      <c r="U101" s="6">
        <v>3.6310649956592003</v>
      </c>
      <c r="V101" s="6">
        <v>0.3716339899097667</v>
      </c>
      <c r="W101" s="6"/>
      <c r="X101" s="6"/>
      <c r="Y101" s="6"/>
      <c r="Z101" s="6"/>
      <c r="AA101" s="6"/>
    </row>
    <row r="102" spans="1:27">
      <c r="A102" t="s">
        <v>120</v>
      </c>
      <c r="B102" s="6">
        <v>0.98611701689232945</v>
      </c>
      <c r="C102" s="6">
        <v>6.1745405886066251</v>
      </c>
      <c r="D102" s="6">
        <v>3.5803288027494773</v>
      </c>
      <c r="E102" s="6">
        <v>4.0406820702106216</v>
      </c>
      <c r="F102" s="6">
        <v>-0.46035326746114436</v>
      </c>
      <c r="G102" s="6">
        <v>3.1021296889953365</v>
      </c>
      <c r="H102" s="6">
        <v>9.4667677899096248E-2</v>
      </c>
      <c r="I102" s="6"/>
      <c r="J102" s="6">
        <v>9.4667677899096248E-2</v>
      </c>
      <c r="K102" s="6">
        <v>0.30934215966934742</v>
      </c>
      <c r="L102" s="6">
        <v>-0.23540242086010704</v>
      </c>
      <c r="M102" s="6">
        <v>2.0708295166461888</v>
      </c>
      <c r="N102" s="6">
        <v>-2.3062319375062956</v>
      </c>
      <c r="O102" s="6">
        <v>4.0713175212029906</v>
      </c>
      <c r="P102" s="6">
        <v>0.22014883927579695</v>
      </c>
      <c r="Q102" s="6">
        <v>2.9396192737268301</v>
      </c>
      <c r="R102" s="6">
        <v>-1.1316982474761603</v>
      </c>
      <c r="S102" s="6">
        <v>3.8794513766554748</v>
      </c>
      <c r="T102" s="6">
        <v>1.5602628556949845</v>
      </c>
      <c r="U102" s="6">
        <v>-0.93983210292864472</v>
      </c>
      <c r="V102" s="6">
        <v>-2.6919611031711446</v>
      </c>
      <c r="W102" s="6"/>
      <c r="X102" s="6"/>
      <c r="Y102" s="6"/>
      <c r="Z102" s="6"/>
      <c r="AA102" s="6"/>
    </row>
    <row r="103" spans="1:27">
      <c r="A103" t="s">
        <v>121</v>
      </c>
      <c r="B103" s="6">
        <v>9.1728334263246225</v>
      </c>
      <c r="C103" s="6">
        <v>7.3716672219275026</v>
      </c>
      <c r="D103" s="6">
        <v>8.2722503241260625</v>
      </c>
      <c r="E103" s="6">
        <v>5.3110389594753116</v>
      </c>
      <c r="F103" s="6">
        <v>2.961211364650751</v>
      </c>
      <c r="G103" s="6">
        <v>3.1962017795918278</v>
      </c>
      <c r="H103" s="6">
        <v>0.34753429854852413</v>
      </c>
      <c r="I103" s="6"/>
      <c r="J103" s="6">
        <v>0.34753429854852413</v>
      </c>
      <c r="K103" s="6">
        <v>0.30862537543221225</v>
      </c>
      <c r="L103" s="6">
        <v>3.3736273880868768</v>
      </c>
      <c r="M103" s="6">
        <v>1.6036797072051756</v>
      </c>
      <c r="N103" s="6">
        <v>1.7699476808817012</v>
      </c>
      <c r="O103" s="6">
        <v>2.4740686655191064</v>
      </c>
      <c r="P103" s="6">
        <v>0.22046990666237529</v>
      </c>
      <c r="Q103" s="6">
        <v>5.3022383658426779</v>
      </c>
      <c r="R103" s="6">
        <v>2.828169700323572</v>
      </c>
      <c r="S103" s="6">
        <v>3.8712505960039625</v>
      </c>
      <c r="T103" s="6">
        <v>0.9623559834945361</v>
      </c>
      <c r="U103" s="6">
        <v>1.4309877698387155</v>
      </c>
      <c r="V103" s="6">
        <v>1.8658137168290359</v>
      </c>
      <c r="W103" s="6"/>
      <c r="X103" s="6"/>
      <c r="Y103" s="6"/>
      <c r="Z103" s="6"/>
      <c r="AA103" s="6"/>
    </row>
    <row r="104" spans="1:27">
      <c r="A104" t="s">
        <v>122</v>
      </c>
      <c r="B104" s="6">
        <v>11.657975135949705</v>
      </c>
      <c r="C104" s="6">
        <v>6.3087697856909486</v>
      </c>
      <c r="D104" s="6">
        <v>8.9833724608203269</v>
      </c>
      <c r="E104" s="6">
        <v>1.97875461672119</v>
      </c>
      <c r="F104" s="6">
        <v>7.0046178440991369</v>
      </c>
      <c r="G104" s="6">
        <v>4.018726593475388</v>
      </c>
      <c r="H104" s="6">
        <v>0.11260831182902109</v>
      </c>
      <c r="I104" s="6"/>
      <c r="J104" s="6">
        <v>0.11260831182902109</v>
      </c>
      <c r="K104" s="6">
        <v>0.30815167049210368</v>
      </c>
      <c r="L104" s="6">
        <v>6.2980891992776389</v>
      </c>
      <c r="M104" s="6">
        <v>1.3519980786828329</v>
      </c>
      <c r="N104" s="6">
        <v>4.9460911205948062</v>
      </c>
      <c r="O104" s="6">
        <v>-0.41098789125954638</v>
      </c>
      <c r="P104" s="6">
        <v>0.21929460580912863</v>
      </c>
      <c r="Q104" s="6">
        <v>5.9772287356241796</v>
      </c>
      <c r="R104" s="6">
        <v>6.3882166268837262</v>
      </c>
      <c r="S104" s="6">
        <v>3.6239792094961101</v>
      </c>
      <c r="T104" s="6">
        <v>0.71381469965821587</v>
      </c>
      <c r="U104" s="6">
        <v>2.3532495261280695</v>
      </c>
      <c r="V104" s="6">
        <v>5.6744019272255102</v>
      </c>
      <c r="W104" s="6"/>
      <c r="X104" s="6"/>
      <c r="Y104" s="6"/>
      <c r="Z104" s="6"/>
      <c r="AA104" s="6"/>
    </row>
    <row r="105" spans="1:27">
      <c r="A105" t="s">
        <v>123</v>
      </c>
      <c r="B105" s="6">
        <v>4.0756108730562346</v>
      </c>
      <c r="C105" s="6">
        <v>7.7645638096111469</v>
      </c>
      <c r="D105" s="6">
        <v>5.9200873413336907</v>
      </c>
      <c r="E105" s="6">
        <v>3.0697818260772891</v>
      </c>
      <c r="F105" s="6">
        <v>2.8503055152564016</v>
      </c>
      <c r="G105" s="6">
        <v>4.4298061497972867</v>
      </c>
      <c r="H105" s="6">
        <v>-0.12211930000987081</v>
      </c>
      <c r="I105" s="6"/>
      <c r="J105" s="6">
        <v>-0.12211930000987081</v>
      </c>
      <c r="K105" s="6">
        <v>0.30792104484868221</v>
      </c>
      <c r="L105" s="6">
        <v>2.5160416020315592</v>
      </c>
      <c r="M105" s="6">
        <v>1.5186616998162057</v>
      </c>
      <c r="N105" s="6">
        <v>0.99737990221535355</v>
      </c>
      <c r="O105" s="6">
        <v>2.0783432381826428</v>
      </c>
      <c r="P105" s="6">
        <v>0.22112547064210847</v>
      </c>
      <c r="Q105" s="6">
        <v>4.1348102135152214</v>
      </c>
      <c r="R105" s="6">
        <v>2.0564669753325786</v>
      </c>
      <c r="S105" s="6">
        <v>3.3315518593777336</v>
      </c>
      <c r="T105" s="6">
        <v>1.0039752199720458</v>
      </c>
      <c r="U105" s="6">
        <v>0.80325835413748781</v>
      </c>
      <c r="V105" s="6">
        <v>1.0524917553605329</v>
      </c>
      <c r="W105" s="6"/>
      <c r="X105" s="6"/>
      <c r="Y105" s="6"/>
      <c r="Z105" s="6"/>
      <c r="AA105" s="6"/>
    </row>
    <row r="106" spans="1:27">
      <c r="A106" t="s">
        <v>124</v>
      </c>
      <c r="B106" s="6">
        <v>7.8377138288974635</v>
      </c>
      <c r="C106" s="6">
        <v>12.501925534100522</v>
      </c>
      <c r="D106" s="6">
        <v>10.169819681498993</v>
      </c>
      <c r="E106" s="6">
        <v>3.5972826449704343</v>
      </c>
      <c r="F106" s="6">
        <v>6.5725370365285585</v>
      </c>
      <c r="G106" s="6">
        <v>4.5435252730834872</v>
      </c>
      <c r="H106" s="6">
        <v>-0.35706204736278835</v>
      </c>
      <c r="I106" s="6"/>
      <c r="J106" s="6">
        <v>-0.35706204736278835</v>
      </c>
      <c r="K106" s="6">
        <v>0.30793349850209051</v>
      </c>
      <c r="L106" s="6">
        <v>6.5282679155579393</v>
      </c>
      <c r="M106" s="6">
        <v>1.9203978384665734</v>
      </c>
      <c r="N106" s="6">
        <v>4.6078700770913663</v>
      </c>
      <c r="O106" s="6">
        <v>5.7290341804686857</v>
      </c>
      <c r="P106" s="6">
        <v>0.22638902595480112</v>
      </c>
      <c r="Q106" s="6">
        <v>10.960311628248558</v>
      </c>
      <c r="R106" s="6">
        <v>5.2312774477798714</v>
      </c>
      <c r="S106" s="6">
        <v>2.9510108394363508</v>
      </c>
      <c r="T106" s="6">
        <v>1.6187999019664243</v>
      </c>
      <c r="U106" s="6">
        <v>8.0093007888122081</v>
      </c>
      <c r="V106" s="6">
        <v>3.612477545813447</v>
      </c>
      <c r="W106" s="6"/>
      <c r="X106" s="6"/>
      <c r="Y106" s="6"/>
      <c r="Z106" s="6"/>
      <c r="AA106" s="6"/>
    </row>
    <row r="107" spans="1:27">
      <c r="A107" t="s">
        <v>125</v>
      </c>
      <c r="B107" s="6">
        <v>12.6461159646448</v>
      </c>
      <c r="C107" s="6">
        <v>9.1903859987906955</v>
      </c>
      <c r="D107" s="6">
        <v>10.918250981717748</v>
      </c>
      <c r="E107" s="6">
        <v>5.3359835199668026</v>
      </c>
      <c r="F107" s="6">
        <v>5.5822674617509449</v>
      </c>
      <c r="G107" s="6">
        <v>5.3122405304631535</v>
      </c>
      <c r="H107" s="6">
        <v>-0.59263470724992828</v>
      </c>
      <c r="I107" s="6"/>
      <c r="J107" s="6">
        <v>-0.59263470724992828</v>
      </c>
      <c r="K107" s="6">
        <v>0.30818903145237397</v>
      </c>
      <c r="L107" s="6">
        <v>5.9995759815073706</v>
      </c>
      <c r="M107" s="6">
        <v>2.0820749040346103</v>
      </c>
      <c r="N107" s="6">
        <v>3.9175010774727603</v>
      </c>
      <c r="O107" s="6">
        <v>3.4759151472952552</v>
      </c>
      <c r="P107" s="6">
        <v>0.23031048845134419</v>
      </c>
      <c r="Q107" s="6">
        <v>8.6749514134136287</v>
      </c>
      <c r="R107" s="6">
        <v>5.199036266118374</v>
      </c>
      <c r="S107" s="6">
        <v>2.240759677219073</v>
      </c>
      <c r="T107" s="6">
        <v>2.034592423016556</v>
      </c>
      <c r="U107" s="6">
        <v>6.4341917361945562</v>
      </c>
      <c r="V107" s="6">
        <v>3.164443843101818</v>
      </c>
      <c r="W107" s="6"/>
      <c r="X107" s="6"/>
      <c r="Y107" s="6"/>
      <c r="Z107" s="6"/>
      <c r="AA107" s="6"/>
    </row>
    <row r="108" spans="1:27">
      <c r="A108" t="s">
        <v>126</v>
      </c>
      <c r="B108" s="6">
        <v>5.4807182571130042</v>
      </c>
      <c r="C108" s="6">
        <v>2.4661283517717791</v>
      </c>
      <c r="D108" s="6">
        <v>3.9734233044423917</v>
      </c>
      <c r="E108" s="6">
        <v>4.2826169953549709</v>
      </c>
      <c r="F108" s="6">
        <v>-0.3091936909125792</v>
      </c>
      <c r="G108" s="6">
        <v>5.6510752712019467</v>
      </c>
      <c r="H108" s="6">
        <v>-0.1729541939408108</v>
      </c>
      <c r="I108" s="6"/>
      <c r="J108" s="6">
        <v>-0.1729541939408108</v>
      </c>
      <c r="K108" s="6">
        <v>0.30719303317813829</v>
      </c>
      <c r="L108" s="6">
        <v>-0.60975066894448404</v>
      </c>
      <c r="M108" s="6">
        <v>1.5705256491390798</v>
      </c>
      <c r="N108" s="6">
        <v>-2.180276318083564</v>
      </c>
      <c r="O108" s="6">
        <v>3.8397529285977168</v>
      </c>
      <c r="P108" s="6">
        <v>0.22856880058866816</v>
      </c>
      <c r="Q108" s="6">
        <v>2.3523545382068267</v>
      </c>
      <c r="R108" s="6">
        <v>-1.4873983903908901</v>
      </c>
      <c r="S108" s="6">
        <v>0.94061618676700842</v>
      </c>
      <c r="T108" s="6">
        <v>1.7571627081583472</v>
      </c>
      <c r="U108" s="6">
        <v>1.4117383514398183</v>
      </c>
      <c r="V108" s="6">
        <v>-3.2445610985492372</v>
      </c>
      <c r="W108" s="6"/>
      <c r="X108" s="6"/>
      <c r="Y108" s="6"/>
      <c r="Z108" s="6"/>
      <c r="AA108" s="6"/>
    </row>
    <row r="109" spans="1:27">
      <c r="A109" t="s">
        <v>127</v>
      </c>
      <c r="B109" s="6">
        <v>-3.4267095895408772</v>
      </c>
      <c r="C109" s="6">
        <v>1.1816406456631512</v>
      </c>
      <c r="D109" s="6">
        <v>-1.122534471938863</v>
      </c>
      <c r="E109" s="6">
        <v>2.2789513062946298</v>
      </c>
      <c r="F109" s="6">
        <v>-3.4014857782334929</v>
      </c>
      <c r="G109" s="6">
        <v>5.5024306758040122</v>
      </c>
      <c r="H109" s="6">
        <v>0.24727081092876801</v>
      </c>
      <c r="I109" s="6"/>
      <c r="J109" s="6">
        <v>0.24727081092876801</v>
      </c>
      <c r="K109" s="6">
        <v>0.3049455036798262</v>
      </c>
      <c r="L109" s="6">
        <v>-4.5563380071148361</v>
      </c>
      <c r="M109" s="6">
        <v>-6.7560279500376141E-3</v>
      </c>
      <c r="N109" s="6">
        <v>-4.549581979164798</v>
      </c>
      <c r="O109" s="6">
        <v>6.6891896626942948</v>
      </c>
      <c r="P109" s="6">
        <v>0.22782624500181753</v>
      </c>
      <c r="Q109" s="6">
        <v>0.60887869262284333</v>
      </c>
      <c r="R109" s="6">
        <v>-6.0803109700714515</v>
      </c>
      <c r="S109" s="6">
        <v>-1.0069620113087017</v>
      </c>
      <c r="T109" s="6">
        <v>0.28835005658334723</v>
      </c>
      <c r="U109" s="6">
        <v>1.615840703931545</v>
      </c>
      <c r="V109" s="6">
        <v>-6.3686610266547987</v>
      </c>
      <c r="W109" s="6"/>
      <c r="X109" s="6"/>
      <c r="Y109" s="6"/>
      <c r="Z109" s="6"/>
      <c r="AA109" s="6"/>
    </row>
    <row r="110" spans="1:27">
      <c r="A110" t="s">
        <v>128</v>
      </c>
      <c r="B110" s="6">
        <v>3.8601161501485848</v>
      </c>
      <c r="C110" s="6">
        <v>4.414838881884009</v>
      </c>
      <c r="D110" s="6">
        <v>4.1374775160162969</v>
      </c>
      <c r="E110" s="6">
        <v>2.3555212345662824</v>
      </c>
      <c r="F110" s="6">
        <v>1.7819562814500145</v>
      </c>
      <c r="G110" s="6">
        <v>5.5079811336456705</v>
      </c>
      <c r="H110" s="6">
        <v>0.66671753081379848</v>
      </c>
      <c r="I110" s="6"/>
      <c r="J110" s="6">
        <v>0.66671753081379848</v>
      </c>
      <c r="K110" s="6">
        <v>0.30144644295669798</v>
      </c>
      <c r="L110" s="6">
        <v>0.36592055561579562</v>
      </c>
      <c r="M110" s="6">
        <v>-2.3113463627624844</v>
      </c>
      <c r="N110" s="6">
        <v>2.67726691837828</v>
      </c>
      <c r="O110" s="6">
        <v>6.5688067425577099</v>
      </c>
      <c r="P110" s="6">
        <v>0.22092920744071232</v>
      </c>
      <c r="Q110" s="6">
        <v>5.4834860307090239</v>
      </c>
      <c r="R110" s="6">
        <v>-1.0853207118486865</v>
      </c>
      <c r="S110" s="6">
        <v>-3.322941507202362</v>
      </c>
      <c r="T110" s="6">
        <v>-2.0244778064689082</v>
      </c>
      <c r="U110" s="6">
        <v>8.8064275379113859</v>
      </c>
      <c r="V110" s="6">
        <v>0.93915709462022168</v>
      </c>
      <c r="W110" s="6"/>
      <c r="X110" s="6"/>
      <c r="Y110" s="6"/>
      <c r="Z110" s="6"/>
      <c r="AA110" s="6"/>
    </row>
    <row r="111" spans="1:27">
      <c r="A111" t="s">
        <v>129</v>
      </c>
      <c r="B111" s="6">
        <v>-5.6596865971481947</v>
      </c>
      <c r="C111" s="6">
        <v>-5.3774747501829978</v>
      </c>
      <c r="D111" s="6">
        <v>-5.5185806736655962</v>
      </c>
      <c r="E111" s="6">
        <v>-3.3552824747928867E-2</v>
      </c>
      <c r="F111" s="6">
        <v>-5.4850278489176674</v>
      </c>
      <c r="G111" s="6">
        <v>5.0938853144283538</v>
      </c>
      <c r="H111" s="6">
        <v>1.0840713377803013</v>
      </c>
      <c r="I111" s="6"/>
      <c r="J111" s="6">
        <v>1.0840713377803013</v>
      </c>
      <c r="K111" s="6">
        <v>0.29669585100913964</v>
      </c>
      <c r="L111" s="6">
        <v>-7.7687493407802517</v>
      </c>
      <c r="M111" s="6">
        <v>-4.6368989795768663</v>
      </c>
      <c r="N111" s="6">
        <v>-3.1318503612033854</v>
      </c>
      <c r="O111" s="6">
        <v>5.2176282947738137</v>
      </c>
      <c r="P111" s="6">
        <v>0.219781181619256</v>
      </c>
      <c r="Q111" s="6">
        <v>-3.6978575578818909</v>
      </c>
      <c r="R111" s="6">
        <v>-8.9154858526557046</v>
      </c>
      <c r="S111" s="6">
        <v>-5.4313415478094926</v>
      </c>
      <c r="T111" s="6">
        <v>-4.4131110853843456</v>
      </c>
      <c r="U111" s="6">
        <v>1.7334839899276018</v>
      </c>
      <c r="V111" s="6">
        <v>-4.502374767271359</v>
      </c>
      <c r="W111" s="6"/>
      <c r="X111" s="6"/>
      <c r="Y111" s="6"/>
      <c r="Z111" s="6"/>
      <c r="AA111" s="6"/>
    </row>
    <row r="112" spans="1:27">
      <c r="A112" t="s">
        <v>130</v>
      </c>
      <c r="B112" s="6">
        <v>0.69310093293832864</v>
      </c>
      <c r="C112" s="6">
        <v>-2.7970837423557882</v>
      </c>
      <c r="D112" s="6">
        <v>-1.0519914047087298</v>
      </c>
      <c r="E112" s="6">
        <v>-0.78930268909438439</v>
      </c>
      <c r="F112" s="6">
        <v>-0.26268871561434537</v>
      </c>
      <c r="G112" s="6">
        <v>4.8641907730764293</v>
      </c>
      <c r="H112" s="6">
        <v>0.78578854500008788</v>
      </c>
      <c r="I112" s="6"/>
      <c r="J112" s="6">
        <v>0.78578854500008788</v>
      </c>
      <c r="K112" s="6">
        <v>0.29529589849209492</v>
      </c>
      <c r="L112" s="6">
        <v>-2.4858905577247512</v>
      </c>
      <c r="M112" s="6">
        <v>-6.4053926387665481</v>
      </c>
      <c r="N112" s="6">
        <v>3.9195020810417969</v>
      </c>
      <c r="O112" s="6">
        <v>-0.62167570113252779</v>
      </c>
      <c r="P112" s="6">
        <v>0.21982795332595184</v>
      </c>
      <c r="Q112" s="6">
        <v>-2.9709045618448391</v>
      </c>
      <c r="R112" s="6">
        <v>-2.3492288607123113</v>
      </c>
      <c r="S112" s="6">
        <v>-6.6683264139697274</v>
      </c>
      <c r="T112" s="6">
        <v>-6.3313061678277478</v>
      </c>
      <c r="U112" s="6">
        <v>3.6974218521248883</v>
      </c>
      <c r="V112" s="6">
        <v>3.9820773071154365</v>
      </c>
      <c r="W112" s="6"/>
      <c r="X112" s="6"/>
      <c r="Y112" s="6"/>
      <c r="Z112" s="6"/>
      <c r="AA112" s="6"/>
    </row>
    <row r="113" spans="1:27">
      <c r="A113" t="s">
        <v>131</v>
      </c>
      <c r="B113" s="6">
        <v>-5.73090694027929</v>
      </c>
      <c r="C113" s="6">
        <v>-3.3808018363478354</v>
      </c>
      <c r="D113" s="6">
        <v>-4.5558543883135627</v>
      </c>
      <c r="E113" s="6">
        <v>-2.2364006224044886</v>
      </c>
      <c r="F113" s="6">
        <v>-2.3194537659090741</v>
      </c>
      <c r="G113" s="6">
        <v>4.2678734013376527</v>
      </c>
      <c r="H113" s="6">
        <v>0.48925611047074824</v>
      </c>
      <c r="I113" s="6"/>
      <c r="J113" s="6">
        <v>0.48925611047074824</v>
      </c>
      <c r="K113" s="6">
        <v>0.29724658540448379</v>
      </c>
      <c r="L113" s="6">
        <v>-4.596653412246547</v>
      </c>
      <c r="M113" s="6">
        <v>-6.4144863183516438</v>
      </c>
      <c r="N113" s="6">
        <v>1.8178329061050968</v>
      </c>
      <c r="O113" s="6">
        <v>-1.8937414240815578</v>
      </c>
      <c r="P113" s="6">
        <v>0.22551481667503767</v>
      </c>
      <c r="Q113" s="6">
        <v>-6.0633280862464272</v>
      </c>
      <c r="R113" s="6">
        <v>-4.1695866621648694</v>
      </c>
      <c r="S113" s="6">
        <v>-6.566078389427414</v>
      </c>
      <c r="T113" s="6">
        <v>-6.3703456958399576</v>
      </c>
      <c r="U113" s="6">
        <v>0.50275030318098679</v>
      </c>
      <c r="V113" s="6">
        <v>2.2007590336750882</v>
      </c>
      <c r="W113" s="6"/>
      <c r="X113" s="6"/>
      <c r="Y113" s="6"/>
      <c r="Z113" s="6"/>
      <c r="AA113" s="6"/>
    </row>
    <row r="114" spans="1:27">
      <c r="A114" t="s">
        <v>132</v>
      </c>
      <c r="B114" s="6">
        <v>-2.8906444650768748</v>
      </c>
      <c r="C114" s="6">
        <v>-7.0852944977211507</v>
      </c>
      <c r="D114" s="6">
        <v>-4.9879694813990127</v>
      </c>
      <c r="E114" s="6">
        <v>-5.9893681399078247</v>
      </c>
      <c r="F114" s="6">
        <v>1.0013986585088119</v>
      </c>
      <c r="G114" s="6">
        <v>4.5218056607612302</v>
      </c>
      <c r="H114" s="6">
        <v>0.19380945422504681</v>
      </c>
      <c r="I114" s="6"/>
      <c r="J114" s="6">
        <v>0.19380945422504681</v>
      </c>
      <c r="K114" s="6">
        <v>0.30254791174707585</v>
      </c>
      <c r="L114" s="6">
        <v>-2.3139078334666037</v>
      </c>
      <c r="M114" s="6">
        <v>-4.751547653513934</v>
      </c>
      <c r="N114" s="6">
        <v>2.4376398200473304</v>
      </c>
      <c r="O114" s="6">
        <v>-2.7160356263695018</v>
      </c>
      <c r="P114" s="6">
        <v>0.21385345109584561</v>
      </c>
      <c r="Q114" s="6">
        <v>-4.4491098678377208</v>
      </c>
      <c r="R114" s="6">
        <v>-1.733074241468219</v>
      </c>
      <c r="S114" s="6">
        <v>-5.0740876099557815</v>
      </c>
      <c r="T114" s="6">
        <v>-4.6638079275079596</v>
      </c>
      <c r="U114" s="6">
        <v>0.62497774211806068</v>
      </c>
      <c r="V114" s="6">
        <v>2.9307336860397406</v>
      </c>
      <c r="W114" s="6"/>
      <c r="X114" s="6"/>
      <c r="Y114" s="6"/>
      <c r="Z114" s="6"/>
      <c r="AA114" s="6"/>
    </row>
    <row r="115" spans="1:27">
      <c r="A115" t="s">
        <v>133</v>
      </c>
      <c r="B115" s="6">
        <v>-7.391417633302666</v>
      </c>
      <c r="C115" s="6">
        <v>-7.0651416951410084</v>
      </c>
      <c r="D115" s="6">
        <v>-7.2282796642218372</v>
      </c>
      <c r="E115" s="6">
        <v>-12.903969815849337</v>
      </c>
      <c r="F115" s="6">
        <v>5.6756901516274993</v>
      </c>
      <c r="G115" s="6">
        <v>3.3333366853963384</v>
      </c>
      <c r="H115" s="6">
        <v>-0.10120794848518244</v>
      </c>
      <c r="I115" s="6"/>
      <c r="J115" s="6">
        <v>-0.10120794848518244</v>
      </c>
      <c r="K115" s="6">
        <v>0.31119987751953848</v>
      </c>
      <c r="L115" s="6">
        <v>0.69235440450522889</v>
      </c>
      <c r="M115" s="6">
        <v>-1.9529404242981028</v>
      </c>
      <c r="N115" s="6">
        <v>2.6452948288033316</v>
      </c>
      <c r="O115" s="6">
        <v>-1.9240091964340493</v>
      </c>
      <c r="P115" s="6">
        <v>0.21405335068314904</v>
      </c>
      <c r="Q115" s="6">
        <v>-0.81981417668691914</v>
      </c>
      <c r="R115" s="6">
        <v>1.1041950197471302</v>
      </c>
      <c r="S115" s="6">
        <v>-2.6081032676939304</v>
      </c>
      <c r="T115" s="6">
        <v>-1.7745061730752325</v>
      </c>
      <c r="U115" s="6">
        <v>1.7882890910070113</v>
      </c>
      <c r="V115" s="6">
        <v>2.8787011928223629</v>
      </c>
      <c r="W115" s="6"/>
      <c r="X115" s="6"/>
      <c r="Y115" s="6"/>
      <c r="Z115" s="6"/>
      <c r="AA115" s="6"/>
    </row>
    <row r="116" spans="1:27">
      <c r="A116" t="s">
        <v>134</v>
      </c>
      <c r="B116" s="6">
        <v>3.4448943523504028</v>
      </c>
      <c r="C116" s="6">
        <v>3.8778471828258887</v>
      </c>
      <c r="D116" s="6">
        <v>3.6613707675881457</v>
      </c>
      <c r="E116" s="6">
        <v>-3.2742338345759237</v>
      </c>
      <c r="F116" s="6">
        <v>6.9356046021640694</v>
      </c>
      <c r="G116" s="6">
        <v>2.4648672859482024</v>
      </c>
      <c r="H116" s="6">
        <v>-0.16646939847255737</v>
      </c>
      <c r="I116" s="6"/>
      <c r="J116" s="6">
        <v>-0.16646939847255737</v>
      </c>
      <c r="K116" s="6">
        <v>0.3176136802852656</v>
      </c>
      <c r="L116" s="6">
        <v>5.2263840139139237</v>
      </c>
      <c r="M116" s="6">
        <v>0.9713094111939139</v>
      </c>
      <c r="N116" s="6">
        <v>4.2550746027200095</v>
      </c>
      <c r="O116" s="6">
        <v>-5.0649621241495169</v>
      </c>
      <c r="P116" s="6">
        <v>0.21442774198679712</v>
      </c>
      <c r="Q116" s="6">
        <v>1.2474902812944393</v>
      </c>
      <c r="R116" s="6">
        <v>6.3124524054439561</v>
      </c>
      <c r="S116" s="6">
        <v>9.9998409653798137E-2</v>
      </c>
      <c r="T116" s="6">
        <v>1.209140175611465</v>
      </c>
      <c r="U116" s="6">
        <v>1.147491871640641</v>
      </c>
      <c r="V116" s="6">
        <v>5.1033122298324916</v>
      </c>
      <c r="W116" s="6"/>
      <c r="X116" s="6"/>
      <c r="Y116" s="6"/>
      <c r="Z116" s="6"/>
      <c r="AA116" s="6"/>
    </row>
    <row r="117" spans="1:27">
      <c r="A117" t="s">
        <v>135</v>
      </c>
      <c r="B117" s="6">
        <v>8.0879907131249595</v>
      </c>
      <c r="C117" s="6">
        <v>9.9909784390549206</v>
      </c>
      <c r="D117" s="6">
        <v>9.03948457608994</v>
      </c>
      <c r="E117" s="6">
        <v>4.0827262277648657</v>
      </c>
      <c r="F117" s="6">
        <v>4.9567583483250743</v>
      </c>
      <c r="G117" s="6">
        <v>2.4473325499206378</v>
      </c>
      <c r="H117" s="6">
        <v>-0.23181235736799977</v>
      </c>
      <c r="I117" s="6"/>
      <c r="J117" s="6">
        <v>-0.23181235736799977</v>
      </c>
      <c r="K117" s="6">
        <v>0.32178932004462302</v>
      </c>
      <c r="L117" s="6">
        <v>5.6402281844364532</v>
      </c>
      <c r="M117" s="6">
        <v>3.1054574011331271</v>
      </c>
      <c r="N117" s="6">
        <v>2.5347707833033262</v>
      </c>
      <c r="O117" s="6">
        <v>2.7910870068983087</v>
      </c>
      <c r="P117" s="6">
        <v>0.2168388825105243</v>
      </c>
      <c r="Q117" s="6">
        <v>7.826099003769289</v>
      </c>
      <c r="R117" s="6">
        <v>5.0350119968709803</v>
      </c>
      <c r="S117" s="6">
        <v>2.2831632942666822</v>
      </c>
      <c r="T117" s="6">
        <v>3.3331312874459336</v>
      </c>
      <c r="U117" s="6">
        <v>5.5429357095026068</v>
      </c>
      <c r="V117" s="6">
        <v>1.7018807094250468</v>
      </c>
      <c r="W117" s="6"/>
      <c r="X117" s="6"/>
      <c r="Y117" s="6"/>
      <c r="Z117" s="6"/>
      <c r="AA117" s="6"/>
    </row>
    <row r="118" spans="1:27">
      <c r="A118" t="s">
        <v>136</v>
      </c>
      <c r="B118" s="6">
        <v>6.7473570947241157</v>
      </c>
      <c r="C118" s="6">
        <v>5.0984035915083936</v>
      </c>
      <c r="D118" s="6">
        <v>5.9228803431162547</v>
      </c>
      <c r="E118" s="6">
        <v>5.7071494161181846</v>
      </c>
      <c r="F118" s="6">
        <v>0.21573092699807006</v>
      </c>
      <c r="G118" s="6">
        <v>2.5009930738563795</v>
      </c>
      <c r="H118" s="6">
        <v>-0.29726895128590058</v>
      </c>
      <c r="I118" s="6"/>
      <c r="J118" s="6">
        <v>-0.29726895128590058</v>
      </c>
      <c r="K118" s="6">
        <v>0.32372679679710858</v>
      </c>
      <c r="L118" s="6">
        <v>1.4546846756080987</v>
      </c>
      <c r="M118" s="6">
        <v>3.8298308332555959</v>
      </c>
      <c r="N118" s="6">
        <v>-2.3751461576474973</v>
      </c>
      <c r="O118" s="6">
        <v>0.2988783982373322</v>
      </c>
      <c r="P118" s="6">
        <v>0.21802282495924113</v>
      </c>
      <c r="Q118" s="6">
        <v>1.6884007611424345</v>
      </c>
      <c r="R118" s="6">
        <v>1.3895223629051023</v>
      </c>
      <c r="S118" s="6">
        <v>3.4237999171071754</v>
      </c>
      <c r="T118" s="6">
        <v>3.9430361929323068</v>
      </c>
      <c r="U118" s="6">
        <v>-1.7353991559647408</v>
      </c>
      <c r="V118" s="6">
        <v>-2.5535138300272044</v>
      </c>
      <c r="W118" s="6"/>
      <c r="X118" s="6"/>
      <c r="Y118" s="6"/>
      <c r="Z118" s="6"/>
      <c r="AA118" s="6"/>
    </row>
    <row r="119" spans="1:27">
      <c r="A119" t="s">
        <v>137</v>
      </c>
      <c r="B119" s="6">
        <v>11.459897783294082</v>
      </c>
      <c r="C119" s="6">
        <v>10.552156177745786</v>
      </c>
      <c r="D119" s="6">
        <v>11.006026980519934</v>
      </c>
      <c r="E119" s="6">
        <v>5.7471921431371698</v>
      </c>
      <c r="F119" s="6">
        <v>5.2588348373827642</v>
      </c>
      <c r="G119" s="6">
        <v>3.0297130245130774</v>
      </c>
      <c r="H119" s="6">
        <v>-0.36287149241651662</v>
      </c>
      <c r="I119" s="6"/>
      <c r="J119" s="6">
        <v>-0.36287149241651662</v>
      </c>
      <c r="K119" s="6">
        <v>0.3234261105431232</v>
      </c>
      <c r="L119" s="6">
        <v>6.3832479161987727</v>
      </c>
      <c r="M119" s="6">
        <v>3.1512158696512604</v>
      </c>
      <c r="N119" s="6">
        <v>3.2320320465475123</v>
      </c>
      <c r="O119" s="6">
        <v>-1.9063904866032648</v>
      </c>
      <c r="P119" s="6">
        <v>0.22029543994861919</v>
      </c>
      <c r="Q119" s="6">
        <v>4.8968265605556365</v>
      </c>
      <c r="R119" s="6">
        <v>6.8032170471589009</v>
      </c>
      <c r="S119" s="6">
        <v>3.4197645791102467</v>
      </c>
      <c r="T119" s="6">
        <v>3.0753409047876428</v>
      </c>
      <c r="U119" s="6">
        <v>1.4770619814453898</v>
      </c>
      <c r="V119" s="6">
        <v>3.7278761423712581</v>
      </c>
      <c r="W119" s="6"/>
      <c r="X119" s="6"/>
      <c r="Y119" s="6"/>
      <c r="Z119" s="6"/>
      <c r="AA119" s="6"/>
    </row>
    <row r="120" spans="1:27">
      <c r="A120" t="s">
        <v>138</v>
      </c>
      <c r="B120" s="6">
        <v>3.6081788948097326</v>
      </c>
      <c r="C120" s="6">
        <v>2.96655070654257</v>
      </c>
      <c r="D120" s="6">
        <v>3.2873648006761513</v>
      </c>
      <c r="E120" s="6">
        <v>0.89844598099126927</v>
      </c>
      <c r="F120" s="6">
        <v>2.3889188196848821</v>
      </c>
      <c r="G120" s="6">
        <v>3.3701318588120319</v>
      </c>
      <c r="H120" s="6">
        <v>-0.26129175565330343</v>
      </c>
      <c r="I120" s="6"/>
      <c r="J120" s="6">
        <v>-0.26129175565330343</v>
      </c>
      <c r="K120" s="6">
        <v>0.32350445299795827</v>
      </c>
      <c r="L120" s="6">
        <v>1.7660801409655034</v>
      </c>
      <c r="M120" s="6">
        <v>1.6149738542612857</v>
      </c>
      <c r="N120" s="6">
        <v>0.15110628670421766</v>
      </c>
      <c r="O120" s="6">
        <v>-0.70153376329682882</v>
      </c>
      <c r="P120" s="6">
        <v>0.22121042308769967</v>
      </c>
      <c r="Q120" s="6">
        <v>1.2197329582578722</v>
      </c>
      <c r="R120" s="6">
        <v>1.921266721554701</v>
      </c>
      <c r="S120" s="6">
        <v>2.5713486049988141</v>
      </c>
      <c r="T120" s="6">
        <v>1.3433214470991057</v>
      </c>
      <c r="U120" s="6">
        <v>-1.3516156467409419</v>
      </c>
      <c r="V120" s="6">
        <v>0.57794527445559529</v>
      </c>
      <c r="W120" s="6"/>
      <c r="X120" s="6"/>
      <c r="Y120" s="6"/>
      <c r="Z120" s="6"/>
      <c r="AA120" s="6"/>
    </row>
    <row r="121" spans="1:27">
      <c r="A121" t="s">
        <v>139</v>
      </c>
      <c r="B121" s="6">
        <v>2.1823646761433224</v>
      </c>
      <c r="C121" s="6">
        <v>3.3233461585876256</v>
      </c>
      <c r="D121" s="6">
        <v>2.752855417365474</v>
      </c>
      <c r="E121" s="6">
        <v>1.8534525138822033</v>
      </c>
      <c r="F121" s="6">
        <v>0.89940290348327068</v>
      </c>
      <c r="G121" s="6">
        <v>3.4358633524775373</v>
      </c>
      <c r="H121" s="6">
        <v>-0.15951267305354122</v>
      </c>
      <c r="I121" s="6"/>
      <c r="J121" s="6">
        <v>-0.15951267305354122</v>
      </c>
      <c r="K121" s="6">
        <v>0.32396182416186181</v>
      </c>
      <c r="L121" s="6">
        <v>0.49459885815260612</v>
      </c>
      <c r="M121" s="6">
        <v>0.10702295478657207</v>
      </c>
      <c r="N121" s="6">
        <v>0.38757590336603404</v>
      </c>
      <c r="O121" s="6">
        <v>0.41723358915368447</v>
      </c>
      <c r="P121" s="6">
        <v>0.22389496116037674</v>
      </c>
      <c r="Q121" s="6">
        <v>0.81841594906792181</v>
      </c>
      <c r="R121" s="6">
        <v>0.40118235991423734</v>
      </c>
      <c r="S121" s="6">
        <v>1.4133644885871532</v>
      </c>
      <c r="T121" s="6">
        <v>-0.26983748592100043</v>
      </c>
      <c r="U121" s="6">
        <v>-0.59494853951923143</v>
      </c>
      <c r="V121" s="6">
        <v>0.67101984583523777</v>
      </c>
      <c r="W121" s="6"/>
      <c r="X121" s="6"/>
      <c r="Y121" s="6"/>
      <c r="Z121" s="6"/>
      <c r="AA121" s="6"/>
    </row>
    <row r="122" spans="1:27">
      <c r="A122" t="s">
        <v>140</v>
      </c>
      <c r="B122" s="6">
        <v>3.502074353869844</v>
      </c>
      <c r="C122" s="6">
        <v>1.2883892841173861</v>
      </c>
      <c r="D122" s="6">
        <v>2.395231818993615</v>
      </c>
      <c r="E122" s="6">
        <v>0.86958409319777275</v>
      </c>
      <c r="F122" s="6">
        <v>1.5256477257958423</v>
      </c>
      <c r="G122" s="6">
        <v>3.2432983987127155</v>
      </c>
      <c r="H122" s="6">
        <v>-5.7611744803764964E-2</v>
      </c>
      <c r="I122" s="6"/>
      <c r="J122" s="6">
        <v>-5.7611744803764964E-2</v>
      </c>
      <c r="K122" s="6">
        <v>0.32479822403481107</v>
      </c>
      <c r="L122" s="6">
        <v>0.79356908740651932</v>
      </c>
      <c r="M122" s="6">
        <v>-0.76803749303971935</v>
      </c>
      <c r="N122" s="6">
        <v>1.5616065804462387</v>
      </c>
      <c r="O122" s="6">
        <v>0.24891896593730323</v>
      </c>
      <c r="P122" s="6">
        <v>0.22626222043658761</v>
      </c>
      <c r="Q122" s="6">
        <v>0.98616709540206904</v>
      </c>
      <c r="R122" s="6">
        <v>0.73724812946476581</v>
      </c>
      <c r="S122" s="6">
        <v>0.4803784760537706</v>
      </c>
      <c r="T122" s="6">
        <v>-1.1331086795015888</v>
      </c>
      <c r="U122" s="6">
        <v>0.50578861934829844</v>
      </c>
      <c r="V122" s="6">
        <v>1.8703568089663545</v>
      </c>
      <c r="W122" s="6"/>
      <c r="X122" s="6"/>
      <c r="Y122" s="6"/>
      <c r="Z122" s="6"/>
      <c r="AA122" s="6"/>
    </row>
    <row r="123" spans="1:27">
      <c r="A123" t="s">
        <v>141</v>
      </c>
      <c r="B123" s="6">
        <v>6.2703986727944638</v>
      </c>
      <c r="C123" s="6">
        <v>4.9223987528206337</v>
      </c>
      <c r="D123" s="6">
        <v>5.5963987128075487</v>
      </c>
      <c r="E123" s="6">
        <v>3.9882829561996402</v>
      </c>
      <c r="F123" s="6">
        <v>1.6081157566079085</v>
      </c>
      <c r="G123" s="6">
        <v>3.5299348024262596</v>
      </c>
      <c r="H123" s="6">
        <v>4.4333218460934631E-2</v>
      </c>
      <c r="I123" s="6"/>
      <c r="J123" s="6">
        <v>4.4333218460934631E-2</v>
      </c>
      <c r="K123" s="6">
        <v>0.32601365261671056</v>
      </c>
      <c r="L123" s="6">
        <v>1.7276635284114634</v>
      </c>
      <c r="M123" s="6">
        <v>-0.70657742548639269</v>
      </c>
      <c r="N123" s="6">
        <v>2.4342409538978562</v>
      </c>
      <c r="O123" s="6">
        <v>1.483606448964208</v>
      </c>
      <c r="P123" s="6">
        <v>0.23203272089852625</v>
      </c>
      <c r="Q123" s="6">
        <v>2.8670247362799057</v>
      </c>
      <c r="R123" s="6">
        <v>1.3834182873156977</v>
      </c>
      <c r="S123" s="6">
        <v>0.10856633430966292</v>
      </c>
      <c r="T123" s="6">
        <v>-0.95286399218781304</v>
      </c>
      <c r="U123" s="6">
        <v>2.7584584019702429</v>
      </c>
      <c r="V123" s="6">
        <v>2.3362822795035108</v>
      </c>
      <c r="W123" s="6"/>
      <c r="X123" s="6"/>
      <c r="Y123" s="6"/>
      <c r="Z123" s="6"/>
      <c r="AA123" s="6"/>
    </row>
    <row r="124" spans="1:27">
      <c r="A124" t="s">
        <v>142</v>
      </c>
      <c r="B124" s="6">
        <v>9.6127137225712644</v>
      </c>
      <c r="C124" s="6">
        <v>12.639196672037123</v>
      </c>
      <c r="D124" s="6">
        <v>11.125955197304194</v>
      </c>
      <c r="E124" s="6">
        <v>8.8830776810496559</v>
      </c>
      <c r="F124" s="6">
        <v>2.2428775162545378</v>
      </c>
      <c r="G124" s="6">
        <v>3.8345252480849341</v>
      </c>
      <c r="H124" s="6">
        <v>0.1093862427321568</v>
      </c>
      <c r="I124" s="6"/>
      <c r="J124" s="6">
        <v>0.1093862427321568</v>
      </c>
      <c r="K124" s="6">
        <v>0.32690388224635847</v>
      </c>
      <c r="L124" s="6">
        <v>3.8196414509963312</v>
      </c>
      <c r="M124" s="6">
        <v>7.3722882150336247E-2</v>
      </c>
      <c r="N124" s="6">
        <v>3.7459185688459948</v>
      </c>
      <c r="O124" s="6">
        <v>2.9963069375193037</v>
      </c>
      <c r="P124" s="6">
        <v>0.2310579991240693</v>
      </c>
      <c r="Q124" s="6">
        <v>6.1236277027708574</v>
      </c>
      <c r="R124" s="6">
        <v>3.1273207652515533</v>
      </c>
      <c r="S124" s="6">
        <v>0.34443927525992118</v>
      </c>
      <c r="T124" s="6">
        <v>-7.6242000102574826E-3</v>
      </c>
      <c r="U124" s="6">
        <v>5.7791884275109364</v>
      </c>
      <c r="V124" s="6">
        <v>3.1349449652618109</v>
      </c>
      <c r="W124" s="6"/>
      <c r="X124" s="6"/>
      <c r="Y124" s="6"/>
      <c r="Z124" s="6"/>
      <c r="AA124" s="6"/>
    </row>
    <row r="125" spans="1:27">
      <c r="A125" t="s">
        <v>143</v>
      </c>
      <c r="B125" s="6">
        <v>8.1679913057623565</v>
      </c>
      <c r="C125" s="6">
        <v>8.9939783213086599</v>
      </c>
      <c r="D125" s="6">
        <v>8.5809848135355082</v>
      </c>
      <c r="E125" s="6">
        <v>3.1159672106305436</v>
      </c>
      <c r="F125" s="6">
        <v>5.4650176029049646</v>
      </c>
      <c r="G125" s="6">
        <v>4.1556154051875325</v>
      </c>
      <c r="H125" s="6">
        <v>0.17438591548071258</v>
      </c>
      <c r="I125" s="6"/>
      <c r="J125" s="6">
        <v>0.17438591548071258</v>
      </c>
      <c r="K125" s="6">
        <v>0.32746891292363833</v>
      </c>
      <c r="L125" s="6">
        <v>5.0072851895013146</v>
      </c>
      <c r="M125" s="6">
        <v>1.1911327369881302</v>
      </c>
      <c r="N125" s="6">
        <v>3.8161524525131845</v>
      </c>
      <c r="O125" s="6">
        <v>0.13709245636733858</v>
      </c>
      <c r="P125" s="6">
        <v>0.23091383178703534</v>
      </c>
      <c r="Q125" s="6">
        <v>5.1127211014597744</v>
      </c>
      <c r="R125" s="6">
        <v>4.9756286450924359</v>
      </c>
      <c r="S125" s="6">
        <v>0.97317460227593611</v>
      </c>
      <c r="T125" s="6">
        <v>1.256573451092367</v>
      </c>
      <c r="U125" s="6">
        <v>4.1395464991838384</v>
      </c>
      <c r="V125" s="6">
        <v>3.7190551940000689</v>
      </c>
      <c r="W125" s="6"/>
      <c r="X125" s="6"/>
      <c r="Y125" s="6"/>
      <c r="Z125" s="6"/>
      <c r="AA125" s="6"/>
    </row>
    <row r="126" spans="1:27">
      <c r="A126" t="s">
        <v>144</v>
      </c>
      <c r="B126" s="6">
        <v>-0.43116727303846858</v>
      </c>
      <c r="C126" s="6">
        <v>2.4825477914287575</v>
      </c>
      <c r="D126" s="6">
        <v>1.0256902591951444</v>
      </c>
      <c r="E126" s="6">
        <v>4.0434262663438858</v>
      </c>
      <c r="F126" s="6">
        <v>-3.0177360071487414</v>
      </c>
      <c r="G126" s="6">
        <v>3.8518422990572434</v>
      </c>
      <c r="H126" s="6">
        <v>0.23930060492922678</v>
      </c>
      <c r="I126" s="6"/>
      <c r="J126" s="6">
        <v>0.23930060492922678</v>
      </c>
      <c r="K126" s="6">
        <v>0.3277087446486352</v>
      </c>
      <c r="L126" s="6">
        <v>-3.1158319698286414</v>
      </c>
      <c r="M126" s="6">
        <v>2.0682705056086519</v>
      </c>
      <c r="N126" s="6">
        <v>-5.1841024754372933</v>
      </c>
      <c r="O126" s="6">
        <v>-9.8873265978784985E-2</v>
      </c>
      <c r="P126" s="6">
        <v>0.23675289919714543</v>
      </c>
      <c r="Q126" s="6">
        <v>-3.1912967034338586</v>
      </c>
      <c r="R126" s="6">
        <v>-3.0924234374550736</v>
      </c>
      <c r="S126" s="6">
        <v>1.6299379054751268</v>
      </c>
      <c r="T126" s="6">
        <v>2.2042376305215057</v>
      </c>
      <c r="U126" s="6">
        <v>-4.8212346089089859</v>
      </c>
      <c r="V126" s="6">
        <v>-5.2966610679765793</v>
      </c>
      <c r="W126" s="6"/>
      <c r="X126" s="6"/>
      <c r="Y126" s="6"/>
      <c r="Z126" s="6"/>
      <c r="AA126" s="6"/>
    </row>
    <row r="127" spans="1:27">
      <c r="A127" t="s">
        <v>145</v>
      </c>
      <c r="B127" s="6">
        <v>0.60555531483288405</v>
      </c>
      <c r="C127" s="6">
        <v>2.0142342947700342</v>
      </c>
      <c r="D127" s="6">
        <v>1.3098948048014591</v>
      </c>
      <c r="E127" s="6">
        <v>2.0252935094948299</v>
      </c>
      <c r="F127" s="6">
        <v>-0.71539870469337075</v>
      </c>
      <c r="G127" s="6">
        <v>4.1056172761872523</v>
      </c>
      <c r="H127" s="6">
        <v>0.30409881677364581</v>
      </c>
      <c r="I127" s="6"/>
      <c r="J127" s="6">
        <v>0.30409881677364581</v>
      </c>
      <c r="K127" s="6">
        <v>0.32762337742134218</v>
      </c>
      <c r="L127" s="6">
        <v>-1.6014303386194606</v>
      </c>
      <c r="M127" s="6">
        <v>2.2696891153188012</v>
      </c>
      <c r="N127" s="6">
        <v>-3.8711194539382618</v>
      </c>
      <c r="O127" s="6">
        <v>3.6968115842957481</v>
      </c>
      <c r="P127" s="6">
        <v>0.23366775548296781</v>
      </c>
      <c r="Q127" s="6">
        <v>1.2315555803304656</v>
      </c>
      <c r="R127" s="6">
        <v>-2.4652560039652824</v>
      </c>
      <c r="S127" s="6">
        <v>1.9379808149269324</v>
      </c>
      <c r="T127" s="6">
        <v>2.3708326266119832</v>
      </c>
      <c r="U127" s="6">
        <v>-0.70642523459646678</v>
      </c>
      <c r="V127" s="6">
        <v>-4.8360886305772652</v>
      </c>
      <c r="W127" s="6"/>
      <c r="X127" s="6"/>
      <c r="Y127" s="6"/>
      <c r="Z127" s="6"/>
      <c r="AA127" s="6"/>
    </row>
    <row r="128" spans="1:27">
      <c r="A128" t="s">
        <v>146</v>
      </c>
      <c r="B128" s="6">
        <v>18.948170461925251</v>
      </c>
      <c r="C128" s="6">
        <v>14.374841352814549</v>
      </c>
      <c r="D128" s="6">
        <v>16.6615059073699</v>
      </c>
      <c r="E128" s="6">
        <v>11.231187155295075</v>
      </c>
      <c r="F128" s="6">
        <v>5.4303187520748253</v>
      </c>
      <c r="G128" s="6">
        <v>4.1650183358426496</v>
      </c>
      <c r="H128" s="6">
        <v>7.216255354123291E-2</v>
      </c>
      <c r="I128" s="6"/>
      <c r="J128" s="6">
        <v>7.216255354123291E-2</v>
      </c>
      <c r="K128" s="6">
        <v>0.32665562486316468</v>
      </c>
      <c r="L128" s="6">
        <v>7.6899322936591687</v>
      </c>
      <c r="M128" s="6">
        <v>1.660516208292961</v>
      </c>
      <c r="N128" s="6">
        <v>6.0294160853662078</v>
      </c>
      <c r="O128" s="6">
        <v>2.0331064579196907</v>
      </c>
      <c r="P128" s="6">
        <v>0.23822032506977506</v>
      </c>
      <c r="Q128" s="6">
        <v>9.2387114702717721</v>
      </c>
      <c r="R128" s="6">
        <v>7.2056050123520814</v>
      </c>
      <c r="S128" s="6">
        <v>1.6279497117316541</v>
      </c>
      <c r="T128" s="6">
        <v>1.6707002571098697</v>
      </c>
      <c r="U128" s="6">
        <v>7.6107617585401179</v>
      </c>
      <c r="V128" s="6">
        <v>5.5349047552422119</v>
      </c>
      <c r="W128" s="6"/>
      <c r="X128" s="6"/>
      <c r="Y128" s="6"/>
      <c r="Z128" s="6"/>
      <c r="AA128" s="6"/>
    </row>
    <row r="129" spans="1:27">
      <c r="A129" t="s">
        <v>147</v>
      </c>
      <c r="B129" s="6">
        <v>4.1162738115779973</v>
      </c>
      <c r="C129" s="6">
        <v>2.4618892572330964</v>
      </c>
      <c r="D129" s="6">
        <v>3.2890815344055468</v>
      </c>
      <c r="E129" s="6">
        <v>3.2621388489044278</v>
      </c>
      <c r="F129" s="6">
        <v>2.6942685501119001E-2</v>
      </c>
      <c r="G129" s="6">
        <v>4.8910061819861541</v>
      </c>
      <c r="H129" s="6">
        <v>-0.15964818126654734</v>
      </c>
      <c r="I129" s="6"/>
      <c r="J129" s="6">
        <v>-0.15964818126654734</v>
      </c>
      <c r="K129" s="6">
        <v>0.32480548697430245</v>
      </c>
      <c r="L129" s="6">
        <v>-0.39432878583131969</v>
      </c>
      <c r="M129" s="6">
        <v>0.37089123886234532</v>
      </c>
      <c r="N129" s="6">
        <v>-0.76522002469366501</v>
      </c>
      <c r="O129" s="6">
        <v>0.89672935273051024</v>
      </c>
      <c r="P129" s="6">
        <v>0.23646450098682456</v>
      </c>
      <c r="Q129" s="6">
        <v>0.29035590798553224</v>
      </c>
      <c r="R129" s="6">
        <v>-0.60637344474497801</v>
      </c>
      <c r="S129" s="6">
        <v>0.61692136078000637</v>
      </c>
      <c r="T129" s="6">
        <v>0.29469649731833308</v>
      </c>
      <c r="U129" s="6">
        <v>-0.32656545279447413</v>
      </c>
      <c r="V129" s="6">
        <v>-0.90106994206331104</v>
      </c>
      <c r="W129" s="6"/>
      <c r="X129" s="6"/>
      <c r="Y129" s="6"/>
      <c r="Z129" s="6"/>
      <c r="AA129" s="6"/>
    </row>
    <row r="130" spans="1:27">
      <c r="A130" t="s">
        <v>148</v>
      </c>
      <c r="B130" s="6">
        <v>5.7765165604642732</v>
      </c>
      <c r="C130" s="6">
        <v>3.5040996369062327</v>
      </c>
      <c r="D130" s="6">
        <v>4.640308098685253</v>
      </c>
      <c r="E130" s="6">
        <v>4.3187947731748721</v>
      </c>
      <c r="F130" s="6">
        <v>0.32151332551038081</v>
      </c>
      <c r="G130" s="6">
        <v>5.1777783823465517</v>
      </c>
      <c r="H130" s="6">
        <v>-0.39173669888370455</v>
      </c>
      <c r="I130" s="6"/>
      <c r="J130" s="6">
        <v>-0.39173669888370455</v>
      </c>
      <c r="K130" s="6">
        <v>0.32207296375454875</v>
      </c>
      <c r="L130" s="6">
        <v>0.31042682795068555</v>
      </c>
      <c r="M130" s="6">
        <v>-1.2655014440764216</v>
      </c>
      <c r="N130" s="6">
        <v>1.5759282720271073</v>
      </c>
      <c r="O130" s="6">
        <v>2.7810915443233117</v>
      </c>
      <c r="P130" s="6">
        <v>0.2359209307114177</v>
      </c>
      <c r="Q130" s="6">
        <v>2.4354006667435875</v>
      </c>
      <c r="R130" s="6">
        <v>-0.34569087757972417</v>
      </c>
      <c r="S130" s="6">
        <v>-0.95693051128789774</v>
      </c>
      <c r="T130" s="6">
        <v>-1.360777371110701</v>
      </c>
      <c r="U130" s="6">
        <v>3.3923311780314851</v>
      </c>
      <c r="V130" s="6">
        <v>1.0150864935309767</v>
      </c>
      <c r="W130" s="6"/>
      <c r="X130" s="6"/>
      <c r="Y130" s="6"/>
      <c r="Z130" s="6"/>
      <c r="AA130" s="6"/>
    </row>
    <row r="131" spans="1:27">
      <c r="A131" t="s">
        <v>149</v>
      </c>
      <c r="B131" s="6">
        <v>0.52449018731621777</v>
      </c>
      <c r="C131" s="6">
        <v>4.2875829216054484</v>
      </c>
      <c r="D131" s="6">
        <v>2.4060365544608331</v>
      </c>
      <c r="E131" s="6">
        <v>2.7686720588352642</v>
      </c>
      <c r="F131" s="6">
        <v>-0.36263550437443115</v>
      </c>
      <c r="G131" s="6">
        <v>5.3724838207417926</v>
      </c>
      <c r="H131" s="6">
        <v>-0.62450792290498214</v>
      </c>
      <c r="I131" s="6"/>
      <c r="J131" s="6">
        <v>-0.62450792290498214</v>
      </c>
      <c r="K131" s="6">
        <v>0.31845805520411885</v>
      </c>
      <c r="L131" s="6">
        <v>-0.7662119898716967</v>
      </c>
      <c r="M131" s="6">
        <v>-2.799954960781144</v>
      </c>
      <c r="N131" s="6">
        <v>2.0337429709094472</v>
      </c>
      <c r="O131" s="6">
        <v>1.1391912253018655</v>
      </c>
      <c r="P131" s="6">
        <v>0.23824182478805009</v>
      </c>
      <c r="Q131" s="6">
        <v>0.10157623913171765</v>
      </c>
      <c r="R131" s="6">
        <v>-1.0376149861701478</v>
      </c>
      <c r="S131" s="6">
        <v>-2.746367479538542</v>
      </c>
      <c r="T131" s="6">
        <v>-2.8167145831028617</v>
      </c>
      <c r="U131" s="6">
        <v>2.8479437186702596</v>
      </c>
      <c r="V131" s="6">
        <v>1.7790995969327139</v>
      </c>
      <c r="W131" s="6"/>
      <c r="X131" s="6"/>
      <c r="Y131" s="6"/>
      <c r="Z131" s="6"/>
      <c r="AA131" s="6"/>
    </row>
    <row r="132" spans="1:27">
      <c r="A132" t="s">
        <v>150</v>
      </c>
      <c r="B132" s="6">
        <v>0.45717556230417955</v>
      </c>
      <c r="C132" s="6">
        <v>-2.8791694953985925</v>
      </c>
      <c r="D132" s="6">
        <v>-1.2109969665472065</v>
      </c>
      <c r="E132" s="6">
        <v>1.1945086933003779</v>
      </c>
      <c r="F132" s="6">
        <v>-2.4055056598475844</v>
      </c>
      <c r="G132" s="6">
        <v>5.6156631057809641</v>
      </c>
      <c r="H132" s="6">
        <v>-0.35809867987026678</v>
      </c>
      <c r="I132" s="6">
        <v>1.1702061272654163</v>
      </c>
      <c r="J132" s="6">
        <v>1.1702061272654163</v>
      </c>
      <c r="K132" s="6">
        <v>0.31487513663364719</v>
      </c>
      <c r="L132" s="6">
        <v>-4.5993545726090481</v>
      </c>
      <c r="M132" s="6">
        <v>-3.8611555598366496</v>
      </c>
      <c r="N132" s="6">
        <v>-0.73819901277239852</v>
      </c>
      <c r="O132" s="6">
        <v>4.5192077556432313</v>
      </c>
      <c r="P132" s="6">
        <v>0.23235842575326332</v>
      </c>
      <c r="Q132" s="6">
        <v>-1.1302228167190158</v>
      </c>
      <c r="R132" s="6">
        <v>-5.6494305723622471</v>
      </c>
      <c r="S132" s="6">
        <v>-4.2624727680056917</v>
      </c>
      <c r="T132" s="6">
        <v>-3.7396803325349546</v>
      </c>
      <c r="U132" s="6">
        <v>3.1322499512866759</v>
      </c>
      <c r="V132" s="6">
        <v>-1.9097502398272925</v>
      </c>
      <c r="W132" s="6"/>
      <c r="X132" s="6"/>
      <c r="Y132" s="6"/>
      <c r="Z132" s="6"/>
      <c r="AA132" s="6"/>
    </row>
    <row r="133" spans="1:27">
      <c r="A133" t="s">
        <v>151</v>
      </c>
      <c r="B133" s="6">
        <v>3.2989877720069671</v>
      </c>
      <c r="C133" s="6">
        <v>0.19672667667371968</v>
      </c>
      <c r="D133" s="6">
        <v>1.7478572243403434</v>
      </c>
      <c r="E133" s="6">
        <v>3.3006031531659374</v>
      </c>
      <c r="F133" s="6">
        <v>-1.552745928825594</v>
      </c>
      <c r="G133" s="6">
        <v>5.2883953852908725</v>
      </c>
      <c r="H133" s="6">
        <v>-9.0972920887466557E-2</v>
      </c>
      <c r="I133" s="6">
        <v>-0.91048401746434138</v>
      </c>
      <c r="J133" s="6">
        <v>-0.91048401746434138</v>
      </c>
      <c r="K133" s="6">
        <v>0.31132420804323868</v>
      </c>
      <c r="L133" s="6">
        <v>-1.5445654694551618</v>
      </c>
      <c r="M133" s="6">
        <v>-4.0829071668451959</v>
      </c>
      <c r="N133" s="6">
        <v>2.5383416973900341</v>
      </c>
      <c r="O133" s="6">
        <v>2.9169167521829635</v>
      </c>
      <c r="P133" s="6">
        <v>0.23455672068636799</v>
      </c>
      <c r="Q133" s="6">
        <v>0.68816885482063483</v>
      </c>
      <c r="R133" s="6">
        <v>-2.2287478973623287</v>
      </c>
      <c r="S133" s="6">
        <v>-5.0037521802595144</v>
      </c>
      <c r="T133" s="6">
        <v>-3.8007302996049033</v>
      </c>
      <c r="U133" s="6">
        <v>5.6919210350801492</v>
      </c>
      <c r="V133" s="6">
        <v>1.5719824022425746</v>
      </c>
      <c r="W133" s="6"/>
      <c r="X133" s="6"/>
      <c r="Y133" s="6"/>
      <c r="Z133" s="6"/>
      <c r="AA133" s="6"/>
    </row>
    <row r="134" spans="1:27">
      <c r="A134" t="s">
        <v>152</v>
      </c>
      <c r="B134" s="6">
        <v>0.56605118057433401</v>
      </c>
      <c r="C134" s="6">
        <v>1.3461536048399836</v>
      </c>
      <c r="D134" s="6">
        <v>0.9561023927071588</v>
      </c>
      <c r="E134" s="6">
        <v>1.3618189147525328</v>
      </c>
      <c r="F134" s="6">
        <v>-0.40571652204537401</v>
      </c>
      <c r="G134" s="6">
        <v>5.4136802108078879</v>
      </c>
      <c r="H134" s="6">
        <v>0.1763351031620175</v>
      </c>
      <c r="I134" s="6">
        <v>-0.24298311171300213</v>
      </c>
      <c r="J134" s="6">
        <v>-0.24298311171300213</v>
      </c>
      <c r="K134" s="6">
        <v>0.30780526943316411</v>
      </c>
      <c r="L134" s="6">
        <v>-1.4847091504390291</v>
      </c>
      <c r="M134" s="6">
        <v>-3.3796105704804833</v>
      </c>
      <c r="N134" s="6">
        <v>1.8949014200414542</v>
      </c>
      <c r="O134" s="6">
        <v>0.10402443056164401</v>
      </c>
      <c r="P134" s="6">
        <v>0.22998551198766184</v>
      </c>
      <c r="Q134" s="6">
        <v>-1.4046088317993297</v>
      </c>
      <c r="R134" s="6">
        <v>-1.5086332623609737</v>
      </c>
      <c r="S134" s="6">
        <v>-4.6311660022154078</v>
      </c>
      <c r="T134" s="6">
        <v>-3.0057999198633696</v>
      </c>
      <c r="U134" s="6">
        <v>3.2265571704160783</v>
      </c>
      <c r="V134" s="6">
        <v>1.4971666575023959</v>
      </c>
      <c r="W134" s="6"/>
      <c r="X134" s="6"/>
      <c r="Y134" s="6"/>
      <c r="Z134" s="6"/>
      <c r="AA134" s="6"/>
    </row>
    <row r="135" spans="1:27">
      <c r="A135" t="s">
        <v>153</v>
      </c>
      <c r="B135" s="6">
        <v>0.72526069201082066</v>
      </c>
      <c r="C135" s="6">
        <v>-0.57416641052512318</v>
      </c>
      <c r="D135" s="6">
        <v>7.554714074284874E-2</v>
      </c>
      <c r="E135" s="6">
        <v>-1.9058310877642981</v>
      </c>
      <c r="F135" s="6">
        <v>1.9813782285071468</v>
      </c>
      <c r="G135" s="6">
        <v>5.2311568656015526</v>
      </c>
      <c r="H135" s="6">
        <v>0.44328992591964322</v>
      </c>
      <c r="I135" s="6">
        <v>0.22614642516991523</v>
      </c>
      <c r="J135" s="6">
        <v>0.22614642516991523</v>
      </c>
      <c r="K135" s="6">
        <v>0.30431832080301202</v>
      </c>
      <c r="L135" s="6">
        <v>-0.34786388585907707</v>
      </c>
      <c r="M135" s="6">
        <v>-1.9117794137041195</v>
      </c>
      <c r="N135" s="6">
        <v>1.5639155278450425</v>
      </c>
      <c r="O135" s="6">
        <v>-2.2487986892027454</v>
      </c>
      <c r="P135" s="6">
        <v>0.2302210853279737</v>
      </c>
      <c r="Q135" s="6">
        <v>-2.0789417001494419</v>
      </c>
      <c r="R135" s="6">
        <v>0.16985698905330354</v>
      </c>
      <c r="S135" s="6">
        <v>-3.1372451029672335</v>
      </c>
      <c r="T135" s="6">
        <v>-1.545274128047456</v>
      </c>
      <c r="U135" s="6">
        <v>1.0583034028177916</v>
      </c>
      <c r="V135" s="6">
        <v>1.7151311171007595</v>
      </c>
      <c r="W135" s="6"/>
      <c r="X135" s="6"/>
      <c r="Y135" s="6"/>
      <c r="Z135" s="6"/>
      <c r="AA135" s="6"/>
    </row>
    <row r="136" spans="1:27">
      <c r="A136" t="s">
        <v>154</v>
      </c>
      <c r="B136" s="6">
        <v>-11.319439274024745</v>
      </c>
      <c r="C136" s="6">
        <v>-10.564454255535338</v>
      </c>
      <c r="D136" s="6">
        <v>-10.941946764780042</v>
      </c>
      <c r="E136" s="6">
        <v>-6.8120498486873515</v>
      </c>
      <c r="F136" s="6">
        <v>-4.1298969160926902</v>
      </c>
      <c r="G136" s="6">
        <v>5.0094486971268024</v>
      </c>
      <c r="H136" s="6">
        <v>0.50107058408670468</v>
      </c>
      <c r="I136" s="6">
        <v>1.0672364615221142</v>
      </c>
      <c r="J136" s="6">
        <v>1.0672364615221142</v>
      </c>
      <c r="K136" s="6">
        <v>0.30333184506710498</v>
      </c>
      <c r="L136" s="6">
        <v>-8.4592435379783186</v>
      </c>
      <c r="M136" s="6">
        <v>-0.11273088280248691</v>
      </c>
      <c r="N136" s="6">
        <v>-8.3465126551758324</v>
      </c>
      <c r="O136" s="6">
        <v>-0.95172771695105318</v>
      </c>
      <c r="P136" s="6">
        <v>0.2180589398188589</v>
      </c>
      <c r="Q136" s="6">
        <v>-9.2034385179748028</v>
      </c>
      <c r="R136" s="6">
        <v>-8.2517108010237497</v>
      </c>
      <c r="S136" s="6">
        <v>-0.93036106486509662</v>
      </c>
      <c r="T136" s="6">
        <v>0.11528063845356658</v>
      </c>
      <c r="U136" s="6">
        <v>-8.2730774531097069</v>
      </c>
      <c r="V136" s="6">
        <v>-8.3669914394773155</v>
      </c>
      <c r="W136" s="6"/>
      <c r="X136" s="6"/>
      <c r="Y136" s="6"/>
      <c r="Z136" s="6"/>
      <c r="AA136" s="6"/>
    </row>
    <row r="137" spans="1:27">
      <c r="A137" t="s">
        <v>155</v>
      </c>
      <c r="B137" s="6">
        <v>-1.2313220974853323</v>
      </c>
      <c r="C137" s="6">
        <v>3.3524689531454044</v>
      </c>
      <c r="D137" s="6">
        <v>1.0605734278300361</v>
      </c>
      <c r="E137" s="6">
        <v>-1.494791165595899</v>
      </c>
      <c r="F137" s="6">
        <v>2.555364593425935</v>
      </c>
      <c r="G137" s="6">
        <v>3.7582379776399049</v>
      </c>
      <c r="H137" s="6">
        <v>0.55863373911542169</v>
      </c>
      <c r="I137" s="6">
        <v>0.92533665332474868</v>
      </c>
      <c r="J137" s="6">
        <v>0.92533665332474868</v>
      </c>
      <c r="K137" s="6">
        <v>0.30484584222548294</v>
      </c>
      <c r="L137" s="6">
        <v>0.31074887812135354</v>
      </c>
      <c r="M137" s="6">
        <v>1.4951252176452732</v>
      </c>
      <c r="N137" s="6">
        <v>-1.1843763395239195</v>
      </c>
      <c r="O137" s="6">
        <v>1.4659252556976359</v>
      </c>
      <c r="P137" s="6">
        <v>0.22332942555685814</v>
      </c>
      <c r="Q137" s="6">
        <v>1.4492898885547461</v>
      </c>
      <c r="R137" s="6">
        <v>-1.6635367142889879E-2</v>
      </c>
      <c r="S137" s="6">
        <v>1.2364527046654223</v>
      </c>
      <c r="T137" s="6">
        <v>1.5695057666606111</v>
      </c>
      <c r="U137" s="6">
        <v>0.21283718388932371</v>
      </c>
      <c r="V137" s="6">
        <v>-1.586141133803501</v>
      </c>
      <c r="W137" s="6"/>
      <c r="X137" s="6"/>
      <c r="Y137" s="6"/>
      <c r="Z137" s="6"/>
      <c r="AA137" s="6"/>
    </row>
    <row r="138" spans="1:27">
      <c r="A138" t="s">
        <v>156</v>
      </c>
      <c r="B138" s="6">
        <v>9.38577680400563</v>
      </c>
      <c r="C138" s="6">
        <v>12.908130489455516</v>
      </c>
      <c r="D138" s="6">
        <v>11.146953646730573</v>
      </c>
      <c r="E138" s="6">
        <v>5.0322205051482882</v>
      </c>
      <c r="F138" s="6">
        <v>6.1147331415822848</v>
      </c>
      <c r="G138" s="6">
        <v>3.864936526319569</v>
      </c>
      <c r="H138" s="6">
        <v>0.61595515345018725</v>
      </c>
      <c r="I138" s="6">
        <v>0.53568986488450321</v>
      </c>
      <c r="J138" s="6">
        <v>0.53568986488450321</v>
      </c>
      <c r="K138" s="6">
        <v>0.30886031227795641</v>
      </c>
      <c r="L138" s="6">
        <v>6.1050243098682397</v>
      </c>
      <c r="M138" s="6">
        <v>2.24869792611194</v>
      </c>
      <c r="N138" s="6">
        <v>3.8563263837562998</v>
      </c>
      <c r="O138" s="6">
        <v>4.671847545858661</v>
      </c>
      <c r="P138" s="6">
        <v>0.22129104349320952</v>
      </c>
      <c r="Q138" s="6">
        <v>9.7430338372626473</v>
      </c>
      <c r="R138" s="6">
        <v>5.0711862914039862</v>
      </c>
      <c r="S138" s="6">
        <v>2.5081132722477859</v>
      </c>
      <c r="T138" s="6">
        <v>2.174978095147015</v>
      </c>
      <c r="U138" s="6">
        <v>7.2349205650148614</v>
      </c>
      <c r="V138" s="6">
        <v>2.8962081962569712</v>
      </c>
      <c r="W138" s="6"/>
      <c r="X138" s="6"/>
      <c r="Y138" s="6"/>
      <c r="Z138" s="6"/>
      <c r="AA138" s="6"/>
    </row>
    <row r="139" spans="1:27">
      <c r="A139" t="s">
        <v>157</v>
      </c>
      <c r="B139" s="6">
        <v>10.225994092121837</v>
      </c>
      <c r="C139" s="6">
        <v>3.705579121578495</v>
      </c>
      <c r="D139" s="6">
        <v>6.9657866068501662</v>
      </c>
      <c r="E139" s="6">
        <v>2.1641536525272898</v>
      </c>
      <c r="F139" s="6">
        <v>4.8016329543228764</v>
      </c>
      <c r="G139" s="6">
        <v>4.4084013027264497</v>
      </c>
      <c r="H139" s="6">
        <v>0.67301093457281524</v>
      </c>
      <c r="I139" s="6">
        <v>-0.14519477433623251</v>
      </c>
      <c r="J139" s="6">
        <v>-0.14519477433623251</v>
      </c>
      <c r="K139" s="6">
        <v>0.3153752552247252</v>
      </c>
      <c r="L139" s="6">
        <v>4.1932567141764734</v>
      </c>
      <c r="M139" s="6">
        <v>1.7672875467224822</v>
      </c>
      <c r="N139" s="6">
        <v>2.4259691674539914</v>
      </c>
      <c r="O139" s="6">
        <v>5.4107508531240232</v>
      </c>
      <c r="P139" s="6">
        <v>0.22014864423391048</v>
      </c>
      <c r="Q139" s="6">
        <v>8.4128381026977692</v>
      </c>
      <c r="R139" s="6">
        <v>3.0020872495737452</v>
      </c>
      <c r="S139" s="6">
        <v>2.2736452358323844</v>
      </c>
      <c r="T139" s="6">
        <v>1.6243449744864511</v>
      </c>
      <c r="U139" s="6">
        <v>6.1391928668653843</v>
      </c>
      <c r="V139" s="6">
        <v>1.3777422750872941</v>
      </c>
      <c r="W139" s="6"/>
      <c r="X139" s="6"/>
      <c r="Y139" s="6"/>
      <c r="Z139" s="6"/>
      <c r="AA139" s="6"/>
    </row>
    <row r="140" spans="1:27">
      <c r="A140" t="s">
        <v>158</v>
      </c>
      <c r="B140" s="6">
        <v>-4.1076519144400692</v>
      </c>
      <c r="C140" s="6">
        <v>-0.31288977691232844</v>
      </c>
      <c r="D140" s="6">
        <v>-2.2102708456761988</v>
      </c>
      <c r="E140" s="6">
        <v>-0.65763695556135815</v>
      </c>
      <c r="F140" s="6">
        <v>-1.5526338901148407</v>
      </c>
      <c r="G140" s="6">
        <v>4.2427838014719077</v>
      </c>
      <c r="H140" s="6">
        <v>0.82127578904085397</v>
      </c>
      <c r="I140" s="6">
        <v>0.11794011377226354</v>
      </c>
      <c r="J140" s="6">
        <v>0.11794011377226354</v>
      </c>
      <c r="K140" s="6">
        <v>0.31972065743765932</v>
      </c>
      <c r="L140" s="6">
        <v>-3.1996318593333917</v>
      </c>
      <c r="M140" s="6">
        <v>0.14056762541740897</v>
      </c>
      <c r="N140" s="6">
        <v>-3.3401994847508005</v>
      </c>
      <c r="O140" s="6">
        <v>-0.5752510889676179</v>
      </c>
      <c r="P140" s="6">
        <v>0.2197343914487003</v>
      </c>
      <c r="Q140" s="6">
        <v>-3.6484805003365079</v>
      </c>
      <c r="R140" s="6">
        <v>-3.0732294113688901</v>
      </c>
      <c r="S140" s="6">
        <v>0.47595624859546076</v>
      </c>
      <c r="T140" s="6">
        <v>4.6117204682248003E-2</v>
      </c>
      <c r="U140" s="6">
        <v>-4.1244367489319691</v>
      </c>
      <c r="V140" s="6">
        <v>-3.1193466160511383</v>
      </c>
      <c r="W140" s="6"/>
      <c r="X140" s="6"/>
      <c r="Y140" s="6"/>
      <c r="Z140" s="6"/>
      <c r="AA140" s="6"/>
    </row>
    <row r="141" spans="1:27">
      <c r="A141" t="s">
        <v>159</v>
      </c>
      <c r="B141" s="6">
        <v>5.2432687835707981</v>
      </c>
      <c r="C141" s="6">
        <v>6.5148532182860208</v>
      </c>
      <c r="D141" s="6">
        <v>5.8790610009284094</v>
      </c>
      <c r="E141" s="6">
        <v>0.16198021025708442</v>
      </c>
      <c r="F141" s="6">
        <v>5.717080790671325</v>
      </c>
      <c r="G141" s="6">
        <v>4.6394586903333241</v>
      </c>
      <c r="H141" s="6">
        <v>0.96862692032786413</v>
      </c>
      <c r="I141" s="6">
        <v>0.22855911030319476</v>
      </c>
      <c r="J141" s="6">
        <v>0.22855911030319476</v>
      </c>
      <c r="K141" s="6">
        <v>0.32189651891676208</v>
      </c>
      <c r="L141" s="6">
        <v>4.1208093260801846</v>
      </c>
      <c r="M141" s="6">
        <v>-2.1745557667749509</v>
      </c>
      <c r="N141" s="6">
        <v>6.2953650928551355</v>
      </c>
      <c r="O141" s="6">
        <v>2.5290121661950842</v>
      </c>
      <c r="P141" s="6">
        <v>0.22149389645562664</v>
      </c>
      <c r="Q141" s="6">
        <v>6.0896607334010344</v>
      </c>
      <c r="R141" s="6">
        <v>3.5606485672059507</v>
      </c>
      <c r="S141" s="6">
        <v>-2.270102765383025</v>
      </c>
      <c r="T141" s="6">
        <v>-2.1473715521361814</v>
      </c>
      <c r="U141" s="6">
        <v>8.3597634987840586</v>
      </c>
      <c r="V141" s="6">
        <v>5.708020119342132</v>
      </c>
      <c r="W141" s="6"/>
      <c r="X141" s="6"/>
      <c r="Y141" s="6"/>
      <c r="Z141" s="6"/>
      <c r="AA141" s="6"/>
    </row>
    <row r="142" spans="1:27">
      <c r="A142" t="s">
        <v>160</v>
      </c>
      <c r="B142" s="6">
        <v>-6.7406617958893023</v>
      </c>
      <c r="C142" s="6">
        <v>-6.5839619945458949</v>
      </c>
      <c r="D142" s="6">
        <v>-6.6623118952175986</v>
      </c>
      <c r="E142" s="6">
        <v>-1.3433803680712231</v>
      </c>
      <c r="F142" s="6">
        <v>-5.3189315271463755</v>
      </c>
      <c r="G142" s="6">
        <v>4.550877950127667</v>
      </c>
      <c r="H142" s="6">
        <v>1.1149060059867821</v>
      </c>
      <c r="I142" s="6">
        <v>0.83208756222710178</v>
      </c>
      <c r="J142" s="6">
        <v>0.83208756222710178</v>
      </c>
      <c r="K142" s="6">
        <v>0.32190283966194044</v>
      </c>
      <c r="L142" s="6">
        <v>-7.7805462305744282</v>
      </c>
      <c r="M142" s="6">
        <v>-4.2187904133760776</v>
      </c>
      <c r="N142" s="6">
        <v>-3.5617558171983505</v>
      </c>
      <c r="O142" s="6">
        <v>0.68531900618922226</v>
      </c>
      <c r="P142" s="6">
        <v>0.21676811309640684</v>
      </c>
      <c r="Q142" s="6">
        <v>-7.2437825322259481</v>
      </c>
      <c r="R142" s="6">
        <v>-7.9291015384151704</v>
      </c>
      <c r="S142" s="6">
        <v>-4.8436224527822613</v>
      </c>
      <c r="T142" s="6">
        <v>-4.0458612152050009</v>
      </c>
      <c r="U142" s="6">
        <v>-2.4001600794436868</v>
      </c>
      <c r="V142" s="6">
        <v>-3.8832403232101695</v>
      </c>
      <c r="W142" s="6"/>
      <c r="X142" s="6"/>
      <c r="Y142" s="6"/>
      <c r="Z142" s="6"/>
      <c r="AA142" s="6"/>
    </row>
    <row r="143" spans="1:27">
      <c r="A143" t="s">
        <v>161</v>
      </c>
      <c r="B143" s="6">
        <v>-9.2479251646670591</v>
      </c>
      <c r="C143" s="6">
        <v>-4.7462849354259262</v>
      </c>
      <c r="D143" s="6">
        <v>-6.9971050500464926</v>
      </c>
      <c r="E143" s="6">
        <v>-6.5892094703436044</v>
      </c>
      <c r="F143" s="6">
        <v>-0.40789557970288826</v>
      </c>
      <c r="G143" s="6">
        <v>4.246802520271669</v>
      </c>
      <c r="H143" s="6">
        <v>1.2599586343181812</v>
      </c>
      <c r="I143" s="6">
        <v>1.6390849336140434</v>
      </c>
      <c r="J143" s="6">
        <v>1.6390849336140434</v>
      </c>
      <c r="K143" s="6">
        <v>0.319739619673302</v>
      </c>
      <c r="L143" s="6">
        <v>-4.9876024726856052</v>
      </c>
      <c r="M143" s="6">
        <v>-5.038105717412356</v>
      </c>
      <c r="N143" s="6">
        <v>5.0503244726750829E-2</v>
      </c>
      <c r="O143" s="6">
        <v>2.8046575408171073</v>
      </c>
      <c r="P143" s="6">
        <v>0.22202831872446752</v>
      </c>
      <c r="Q143" s="6">
        <v>-2.8056583302540199</v>
      </c>
      <c r="R143" s="6">
        <v>-5.6103158710711272</v>
      </c>
      <c r="S143" s="6">
        <v>-6.0365205035868463</v>
      </c>
      <c r="T143" s="6">
        <v>-4.7531642964077783</v>
      </c>
      <c r="U143" s="6">
        <v>3.2308621733328264</v>
      </c>
      <c r="V143" s="6">
        <v>-0.8571515746633489</v>
      </c>
      <c r="W143" s="6"/>
      <c r="X143" s="6"/>
      <c r="Y143" s="6"/>
      <c r="Z143" s="6"/>
      <c r="AA143" s="6"/>
    </row>
    <row r="144" spans="1:27">
      <c r="A144" t="s">
        <v>162</v>
      </c>
      <c r="B144" s="6">
        <v>2.2772457153807935</v>
      </c>
      <c r="C144" s="6">
        <v>1.5397846196863796</v>
      </c>
      <c r="D144" s="6">
        <v>1.9085151675335865</v>
      </c>
      <c r="E144" s="6">
        <v>0.9950702776126974</v>
      </c>
      <c r="F144" s="6">
        <v>0.91344488992088912</v>
      </c>
      <c r="G144" s="6">
        <v>3.6878262457578841</v>
      </c>
      <c r="H144" s="6">
        <v>1.0220719862104488</v>
      </c>
      <c r="I144" s="6">
        <v>1.0074038855780287</v>
      </c>
      <c r="J144" s="6">
        <v>1.0074038855780287</v>
      </c>
      <c r="K144" s="6">
        <v>0.3188862814506962</v>
      </c>
      <c r="L144" s="6">
        <v>-0.63139465420216734</v>
      </c>
      <c r="M144" s="6">
        <v>-3.9669113481599427</v>
      </c>
      <c r="N144" s="6">
        <v>3.3355166939577754</v>
      </c>
      <c r="O144" s="6">
        <v>0.61830713262772985</v>
      </c>
      <c r="P144" s="6">
        <v>0.21706756071888034</v>
      </c>
      <c r="Q144" s="6">
        <v>-0.14730194262902407</v>
      </c>
      <c r="R144" s="6">
        <v>-0.76560907525675392</v>
      </c>
      <c r="S144" s="6">
        <v>-5.0663558883106026</v>
      </c>
      <c r="T144" s="6">
        <v>-3.6620909926573351</v>
      </c>
      <c r="U144" s="6">
        <v>4.9190539456815783</v>
      </c>
      <c r="V144" s="6">
        <v>2.8964819174005809</v>
      </c>
      <c r="W144" s="6"/>
      <c r="X144" s="6"/>
      <c r="Y144" s="6"/>
      <c r="Z144" s="6"/>
      <c r="AA144" s="6"/>
    </row>
    <row r="145" spans="1:27">
      <c r="A145" t="s">
        <v>163</v>
      </c>
      <c r="B145" s="6">
        <v>-2.4116059460162376</v>
      </c>
      <c r="C145" s="6">
        <v>-2.5630068262842087</v>
      </c>
      <c r="D145" s="6">
        <v>-2.4873063861502231</v>
      </c>
      <c r="E145" s="6">
        <v>-2.55192517597429</v>
      </c>
      <c r="F145" s="6">
        <v>6.461878982406688E-2</v>
      </c>
      <c r="G145" s="6">
        <v>2.9019650299833248</v>
      </c>
      <c r="H145" s="6">
        <v>0.78599578114264546</v>
      </c>
      <c r="I145" s="6">
        <v>0.99559616351001523</v>
      </c>
      <c r="J145" s="6">
        <v>0.99559616351001523</v>
      </c>
      <c r="K145" s="6">
        <v>0.31934282499384914</v>
      </c>
      <c r="L145" s="6">
        <v>-2.3547015878544126</v>
      </c>
      <c r="M145" s="6">
        <v>-1.3146186782808311</v>
      </c>
      <c r="N145" s="6">
        <v>-1.0400829095735815</v>
      </c>
      <c r="O145" s="6">
        <v>3.5905176805979782</v>
      </c>
      <c r="P145" s="6">
        <v>0.21588050922880472</v>
      </c>
      <c r="Q145" s="6">
        <v>0.46069330746104731</v>
      </c>
      <c r="R145" s="6">
        <v>-3.1298243731369308</v>
      </c>
      <c r="S145" s="6">
        <v>-1.9573167747861022</v>
      </c>
      <c r="T145" s="6">
        <v>-1.1376737177398271</v>
      </c>
      <c r="U145" s="6">
        <v>2.4180100822471493</v>
      </c>
      <c r="V145" s="6">
        <v>-1.9921506553971038</v>
      </c>
      <c r="W145" s="6"/>
      <c r="X145" s="6"/>
      <c r="Y145" s="6"/>
      <c r="Z145" s="6"/>
      <c r="AA145" s="6"/>
    </row>
    <row r="146" spans="1:27">
      <c r="A146" t="s">
        <v>164</v>
      </c>
      <c r="B146" s="6">
        <v>0.14395566320999365</v>
      </c>
      <c r="C146" s="6">
        <v>-2.5329177212416454</v>
      </c>
      <c r="D146" s="6">
        <v>-1.1944810290158259</v>
      </c>
      <c r="E146" s="6">
        <v>-3.6598874419858873</v>
      </c>
      <c r="F146" s="6">
        <v>2.4654064129700615</v>
      </c>
      <c r="G146" s="6">
        <v>1.8709776749146347</v>
      </c>
      <c r="H146" s="6">
        <v>0.55130452347071923</v>
      </c>
      <c r="I146" s="6">
        <v>-1.0597109998400356E-3</v>
      </c>
      <c r="J146" s="6">
        <v>-1.0597109998400356E-3</v>
      </c>
      <c r="K146" s="6">
        <v>0.321109250302959</v>
      </c>
      <c r="L146" s="6">
        <v>0.69011388975049093</v>
      </c>
      <c r="M146" s="6">
        <v>2.3050637009594754</v>
      </c>
      <c r="N146" s="6">
        <v>-1.6149498112089846</v>
      </c>
      <c r="O146" s="6">
        <v>1.8476869074889064</v>
      </c>
      <c r="P146" s="6">
        <v>0.2177264708138375</v>
      </c>
      <c r="Q146" s="6">
        <v>2.1355104477029041</v>
      </c>
      <c r="R146" s="6">
        <v>0.28782354021399786</v>
      </c>
      <c r="S146" s="6">
        <v>2.3990687334032028</v>
      </c>
      <c r="T146" s="6">
        <v>2.2788997273759564</v>
      </c>
      <c r="U146" s="6">
        <v>-0.26355828570029871</v>
      </c>
      <c r="V146" s="6">
        <v>-1.9910761871619584</v>
      </c>
      <c r="W146" s="6"/>
      <c r="X146" s="6"/>
      <c r="Y146" s="6"/>
      <c r="Z146" s="6"/>
      <c r="AA146" s="6"/>
    </row>
    <row r="147" spans="1:27">
      <c r="A147" t="s">
        <v>165</v>
      </c>
      <c r="B147" s="6">
        <v>6.0565375621875361</v>
      </c>
      <c r="C147" s="6">
        <v>5.0549114834163689</v>
      </c>
      <c r="D147" s="6">
        <v>5.5557245228019525</v>
      </c>
      <c r="E147" s="6">
        <v>2.1021519755265672</v>
      </c>
      <c r="F147" s="6">
        <v>3.4535725472753853</v>
      </c>
      <c r="G147" s="6">
        <v>1.270801991316969</v>
      </c>
      <c r="H147" s="6">
        <v>0.31758089706777071</v>
      </c>
      <c r="I147" s="6">
        <v>1.7147854144443642</v>
      </c>
      <c r="J147" s="6">
        <v>1.7147854144443642</v>
      </c>
      <c r="K147" s="6">
        <v>0.32418555737801769</v>
      </c>
      <c r="L147" s="6">
        <v>2.5642074562035573</v>
      </c>
      <c r="M147" s="6">
        <v>5.7045193477068228</v>
      </c>
      <c r="N147" s="6">
        <v>-3.1403118915032655</v>
      </c>
      <c r="O147" s="6">
        <v>1.9089215124475847</v>
      </c>
      <c r="P147" s="6">
        <v>0.21467146714671465</v>
      </c>
      <c r="Q147" s="6">
        <v>4.0633379869060935</v>
      </c>
      <c r="R147" s="6">
        <v>2.1544164744585088</v>
      </c>
      <c r="S147" s="6">
        <v>6.5579433774741194</v>
      </c>
      <c r="T147" s="6">
        <v>5.4712338106300322</v>
      </c>
      <c r="U147" s="6">
        <v>-2.4946053905680259</v>
      </c>
      <c r="V147" s="6">
        <v>-3.3168173361715234</v>
      </c>
      <c r="W147" s="6"/>
      <c r="X147" s="6"/>
      <c r="Y147" s="6"/>
      <c r="Z147" s="6"/>
      <c r="AA147" s="6"/>
    </row>
    <row r="148" spans="1:27">
      <c r="A148" t="s">
        <v>166</v>
      </c>
      <c r="B148" s="6">
        <v>11.220304678109549</v>
      </c>
      <c r="C148" s="6">
        <v>8.2713649269807732</v>
      </c>
      <c r="D148" s="6">
        <v>9.7458348025451613</v>
      </c>
      <c r="E148" s="6">
        <v>4.0221113151197585</v>
      </c>
      <c r="F148" s="6">
        <v>5.7237234874254028</v>
      </c>
      <c r="G148" s="6">
        <v>2.1322014253183577</v>
      </c>
      <c r="H148" s="6">
        <v>0.25106899109665903</v>
      </c>
      <c r="I148" s="6">
        <v>0.37456707953040791</v>
      </c>
      <c r="J148" s="6">
        <v>0.37456707953040791</v>
      </c>
      <c r="K148" s="6">
        <v>0.32701176101279572</v>
      </c>
      <c r="L148" s="6">
        <v>6.0896670094091077</v>
      </c>
      <c r="M148" s="6">
        <v>7.2398373138870697</v>
      </c>
      <c r="N148" s="6">
        <v>-1.1501703044779621</v>
      </c>
      <c r="O148" s="6">
        <v>2.2334265576351404</v>
      </c>
      <c r="P148" s="6">
        <v>0.22004570682337579</v>
      </c>
      <c r="Q148" s="6">
        <v>7.8316376415313247</v>
      </c>
      <c r="R148" s="6">
        <v>5.5982110838961843</v>
      </c>
      <c r="S148" s="6">
        <v>9.0920157160684347</v>
      </c>
      <c r="T148" s="6">
        <v>6.7172888655529386</v>
      </c>
      <c r="U148" s="6">
        <v>-1.26037807453711</v>
      </c>
      <c r="V148" s="6">
        <v>-1.1190777816567543</v>
      </c>
      <c r="W148" s="6"/>
      <c r="X148" s="6"/>
      <c r="Y148" s="6"/>
      <c r="Z148" s="6"/>
      <c r="AA148" s="6"/>
    </row>
    <row r="149" spans="1:27">
      <c r="A149" t="s">
        <v>167</v>
      </c>
      <c r="B149" s="6">
        <v>9.4987437365100291</v>
      </c>
      <c r="C149" s="6">
        <v>6.4870061719551231</v>
      </c>
      <c r="D149" s="6">
        <v>7.9928749542325761</v>
      </c>
      <c r="E149" s="6">
        <v>7.934987387865533</v>
      </c>
      <c r="F149" s="6">
        <v>5.7887566367043064E-2</v>
      </c>
      <c r="G149" s="6">
        <v>2.9556168155268585</v>
      </c>
      <c r="H149" s="6">
        <v>0.18468212169935327</v>
      </c>
      <c r="I149" s="6">
        <v>0.29904462933565412</v>
      </c>
      <c r="J149" s="6">
        <v>0.29904462933565412</v>
      </c>
      <c r="K149" s="6">
        <v>0.32958786120726746</v>
      </c>
      <c r="L149" s="6">
        <v>1.4985445139151583</v>
      </c>
      <c r="M149" s="6">
        <v>7.186662160466863</v>
      </c>
      <c r="N149" s="6">
        <v>-5.6881176465517047</v>
      </c>
      <c r="O149" s="6">
        <v>4.0914559383054669</v>
      </c>
      <c r="P149" s="6">
        <v>0.22275612921328608</v>
      </c>
      <c r="Q149" s="6">
        <v>4.6786035645569859</v>
      </c>
      <c r="R149" s="6">
        <v>0.58714762625151906</v>
      </c>
      <c r="S149" s="6">
        <v>9.1741922494621146</v>
      </c>
      <c r="T149" s="6">
        <v>6.6170410596000373</v>
      </c>
      <c r="U149" s="6">
        <v>-4.4955886849051288</v>
      </c>
      <c r="V149" s="6">
        <v>-6.0298934333485184</v>
      </c>
      <c r="W149" s="6"/>
      <c r="X149" s="6"/>
      <c r="Y149" s="6"/>
      <c r="Z149" s="6"/>
      <c r="AA149" s="6"/>
    </row>
    <row r="150" spans="1:27">
      <c r="A150" t="s">
        <v>168</v>
      </c>
      <c r="B150" s="6">
        <v>9.8654442762979855</v>
      </c>
      <c r="C150" s="6">
        <v>11.043577691198614</v>
      </c>
      <c r="D150" s="6">
        <v>10.4545109837483</v>
      </c>
      <c r="E150" s="6">
        <v>6.3518842125173336</v>
      </c>
      <c r="F150" s="6">
        <v>4.1026267712309661</v>
      </c>
      <c r="G150" s="6">
        <v>4.1604541660718883</v>
      </c>
      <c r="H150" s="6">
        <v>0.11838711045051298</v>
      </c>
      <c r="I150" s="6">
        <v>0.25110978267655071</v>
      </c>
      <c r="J150" s="6">
        <v>0.25110978267655071</v>
      </c>
      <c r="K150" s="6">
        <v>0.33191385796154205</v>
      </c>
      <c r="L150" s="6">
        <v>4.6622298064630225</v>
      </c>
      <c r="M150" s="6">
        <v>5.2687637928178823</v>
      </c>
      <c r="N150" s="6">
        <v>-0.60653398635485978</v>
      </c>
      <c r="O150" s="6">
        <v>1.374864180263784</v>
      </c>
      <c r="P150" s="6">
        <v>0.23041600054423619</v>
      </c>
      <c r="Q150" s="6">
        <v>5.7203032810188956</v>
      </c>
      <c r="R150" s="6">
        <v>4.3454391007551116</v>
      </c>
      <c r="S150" s="6">
        <v>6.9107515574847245</v>
      </c>
      <c r="T150" s="6">
        <v>4.7771472130232668</v>
      </c>
      <c r="U150" s="6">
        <v>-1.1904482764658288</v>
      </c>
      <c r="V150" s="6">
        <v>-0.4317081122681552</v>
      </c>
      <c r="W150" s="6"/>
      <c r="X150" s="6"/>
      <c r="Y150" s="6"/>
      <c r="Z150" s="6"/>
      <c r="AA150" s="6"/>
    </row>
    <row r="151" spans="1:27">
      <c r="A151" t="s">
        <v>169</v>
      </c>
      <c r="B151" s="6">
        <v>9.7305251226998735</v>
      </c>
      <c r="C151" s="6">
        <v>13.723126444875433</v>
      </c>
      <c r="D151" s="6">
        <v>11.726825783787653</v>
      </c>
      <c r="E151" s="6">
        <v>7.7030995583402984</v>
      </c>
      <c r="F151" s="6">
        <v>4.0237262254473549</v>
      </c>
      <c r="G151" s="6">
        <v>5.6650352458464885</v>
      </c>
      <c r="H151" s="6">
        <v>5.2150931144012702E-2</v>
      </c>
      <c r="I151" s="6">
        <v>-0.5858139831278919</v>
      </c>
      <c r="J151" s="6">
        <v>-0.5858139831278919</v>
      </c>
      <c r="K151" s="6">
        <v>0.33398975127553943</v>
      </c>
      <c r="L151" s="6">
        <v>5.0945769348699894</v>
      </c>
      <c r="M151" s="6">
        <v>2.2519055782702018</v>
      </c>
      <c r="N151" s="6">
        <v>2.8426713565997876</v>
      </c>
      <c r="O151" s="6">
        <v>3.7660777196071091</v>
      </c>
      <c r="P151" s="6">
        <v>0.22955084299262382</v>
      </c>
      <c r="Q151" s="6">
        <v>7.9961483391655479</v>
      </c>
      <c r="R151" s="6">
        <v>4.2300706195584388</v>
      </c>
      <c r="S151" s="6">
        <v>3.2727496389098976</v>
      </c>
      <c r="T151" s="6">
        <v>1.9477510308188484</v>
      </c>
      <c r="U151" s="6">
        <v>4.7233987002556503</v>
      </c>
      <c r="V151" s="6">
        <v>2.2823195887395906</v>
      </c>
      <c r="W151" s="6"/>
      <c r="X151" s="6"/>
      <c r="Y151" s="6"/>
      <c r="Z151" s="6"/>
      <c r="AA151" s="6"/>
    </row>
    <row r="152" spans="1:27">
      <c r="A152" t="s">
        <v>170</v>
      </c>
      <c r="B152" s="6">
        <v>8.6055728211642091</v>
      </c>
      <c r="C152" s="6">
        <v>7.9053748264394486</v>
      </c>
      <c r="D152" s="6">
        <v>8.2554738238018288</v>
      </c>
      <c r="E152" s="6">
        <v>5.0814786836557602</v>
      </c>
      <c r="F152" s="6">
        <v>3.1739951401460686</v>
      </c>
      <c r="G152" s="6">
        <v>5.4088543758678131</v>
      </c>
      <c r="H152" s="6">
        <v>8.7962577411460074E-2</v>
      </c>
      <c r="I152" s="6">
        <v>-0.41630312246567769</v>
      </c>
      <c r="J152" s="6">
        <v>-0.41630312246567769</v>
      </c>
      <c r="K152" s="6">
        <v>0.33542568803926232</v>
      </c>
      <c r="L152" s="6">
        <v>3.3408492845182454</v>
      </c>
      <c r="M152" s="6">
        <v>-0.76137567710771126</v>
      </c>
      <c r="N152" s="6">
        <v>4.1022249616259563</v>
      </c>
      <c r="O152" s="6">
        <v>2.0714375734514761</v>
      </c>
      <c r="P152" s="6">
        <v>0.23169014084507042</v>
      </c>
      <c r="Q152" s="6">
        <v>4.9323551948249786</v>
      </c>
      <c r="R152" s="6">
        <v>2.8609176213735021</v>
      </c>
      <c r="S152" s="6">
        <v>-0.34174724495145542</v>
      </c>
      <c r="T152" s="6">
        <v>-0.88791807323915783</v>
      </c>
      <c r="U152" s="6">
        <v>5.274102439776434</v>
      </c>
      <c r="V152" s="6">
        <v>3.74883569461266</v>
      </c>
      <c r="W152" s="6"/>
      <c r="X152" s="6"/>
      <c r="Y152" s="6"/>
      <c r="Z152" s="6"/>
      <c r="AA152" s="6"/>
    </row>
    <row r="153" spans="1:27">
      <c r="A153" t="s">
        <v>171</v>
      </c>
      <c r="B153" s="6">
        <v>3.9528891484579276</v>
      </c>
      <c r="C153" s="6">
        <v>4.546362143879179</v>
      </c>
      <c r="D153" s="6">
        <v>4.2496256461685533</v>
      </c>
      <c r="E153" s="6">
        <v>1.9255623886397899</v>
      </c>
      <c r="F153" s="6">
        <v>2.3240632575287634</v>
      </c>
      <c r="G153" s="6">
        <v>5.3870100103887459</v>
      </c>
      <c r="H153" s="6">
        <v>0.12375060273086547</v>
      </c>
      <c r="I153" s="6">
        <v>1.1620845603623309</v>
      </c>
      <c r="J153" s="6">
        <v>1.1620845603623309</v>
      </c>
      <c r="K153" s="6">
        <v>0.33622166825261557</v>
      </c>
      <c r="L153" s="6">
        <v>0.38888301274858006</v>
      </c>
      <c r="M153" s="6">
        <v>-2.6389634646667579</v>
      </c>
      <c r="N153" s="6">
        <v>3.0278464774153377</v>
      </c>
      <c r="O153" s="6">
        <v>2.9764407876861276</v>
      </c>
      <c r="P153" s="6">
        <v>0.23180830630687366</v>
      </c>
      <c r="Q153" s="6">
        <v>2.6753601026184897</v>
      </c>
      <c r="R153" s="6">
        <v>-0.30108068506763808</v>
      </c>
      <c r="S153" s="6">
        <v>-2.7101253559924965</v>
      </c>
      <c r="T153" s="6">
        <v>-2.6174897652799443</v>
      </c>
      <c r="U153" s="6">
        <v>5.3854854586109866</v>
      </c>
      <c r="V153" s="6">
        <v>2.3164090802123063</v>
      </c>
      <c r="W153" s="6"/>
      <c r="X153" s="6"/>
      <c r="Y153" s="6"/>
      <c r="Z153" s="6"/>
      <c r="AA153" s="6"/>
    </row>
    <row r="154" spans="1:27">
      <c r="A154" t="s">
        <v>172</v>
      </c>
      <c r="B154" s="6">
        <v>3.0358172449597376</v>
      </c>
      <c r="C154" s="6">
        <v>4.4993404507758683</v>
      </c>
      <c r="D154" s="6">
        <v>3.7675788478678029</v>
      </c>
      <c r="E154" s="6">
        <v>2.278500778146153</v>
      </c>
      <c r="F154" s="6">
        <v>1.4890780697216499</v>
      </c>
      <c r="G154" s="6">
        <v>5.034098071575646</v>
      </c>
      <c r="H154" s="6">
        <v>0.15950541692326681</v>
      </c>
      <c r="I154" s="6">
        <v>1.3316952670606952</v>
      </c>
      <c r="J154" s="6">
        <v>1.3316952670606952</v>
      </c>
      <c r="K154" s="6">
        <v>0.33637769191580336</v>
      </c>
      <c r="L154" s="6">
        <v>-0.32158607448321685</v>
      </c>
      <c r="M154" s="6">
        <v>-3.0753576590782288</v>
      </c>
      <c r="N154" s="6">
        <v>2.7537715845950119</v>
      </c>
      <c r="O154" s="6">
        <v>2.3920946393588887</v>
      </c>
      <c r="P154" s="6">
        <v>0.23593759711604201</v>
      </c>
      <c r="Q154" s="6">
        <v>1.5061235035911706</v>
      </c>
      <c r="R154" s="6">
        <v>-0.88597113576771813</v>
      </c>
      <c r="S154" s="6">
        <v>-3.2738759413611054</v>
      </c>
      <c r="T154" s="6">
        <v>-3.0140564795821092</v>
      </c>
      <c r="U154" s="6">
        <v>4.779999444952276</v>
      </c>
      <c r="V154" s="6">
        <v>2.1280853438143912</v>
      </c>
      <c r="W154" s="6"/>
      <c r="X154" s="6"/>
      <c r="Y154" s="6"/>
      <c r="Z154" s="6"/>
      <c r="AA154" s="6"/>
    </row>
    <row r="155" spans="1:27">
      <c r="A155" t="s">
        <v>173</v>
      </c>
      <c r="B155" s="6">
        <v>4.4296879157704083</v>
      </c>
      <c r="C155" s="6">
        <v>3.875582983016379</v>
      </c>
      <c r="D155" s="6">
        <v>4.1526354493933937</v>
      </c>
      <c r="E155" s="6">
        <v>3.0604949987203867</v>
      </c>
      <c r="F155" s="6">
        <v>1.092140450673007</v>
      </c>
      <c r="G155" s="6">
        <v>4.4914611755089711</v>
      </c>
      <c r="H155" s="6">
        <v>0.19521746031934128</v>
      </c>
      <c r="I155" s="6">
        <v>-1.5864054962179353</v>
      </c>
      <c r="J155" s="6">
        <v>-1.5864054962179353</v>
      </c>
      <c r="K155" s="6">
        <v>0.33589375902871121</v>
      </c>
      <c r="L155" s="6">
        <v>1.6650296332580312</v>
      </c>
      <c r="M155" s="6">
        <v>-2.2604270411530845</v>
      </c>
      <c r="N155" s="6">
        <v>3.9254566744111159</v>
      </c>
      <c r="O155" s="6">
        <v>4.7271785779748354</v>
      </c>
      <c r="P155" s="6">
        <v>0.23470255818192864</v>
      </c>
      <c r="Q155" s="6">
        <v>5.2827273059993614</v>
      </c>
      <c r="R155" s="6">
        <v>0.55554872802452571</v>
      </c>
      <c r="S155" s="6">
        <v>-2.2957583492706815</v>
      </c>
      <c r="T155" s="6">
        <v>-2.2495915830083213</v>
      </c>
      <c r="U155" s="6">
        <v>7.5784856552700433</v>
      </c>
      <c r="V155" s="6">
        <v>2.8051403110328472</v>
      </c>
      <c r="W155" s="6"/>
      <c r="X155" s="6"/>
      <c r="Y155" s="6"/>
      <c r="Z155" s="6"/>
      <c r="AA155" s="6"/>
    </row>
    <row r="156" spans="1:27">
      <c r="A156" t="s">
        <v>174</v>
      </c>
      <c r="B156" s="6">
        <v>3.9629107580337219</v>
      </c>
      <c r="C156" s="6">
        <v>3.0102024243019443</v>
      </c>
      <c r="D156" s="6">
        <v>3.4865565911678331</v>
      </c>
      <c r="E156" s="6">
        <v>2.0744244600400918</v>
      </c>
      <c r="F156" s="6">
        <v>1.4121321311277413</v>
      </c>
      <c r="G156" s="6">
        <v>4.3474293096375352</v>
      </c>
      <c r="H156" s="6">
        <v>0.30469088904823138</v>
      </c>
      <c r="I156" s="6">
        <v>2.3444979514632536</v>
      </c>
      <c r="J156" s="6">
        <v>2.3444979514632536</v>
      </c>
      <c r="K156" s="6">
        <v>0.33411874613268844</v>
      </c>
      <c r="L156" s="6">
        <v>-0.90847863478297108</v>
      </c>
      <c r="M156" s="6">
        <v>-0.76226300358316468</v>
      </c>
      <c r="N156" s="6">
        <v>-0.14621563119980641</v>
      </c>
      <c r="O156" s="6">
        <v>1.3935597031642679</v>
      </c>
      <c r="P156" s="6">
        <v>0.23555289540625468</v>
      </c>
      <c r="Q156" s="6">
        <v>0.1568240453794727</v>
      </c>
      <c r="R156" s="6">
        <v>-1.2367356577847952</v>
      </c>
      <c r="S156" s="6">
        <v>-0.63288889713107288</v>
      </c>
      <c r="T156" s="6">
        <v>-0.80212769164628783</v>
      </c>
      <c r="U156" s="6">
        <v>0.78971294251054558</v>
      </c>
      <c r="V156" s="6">
        <v>-0.43460796613850738</v>
      </c>
      <c r="W156" s="6"/>
      <c r="X156" s="6"/>
      <c r="Y156" s="6"/>
      <c r="Z156" s="6"/>
      <c r="AA156" s="6"/>
    </row>
    <row r="157" spans="1:27">
      <c r="A157" t="s">
        <v>175</v>
      </c>
      <c r="B157" s="6">
        <v>6.9883313921705437</v>
      </c>
      <c r="C157" s="6">
        <v>5.294649096317805</v>
      </c>
      <c r="D157" s="6">
        <v>6.1414902442441743</v>
      </c>
      <c r="E157" s="6">
        <v>0.52162580745864773</v>
      </c>
      <c r="F157" s="6">
        <v>5.6198644367855266</v>
      </c>
      <c r="G157" s="6">
        <v>4.41084264932746</v>
      </c>
      <c r="H157" s="6">
        <v>0.41391429440018612</v>
      </c>
      <c r="I157" s="6">
        <v>0.18700065114138908</v>
      </c>
      <c r="J157" s="6">
        <v>0.18700065114138908</v>
      </c>
      <c r="K157" s="6">
        <v>0.33105265322783417</v>
      </c>
      <c r="L157" s="6">
        <v>4.2072352928807781</v>
      </c>
      <c r="M157" s="6">
        <v>0.44291240518664532</v>
      </c>
      <c r="N157" s="6">
        <v>3.7643228876941328</v>
      </c>
      <c r="O157" s="6">
        <v>2.2850792554475969</v>
      </c>
      <c r="P157" s="6">
        <v>0.23680819912152271</v>
      </c>
      <c r="Q157" s="6">
        <v>5.9511890449958802</v>
      </c>
      <c r="R157" s="6">
        <v>3.6661097895482828</v>
      </c>
      <c r="S157" s="6">
        <v>0.74062210643721893</v>
      </c>
      <c r="T157" s="6">
        <v>0.35053707026689745</v>
      </c>
      <c r="U157" s="6">
        <v>5.210566938558661</v>
      </c>
      <c r="V157" s="6">
        <v>3.3155727192813855</v>
      </c>
      <c r="W157" s="6"/>
      <c r="X157" s="6"/>
      <c r="Y157" s="6"/>
      <c r="Z157" s="6"/>
      <c r="AA157" s="6"/>
    </row>
    <row r="158" spans="1:27">
      <c r="A158" t="s">
        <v>176</v>
      </c>
      <c r="B158" s="6">
        <v>2.9625096022886765</v>
      </c>
      <c r="C158" s="6">
        <v>2.015107321014753</v>
      </c>
      <c r="D158" s="6">
        <v>2.4888084616517148</v>
      </c>
      <c r="E158" s="6">
        <v>1.5046687026565309</v>
      </c>
      <c r="F158" s="6">
        <v>0.98413975899518391</v>
      </c>
      <c r="G158" s="6">
        <v>4.2330454821016295</v>
      </c>
      <c r="H158" s="6">
        <v>0.52279876042682361</v>
      </c>
      <c r="I158" s="6">
        <v>0.16729416481560122</v>
      </c>
      <c r="J158" s="6">
        <v>0.16729416481560122</v>
      </c>
      <c r="K158" s="6">
        <v>0.32669548031408047</v>
      </c>
      <c r="L158" s="6">
        <v>-1.984852073084202E-2</v>
      </c>
      <c r="M158" s="6">
        <v>1.0132172561406658</v>
      </c>
      <c r="N158" s="6">
        <v>-1.0330657768715079</v>
      </c>
      <c r="O158" s="6">
        <v>0.11969398914036566</v>
      </c>
      <c r="P158" s="6">
        <v>0.23338834361156954</v>
      </c>
      <c r="Q158" s="6">
        <v>7.1910286543792501E-2</v>
      </c>
      <c r="R158" s="6">
        <v>-4.7783702596573156E-2</v>
      </c>
      <c r="S158" s="6">
        <v>1.2137524633327095</v>
      </c>
      <c r="T158" s="6">
        <v>0.95216603228784225</v>
      </c>
      <c r="U158" s="6">
        <v>-1.1418421767889169</v>
      </c>
      <c r="V158" s="6">
        <v>-0.99994973488441541</v>
      </c>
      <c r="W158" s="6"/>
      <c r="X158" s="6"/>
      <c r="Y158" s="6"/>
      <c r="Z158" s="6"/>
      <c r="AA158" s="6"/>
    </row>
    <row r="159" spans="1:27">
      <c r="A159" t="s">
        <v>177</v>
      </c>
      <c r="B159" s="6">
        <v>3.8591788130071691</v>
      </c>
      <c r="C159" s="6">
        <v>4.3138430270724726</v>
      </c>
      <c r="D159" s="6">
        <v>4.0865109200398209</v>
      </c>
      <c r="E159" s="6">
        <v>0.13565744287085124</v>
      </c>
      <c r="F159" s="6">
        <v>3.9508534771689696</v>
      </c>
      <c r="G159" s="6">
        <v>4.342209447516022</v>
      </c>
      <c r="H159" s="6">
        <v>0.63125629436591169</v>
      </c>
      <c r="I159" s="6">
        <v>-0.17920654600018793</v>
      </c>
      <c r="J159" s="6">
        <v>-0.17920654600018793</v>
      </c>
      <c r="K159" s="6">
        <v>0.32104722739152747</v>
      </c>
      <c r="L159" s="6">
        <v>2.7220244004757812</v>
      </c>
      <c r="M159" s="6">
        <v>0.93661944569107469</v>
      </c>
      <c r="N159" s="6">
        <v>1.7854049547847066</v>
      </c>
      <c r="O159" s="6">
        <v>1.3035789556274358</v>
      </c>
      <c r="P159" s="6">
        <v>0.23242193080197709</v>
      </c>
      <c r="Q159" s="6">
        <v>3.7226230182834636</v>
      </c>
      <c r="R159" s="6">
        <v>2.4190440626560279</v>
      </c>
      <c r="S159" s="6">
        <v>0.78695923184359218</v>
      </c>
      <c r="T159" s="6">
        <v>0.9819364202927745</v>
      </c>
      <c r="U159" s="6">
        <v>2.9356637864398714</v>
      </c>
      <c r="V159" s="6">
        <v>1.4371076423632534</v>
      </c>
      <c r="W159" s="6"/>
      <c r="X159" s="6"/>
      <c r="Y159" s="6"/>
      <c r="Z159" s="6"/>
      <c r="AA159" s="6"/>
    </row>
    <row r="160" spans="1:27">
      <c r="A160" t="s">
        <v>178</v>
      </c>
      <c r="B160" s="6">
        <v>1.6061006768399722</v>
      </c>
      <c r="C160" s="6">
        <v>0.58507935146288048</v>
      </c>
      <c r="D160" s="6">
        <v>1.0955900141514263</v>
      </c>
      <c r="E160" s="6">
        <v>-0.9224416002513891</v>
      </c>
      <c r="F160" s="6">
        <v>2.0180316144028154</v>
      </c>
      <c r="G160" s="6">
        <v>3.8915706207060192</v>
      </c>
      <c r="H160" s="6">
        <v>0.42259085287916776</v>
      </c>
      <c r="I160" s="6">
        <v>0.51482946849965572</v>
      </c>
      <c r="J160" s="6">
        <v>0.51482946849965572</v>
      </c>
      <c r="K160" s="6">
        <v>0.31712609436489581</v>
      </c>
      <c r="L160" s="6">
        <v>0.13981911065530989</v>
      </c>
      <c r="M160" s="6">
        <v>0.54842937308757345</v>
      </c>
      <c r="N160" s="6">
        <v>-0.40861026243226356</v>
      </c>
      <c r="O160" s="6">
        <v>-2.21479828105389</v>
      </c>
      <c r="P160" s="6">
        <v>0.23793025105077814</v>
      </c>
      <c r="Q160" s="6">
        <v>-1.5480116593605961</v>
      </c>
      <c r="R160" s="6">
        <v>0.66678662169329384</v>
      </c>
      <c r="S160" s="6">
        <v>-1.5473871114897621E-2</v>
      </c>
      <c r="T160" s="6">
        <v>0.7244889012953809</v>
      </c>
      <c r="U160" s="6">
        <v>-1.5325377882456985</v>
      </c>
      <c r="V160" s="6">
        <v>-5.770227960208707E-2</v>
      </c>
      <c r="W160" s="6"/>
      <c r="X160" s="6"/>
      <c r="Y160" s="6"/>
      <c r="Z160" s="6"/>
      <c r="AA160" s="6"/>
    </row>
    <row r="161" spans="1:27">
      <c r="A161" t="s">
        <v>179</v>
      </c>
      <c r="B161" s="6">
        <v>4.4125313904194385</v>
      </c>
      <c r="C161" s="6">
        <v>2.6423339211460117</v>
      </c>
      <c r="D161" s="6">
        <v>3.5274326557827251</v>
      </c>
      <c r="E161" s="6">
        <v>2.145955483976536</v>
      </c>
      <c r="F161" s="6">
        <v>1.3814771718061891</v>
      </c>
      <c r="G161" s="6">
        <v>3.3987073240818537</v>
      </c>
      <c r="H161" s="6">
        <v>0.2145854156257343</v>
      </c>
      <c r="I161" s="6">
        <v>0.26739932701644875</v>
      </c>
      <c r="J161" s="6">
        <v>0.26739932701644875</v>
      </c>
      <c r="K161" s="6">
        <v>0.31493208123452143</v>
      </c>
      <c r="L161" s="6">
        <v>0.80375872709299689</v>
      </c>
      <c r="M161" s="6">
        <v>0.37940303713788487</v>
      </c>
      <c r="N161" s="6">
        <v>0.42435568995511203</v>
      </c>
      <c r="O161" s="6">
        <v>-2.6043038116792792</v>
      </c>
      <c r="P161" s="6">
        <v>0.24625819832950277</v>
      </c>
      <c r="Q161" s="6">
        <v>-1.1592139200194862</v>
      </c>
      <c r="R161" s="6">
        <v>1.445089891659793</v>
      </c>
      <c r="S161" s="6">
        <v>-0.49696507590723693</v>
      </c>
      <c r="T161" s="6">
        <v>0.66572500059223705</v>
      </c>
      <c r="U161" s="6">
        <v>-0.66224884411224927</v>
      </c>
      <c r="V161" s="6">
        <v>0.77936489106755591</v>
      </c>
      <c r="W161" s="6"/>
      <c r="X161" s="6"/>
      <c r="Y161" s="6"/>
      <c r="Z161" s="6"/>
      <c r="AA161" s="6"/>
    </row>
    <row r="162" spans="1:27">
      <c r="A162" t="s">
        <v>180</v>
      </c>
      <c r="B162" s="6">
        <v>1.8033193223812916</v>
      </c>
      <c r="C162" s="6">
        <v>3.188109027094832</v>
      </c>
      <c r="D162" s="6">
        <v>2.4957141747380618</v>
      </c>
      <c r="E162" s="6">
        <v>2.9453229946962978</v>
      </c>
      <c r="F162" s="6">
        <v>-0.44960881995823598</v>
      </c>
      <c r="G162" s="6">
        <v>2.9704786122042455</v>
      </c>
      <c r="H162" s="6">
        <v>6.9144963315892483E-3</v>
      </c>
      <c r="I162" s="6">
        <v>0.99191350440257509</v>
      </c>
      <c r="J162" s="6">
        <v>0.99191350440257509</v>
      </c>
      <c r="K162" s="6">
        <v>0.31446518800017276</v>
      </c>
      <c r="L162" s="6">
        <v>-1.1375106237078423</v>
      </c>
      <c r="M162" s="6">
        <v>0.65696089431307703</v>
      </c>
      <c r="N162" s="6">
        <v>-1.7944715180209192</v>
      </c>
      <c r="O162" s="6">
        <v>-0.25271999734304451</v>
      </c>
      <c r="P162" s="6">
        <v>0.24480266814897164</v>
      </c>
      <c r="Q162" s="6">
        <v>-1.3283640914067085</v>
      </c>
      <c r="R162" s="6">
        <v>-1.075644094063664</v>
      </c>
      <c r="S162" s="6">
        <v>-0.20117275416803951</v>
      </c>
      <c r="T162" s="6">
        <v>0.93513111276669381</v>
      </c>
      <c r="U162" s="6">
        <v>-1.127191337238669</v>
      </c>
      <c r="V162" s="6">
        <v>-2.0107752068303579</v>
      </c>
      <c r="W162" s="6"/>
      <c r="X162" s="6"/>
      <c r="Y162" s="6"/>
      <c r="Z162" s="6"/>
      <c r="AA162" s="6"/>
    </row>
    <row r="163" spans="1:27">
      <c r="A163" t="s">
        <v>181</v>
      </c>
      <c r="B163" s="6">
        <v>2.7882618907590029</v>
      </c>
      <c r="C163" s="6">
        <v>4.3594305087431451</v>
      </c>
      <c r="D163" s="6">
        <v>3.573846199751074</v>
      </c>
      <c r="E163" s="6">
        <v>4.5882565010501253</v>
      </c>
      <c r="F163" s="6">
        <v>-1.0144103012990513</v>
      </c>
      <c r="G163" s="6">
        <v>3.0797102338501969</v>
      </c>
      <c r="H163" s="6">
        <v>-0.20074565082843776</v>
      </c>
      <c r="I163" s="6">
        <v>1.1139374779407518</v>
      </c>
      <c r="J163" s="6">
        <v>1.1139374779407518</v>
      </c>
      <c r="K163" s="6">
        <v>0.31572541466186388</v>
      </c>
      <c r="L163" s="6">
        <v>-1.3003630113612641</v>
      </c>
      <c r="M163" s="6">
        <v>1.2944817703236162</v>
      </c>
      <c r="N163" s="6">
        <v>-2.5948447816848805</v>
      </c>
      <c r="O163" s="6">
        <v>-0.19867770394073569</v>
      </c>
      <c r="P163" s="6">
        <v>0.23266213102161748</v>
      </c>
      <c r="Q163" s="6">
        <v>-1.4528159373166663</v>
      </c>
      <c r="R163" s="6">
        <v>-1.2541382333759306</v>
      </c>
      <c r="S163" s="6">
        <v>0.83649006509478463</v>
      </c>
      <c r="T163" s="6">
        <v>1.4333480122186404</v>
      </c>
      <c r="U163" s="6">
        <v>-2.2893060024114509</v>
      </c>
      <c r="V163" s="6">
        <v>-2.6874862455945712</v>
      </c>
      <c r="W163" s="6"/>
      <c r="X163" s="6"/>
      <c r="Y163" s="6"/>
      <c r="Z163" s="6"/>
      <c r="AA163" s="6"/>
    </row>
    <row r="164" spans="1:27">
      <c r="A164" t="s">
        <v>182</v>
      </c>
      <c r="B164" s="6">
        <v>5.0033098178257518</v>
      </c>
      <c r="C164" s="6">
        <v>7.4098987815649053</v>
      </c>
      <c r="D164" s="6">
        <v>6.2066042996953286</v>
      </c>
      <c r="E164" s="6">
        <v>2.4815050678100192</v>
      </c>
      <c r="F164" s="6">
        <v>3.7250992318853093</v>
      </c>
      <c r="G164" s="6">
        <v>3.0057092031385113</v>
      </c>
      <c r="H164" s="6">
        <v>4.6519929599142529E-2</v>
      </c>
      <c r="I164" s="6">
        <v>-1.5691026979247624</v>
      </c>
      <c r="J164" s="6">
        <v>-1.5691026979247624</v>
      </c>
      <c r="K164" s="6">
        <v>0.31681120507062255</v>
      </c>
      <c r="L164" s="6">
        <v>4.6310188693845395</v>
      </c>
      <c r="M164" s="6">
        <v>1.857473066808409</v>
      </c>
      <c r="N164" s="6">
        <v>2.7735458025761304</v>
      </c>
      <c r="O164" s="6">
        <v>1.2699637220818194</v>
      </c>
      <c r="P164" s="6">
        <v>0.23654146683192329</v>
      </c>
      <c r="Q164" s="6">
        <v>5.6005835098217958</v>
      </c>
      <c r="R164" s="6">
        <v>4.3306197877399768</v>
      </c>
      <c r="S164" s="6">
        <v>2.1226687303302549</v>
      </c>
      <c r="T164" s="6">
        <v>1.7753078037041816</v>
      </c>
      <c r="U164" s="6">
        <v>3.4779147794915408</v>
      </c>
      <c r="V164" s="6">
        <v>2.5553119840357952</v>
      </c>
      <c r="W164" s="6"/>
      <c r="X164" s="6"/>
      <c r="Y164" s="6"/>
      <c r="Z164" s="6"/>
      <c r="AA164" s="6"/>
    </row>
    <row r="165" spans="1:27">
      <c r="A165" t="s">
        <v>183</v>
      </c>
      <c r="B165" s="6">
        <v>3.1206228193534358</v>
      </c>
      <c r="C165" s="6">
        <v>6.1485789392053292</v>
      </c>
      <c r="D165" s="6">
        <v>4.6346008792793825</v>
      </c>
      <c r="E165" s="6">
        <v>2.5023597822574573</v>
      </c>
      <c r="F165" s="6">
        <v>2.1322410970219252</v>
      </c>
      <c r="G165" s="6">
        <v>3.2641826804404497</v>
      </c>
      <c r="H165" s="6">
        <v>0.29369928022333625</v>
      </c>
      <c r="I165" s="6">
        <v>0.49100744324697132</v>
      </c>
      <c r="J165" s="6">
        <v>0.49100744324697132</v>
      </c>
      <c r="K165" s="6">
        <v>0.31772255922635861</v>
      </c>
      <c r="L165" s="6">
        <v>1.5551894743546306</v>
      </c>
      <c r="M165" s="6">
        <v>2.0013073754634911</v>
      </c>
      <c r="N165" s="6">
        <v>-0.44611790110886052</v>
      </c>
      <c r="O165" s="6">
        <v>2.4724520832148067</v>
      </c>
      <c r="P165" s="6">
        <v>0.24107640455401927</v>
      </c>
      <c r="Q165" s="6">
        <v>3.4315916989159168</v>
      </c>
      <c r="R165" s="6">
        <v>0.95913961570111017</v>
      </c>
      <c r="S165" s="6">
        <v>2.9910892044840058</v>
      </c>
      <c r="T165" s="6">
        <v>1.6868975375496416</v>
      </c>
      <c r="U165" s="6">
        <v>0.44050249443191092</v>
      </c>
      <c r="V165" s="6">
        <v>-0.72775792184853139</v>
      </c>
      <c r="W165" s="6"/>
      <c r="X165" s="6"/>
      <c r="Y165" s="6"/>
      <c r="Z165" s="6"/>
      <c r="AA165" s="6"/>
    </row>
    <row r="166" spans="1:27">
      <c r="A166" t="s">
        <v>184</v>
      </c>
      <c r="B166" s="6">
        <v>7.2342944847346047</v>
      </c>
      <c r="C166" s="6">
        <v>5.4907017962268156</v>
      </c>
      <c r="D166" s="6">
        <v>6.3624981404807102</v>
      </c>
      <c r="E166" s="6">
        <v>4.0556077833674209</v>
      </c>
      <c r="F166" s="6">
        <v>2.3068903571132893</v>
      </c>
      <c r="G166" s="6">
        <v>4.0609491866728042</v>
      </c>
      <c r="H166" s="6">
        <v>0.54033476664905322</v>
      </c>
      <c r="I166" s="6">
        <v>1.1691179271483776</v>
      </c>
      <c r="J166" s="6">
        <v>1.1691179271483776</v>
      </c>
      <c r="K166" s="6">
        <v>0.31845947712926559</v>
      </c>
      <c r="L166" s="6">
        <v>1.5083880932432656</v>
      </c>
      <c r="M166" s="6">
        <v>1.4492095680248229</v>
      </c>
      <c r="N166" s="6">
        <v>5.917852521844269E-2</v>
      </c>
      <c r="O166" s="6">
        <v>-1.1587811826381149</v>
      </c>
      <c r="P166" s="6">
        <v>0.23279394222291377</v>
      </c>
      <c r="Q166" s="6">
        <v>0.61936415028520764</v>
      </c>
      <c r="R166" s="6">
        <v>1.7781453329233226</v>
      </c>
      <c r="S166" s="6">
        <v>2.9718693244571033</v>
      </c>
      <c r="T166" s="6">
        <v>0.98718771122263993</v>
      </c>
      <c r="U166" s="6">
        <v>-2.3525051741718954</v>
      </c>
      <c r="V166" s="6">
        <v>0.79095762170068262</v>
      </c>
      <c r="W166" s="6"/>
      <c r="X166" s="6"/>
      <c r="Y166" s="6"/>
      <c r="Z166" s="6"/>
      <c r="AA166" s="6"/>
    </row>
    <row r="167" spans="1:27">
      <c r="A167" t="s">
        <v>185</v>
      </c>
      <c r="B167" s="6">
        <v>1.6432204008641094</v>
      </c>
      <c r="C167" s="6">
        <v>4.9917678172004543</v>
      </c>
      <c r="D167" s="6">
        <v>3.3174941090322818</v>
      </c>
      <c r="E167" s="6">
        <v>0.26385077736144069</v>
      </c>
      <c r="F167" s="6">
        <v>3.0536433316708411</v>
      </c>
      <c r="G167" s="6">
        <v>3.8455871370153489</v>
      </c>
      <c r="H167" s="6">
        <v>0.7859721054234825</v>
      </c>
      <c r="I167" s="6">
        <v>6.4158664891067474E-2</v>
      </c>
      <c r="J167" s="6">
        <v>6.4158664891067474E-2</v>
      </c>
      <c r="K167" s="6">
        <v>0.31902195877918837</v>
      </c>
      <c r="L167" s="6">
        <v>1.8673001404385503</v>
      </c>
      <c r="M167" s="6">
        <v>0.32792870903277571</v>
      </c>
      <c r="N167" s="6">
        <v>1.5393714314057747</v>
      </c>
      <c r="O167" s="6">
        <v>2.8800222692818238</v>
      </c>
      <c r="P167" s="6">
        <v>0.23908087199323719</v>
      </c>
      <c r="Q167" s="6">
        <v>4.058764174220534</v>
      </c>
      <c r="R167" s="6">
        <v>1.1787419049387102</v>
      </c>
      <c r="S167" s="6">
        <v>2.0406886043725461</v>
      </c>
      <c r="T167" s="6">
        <v>-0.21022063459791632</v>
      </c>
      <c r="U167" s="6">
        <v>2.018075569847988</v>
      </c>
      <c r="V167" s="6">
        <v>1.3889625395366265</v>
      </c>
      <c r="W167" s="6"/>
      <c r="X167" s="6"/>
      <c r="Y167" s="6"/>
      <c r="Z167" s="6"/>
      <c r="AA167" s="6"/>
    </row>
    <row r="168" spans="1:27">
      <c r="A168" t="s">
        <v>186</v>
      </c>
      <c r="B168" s="6">
        <v>6.0776340679876029</v>
      </c>
      <c r="C168" s="6">
        <v>5.2809635317128567</v>
      </c>
      <c r="D168" s="6">
        <v>5.6792987998502298</v>
      </c>
      <c r="E168" s="6">
        <v>5.4834000559239371</v>
      </c>
      <c r="F168" s="6">
        <v>0.1958987439262927</v>
      </c>
      <c r="G168" s="6">
        <v>3.9522339267804965</v>
      </c>
      <c r="H168" s="6">
        <v>0.73286680750612732</v>
      </c>
      <c r="I168" s="6">
        <v>0.70809952372918872</v>
      </c>
      <c r="J168" s="6">
        <v>0.70809952372918872</v>
      </c>
      <c r="K168" s="6">
        <v>0.31941541681068075</v>
      </c>
      <c r="L168" s="6">
        <v>0.20305519205925604</v>
      </c>
      <c r="M168" s="6">
        <v>-0.90792719518481257</v>
      </c>
      <c r="N168" s="6">
        <v>1.1109823872440687</v>
      </c>
      <c r="O168" s="6">
        <v>2.0627552690556481</v>
      </c>
      <c r="P168" s="6">
        <v>0.23734921667751141</v>
      </c>
      <c r="Q168" s="6">
        <v>1.7762171138071368</v>
      </c>
      <c r="R168" s="6">
        <v>-0.28653815524851134</v>
      </c>
      <c r="S168" s="6">
        <v>0.61749192610635117</v>
      </c>
      <c r="T168" s="6">
        <v>-1.382662213440552</v>
      </c>
      <c r="U168" s="6">
        <v>1.1587251877007856</v>
      </c>
      <c r="V168" s="6">
        <v>1.0961240581920406</v>
      </c>
      <c r="W168" s="6"/>
      <c r="X168" s="6"/>
      <c r="Y168" s="6"/>
      <c r="Z168" s="6"/>
      <c r="AA168" s="6"/>
    </row>
    <row r="169" spans="1:27">
      <c r="A169" t="s">
        <v>187</v>
      </c>
      <c r="B169" s="6">
        <v>1.9676027483807701</v>
      </c>
      <c r="C169" s="6">
        <v>3.5800616672371888</v>
      </c>
      <c r="D169" s="6">
        <v>2.7738322078089794</v>
      </c>
      <c r="E169" s="6">
        <v>0.77095506621738252</v>
      </c>
      <c r="F169" s="6">
        <v>2.0028771415915969</v>
      </c>
      <c r="G169" s="6">
        <v>4.1238398779857537</v>
      </c>
      <c r="H169" s="6">
        <v>0.68005016736591983</v>
      </c>
      <c r="I169" s="6">
        <v>-0.13101894974774098</v>
      </c>
      <c r="J169" s="6">
        <v>-0.13101894974774098</v>
      </c>
      <c r="K169" s="6">
        <v>0.31963985122384198</v>
      </c>
      <c r="L169" s="6">
        <v>1.0203016113301444</v>
      </c>
      <c r="M169" s="6">
        <v>-1.7556135658374172</v>
      </c>
      <c r="N169" s="6">
        <v>2.7759151771675619</v>
      </c>
      <c r="O169" s="6">
        <v>4.2956485604563799</v>
      </c>
      <c r="P169" s="6">
        <v>0.23444917234424575</v>
      </c>
      <c r="Q169" s="6">
        <v>4.3088389221057755</v>
      </c>
      <c r="R169" s="6">
        <v>1.3190361649395355E-2</v>
      </c>
      <c r="S169" s="6">
        <v>-0.67404734270533873</v>
      </c>
      <c r="T169" s="6">
        <v>-2.0868421357617537</v>
      </c>
      <c r="U169" s="6">
        <v>4.9828862648111141</v>
      </c>
      <c r="V169" s="6">
        <v>2.1000324974111493</v>
      </c>
      <c r="W169" s="6"/>
      <c r="X169" s="6"/>
      <c r="Y169" s="6"/>
      <c r="Z169" s="6"/>
      <c r="AA169" s="6"/>
    </row>
    <row r="170" spans="1:27">
      <c r="A170" t="s">
        <v>188</v>
      </c>
      <c r="B170" s="6">
        <v>5.4807955559141419</v>
      </c>
      <c r="C170" s="6">
        <v>5.7573745989714098</v>
      </c>
      <c r="D170" s="6">
        <v>5.6190850774427759</v>
      </c>
      <c r="E170" s="6">
        <v>4.6121874941349006</v>
      </c>
      <c r="F170" s="6">
        <v>1.0068975833078753</v>
      </c>
      <c r="G170" s="6">
        <v>4.1891225916384531</v>
      </c>
      <c r="H170" s="6">
        <v>0.62750028322575702</v>
      </c>
      <c r="I170" s="6">
        <v>0.58199756491674748</v>
      </c>
      <c r="J170" s="6">
        <v>0.58199756491674748</v>
      </c>
      <c r="K170" s="6">
        <v>0.31969526201849963</v>
      </c>
      <c r="L170" s="6">
        <v>0.74621372725574897</v>
      </c>
      <c r="M170" s="6">
        <v>-1.8402859649083403</v>
      </c>
      <c r="N170" s="6">
        <v>2.5864996921640895</v>
      </c>
      <c r="O170" s="6">
        <v>-0.1135916968610009</v>
      </c>
      <c r="P170" s="6">
        <v>0.236835766247531</v>
      </c>
      <c r="Q170" s="6">
        <v>0.65952460696018045</v>
      </c>
      <c r="R170" s="6">
        <v>0.77311630382118135</v>
      </c>
      <c r="S170" s="6">
        <v>-1.3451473820943578</v>
      </c>
      <c r="T170" s="6">
        <v>-1.9939442739237774</v>
      </c>
      <c r="U170" s="6">
        <v>2.0046719890545384</v>
      </c>
      <c r="V170" s="6">
        <v>2.7670605777449588</v>
      </c>
      <c r="W170" s="6"/>
      <c r="X170" s="6"/>
      <c r="Y170" s="6"/>
      <c r="Z170" s="6"/>
      <c r="AA170" s="6"/>
    </row>
    <row r="171" spans="1:27">
      <c r="A171" t="s">
        <v>189</v>
      </c>
      <c r="B171" s="6">
        <v>4.5199009185694194</v>
      </c>
      <c r="C171" s="6">
        <v>2.7096252057233983</v>
      </c>
      <c r="D171" s="6">
        <v>3.6147630621464089</v>
      </c>
      <c r="E171" s="6">
        <v>3.7458120126970584</v>
      </c>
      <c r="F171" s="6">
        <v>-0.13104895055064958</v>
      </c>
      <c r="G171" s="6">
        <v>4.384809483426805</v>
      </c>
      <c r="H171" s="6">
        <v>0.57519560627135036</v>
      </c>
      <c r="I171" s="6">
        <v>0.85616503719556647</v>
      </c>
      <c r="J171" s="6">
        <v>0.85616503719556647</v>
      </c>
      <c r="K171" s="6">
        <v>0.319581649194844</v>
      </c>
      <c r="L171" s="6">
        <v>-0.9178112187034384</v>
      </c>
      <c r="M171" s="6">
        <v>-1.19618916635272</v>
      </c>
      <c r="N171" s="6">
        <v>0.27837794764928159</v>
      </c>
      <c r="O171" s="6">
        <v>2.4213586910361879</v>
      </c>
      <c r="P171" s="6">
        <v>0.2341915405290706</v>
      </c>
      <c r="Q171" s="6">
        <v>0.93648575030553083</v>
      </c>
      <c r="R171" s="6">
        <v>-1.4848729407306571</v>
      </c>
      <c r="S171" s="6">
        <v>-1.2893275681912029</v>
      </c>
      <c r="T171" s="6">
        <v>-1.1677065535802793</v>
      </c>
      <c r="U171" s="6">
        <v>2.2258133184967335</v>
      </c>
      <c r="V171" s="6">
        <v>-0.31716638715037782</v>
      </c>
      <c r="W171" s="6"/>
      <c r="X171" s="6"/>
      <c r="Y171" s="6"/>
      <c r="Z171" s="6"/>
      <c r="AA171" s="6"/>
    </row>
    <row r="172" spans="1:27">
      <c r="A172" t="s">
        <v>190</v>
      </c>
      <c r="B172" s="6">
        <v>3.1572111854853091</v>
      </c>
      <c r="C172" s="6">
        <v>-1.9543835989505709</v>
      </c>
      <c r="D172" s="6">
        <v>0.6014137932673691</v>
      </c>
      <c r="E172" s="6">
        <v>1.0546088723604186</v>
      </c>
      <c r="F172" s="6">
        <v>-0.45319507909304946</v>
      </c>
      <c r="G172" s="6">
        <v>4.0358904227492189</v>
      </c>
      <c r="H172" s="6">
        <v>0.49203548329899149</v>
      </c>
      <c r="I172" s="6">
        <v>2.4691478522665733</v>
      </c>
      <c r="J172" s="6">
        <v>2.4691478522665733</v>
      </c>
      <c r="K172" s="6">
        <v>0.31871296904003832</v>
      </c>
      <c r="L172" s="6">
        <v>-3.0855665828336125</v>
      </c>
      <c r="M172" s="6">
        <v>-0.23490361544778512</v>
      </c>
      <c r="N172" s="6">
        <v>-2.8506629673858273</v>
      </c>
      <c r="O172" s="6">
        <v>4.8625967850207399</v>
      </c>
      <c r="P172" s="6">
        <v>0.23443613548491654</v>
      </c>
      <c r="Q172" s="6">
        <v>0.63706180348548536</v>
      </c>
      <c r="R172" s="6">
        <v>-4.2255349815352545</v>
      </c>
      <c r="S172" s="6">
        <v>-0.80646357029824622</v>
      </c>
      <c r="T172" s="6">
        <v>-5.9876667045578397E-2</v>
      </c>
      <c r="U172" s="6">
        <v>1.4435253737837317</v>
      </c>
      <c r="V172" s="6">
        <v>-4.1656583144896757</v>
      </c>
      <c r="W172" s="6"/>
      <c r="X172" s="6"/>
      <c r="Y172" s="6"/>
      <c r="Z172" s="6"/>
      <c r="AA172" s="6"/>
    </row>
    <row r="173" spans="1:27">
      <c r="A173" t="s">
        <v>191</v>
      </c>
      <c r="B173" s="6">
        <v>3.0300578491381458</v>
      </c>
      <c r="C173" s="6">
        <v>1.1038969661353093</v>
      </c>
      <c r="D173" s="6">
        <v>2.0669774076367275</v>
      </c>
      <c r="E173" s="6">
        <v>1.4161129656759641</v>
      </c>
      <c r="F173" s="6">
        <v>0.65086444196076343</v>
      </c>
      <c r="G173" s="6">
        <v>3.6881114267689425</v>
      </c>
      <c r="H173" s="6">
        <v>0.4091809664640067</v>
      </c>
      <c r="I173" s="6">
        <v>-3.6081262750897736E-2</v>
      </c>
      <c r="J173" s="6">
        <v>-3.6081262750897736E-2</v>
      </c>
      <c r="K173" s="6">
        <v>0.317089221554408</v>
      </c>
      <c r="L173" s="6">
        <v>-4.4921498207506488E-2</v>
      </c>
      <c r="M173" s="6">
        <v>0.47952332408140147</v>
      </c>
      <c r="N173" s="6">
        <v>-0.52444482228890799</v>
      </c>
      <c r="O173" s="6">
        <v>1.304390574327138</v>
      </c>
      <c r="P173" s="6">
        <v>0.23731755784472713</v>
      </c>
      <c r="Q173" s="6">
        <v>0.94991429054463405</v>
      </c>
      <c r="R173" s="6">
        <v>-0.35447628378250395</v>
      </c>
      <c r="S173" s="6">
        <v>-0.39914383321552904</v>
      </c>
      <c r="T173" s="6">
        <v>0.75293088193576663</v>
      </c>
      <c r="U173" s="6">
        <v>1.3490581237601631</v>
      </c>
      <c r="V173" s="6">
        <v>-1.1074071657182705</v>
      </c>
      <c r="W173" s="6"/>
      <c r="X173" s="6"/>
      <c r="Y173" s="6"/>
      <c r="Z173" s="6"/>
      <c r="AA173" s="6"/>
    </row>
    <row r="174" spans="1:27">
      <c r="A174" t="s">
        <v>192</v>
      </c>
      <c r="B174" s="6">
        <v>0.34814962391038762</v>
      </c>
      <c r="C174" s="6">
        <v>-0.36890677674961125</v>
      </c>
      <c r="D174" s="6">
        <v>-1.0378576419611818E-2</v>
      </c>
      <c r="E174" s="6">
        <v>-5.9975795594624515E-2</v>
      </c>
      <c r="F174" s="6">
        <v>4.9597219175012697E-2</v>
      </c>
      <c r="G174" s="6">
        <v>3.536271069790621</v>
      </c>
      <c r="H174" s="6">
        <v>0.32657992691085269</v>
      </c>
      <c r="I174" s="6">
        <v>0.28247805392673797</v>
      </c>
      <c r="J174" s="6">
        <v>0.28247805392673797</v>
      </c>
      <c r="K174" s="6">
        <v>0.31471040673760187</v>
      </c>
      <c r="L174" s="6">
        <v>-1.2757583652402116</v>
      </c>
      <c r="M174" s="6">
        <v>0.5552317895763027</v>
      </c>
      <c r="N174" s="6">
        <v>-1.8309901548165142</v>
      </c>
      <c r="O174" s="6">
        <v>0.86437634734644675</v>
      </c>
      <c r="P174" s="6">
        <v>0.23178868061544045</v>
      </c>
      <c r="Q174" s="6">
        <v>-0.61173467100039147</v>
      </c>
      <c r="R174" s="6">
        <v>-1.4761110183468382</v>
      </c>
      <c r="S174" s="6">
        <v>-0.46319700004527131</v>
      </c>
      <c r="T174" s="6">
        <v>0.86251737557402097</v>
      </c>
      <c r="U174" s="6">
        <v>-0.14853767095512016</v>
      </c>
      <c r="V174" s="6">
        <v>-2.3386283939208594</v>
      </c>
      <c r="W174" s="6"/>
      <c r="X174" s="6"/>
      <c r="Y174" s="6"/>
      <c r="Z174" s="6"/>
      <c r="AA174" s="6"/>
    </row>
    <row r="175" spans="1:27">
      <c r="A175" t="s">
        <v>193</v>
      </c>
      <c r="B175" s="6">
        <v>4.5727965021164607</v>
      </c>
      <c r="C175" s="6">
        <v>4.3100796510877615</v>
      </c>
      <c r="D175" s="6">
        <v>4.4414380766021111</v>
      </c>
      <c r="E175" s="6">
        <v>0.43676073493159606</v>
      </c>
      <c r="F175" s="6">
        <v>4.004677341670515</v>
      </c>
      <c r="G175" s="6">
        <v>3.0303427873058806</v>
      </c>
      <c r="H175" s="6">
        <v>0.24418076208085893</v>
      </c>
      <c r="I175" s="6">
        <v>0.34100723974361813</v>
      </c>
      <c r="J175" s="6">
        <v>0.34100723974361813</v>
      </c>
      <c r="K175" s="6">
        <v>0.31157652458974661</v>
      </c>
      <c r="L175" s="6">
        <v>2.9618206704290344</v>
      </c>
      <c r="M175" s="6">
        <v>-5.2258088204589916E-2</v>
      </c>
      <c r="N175" s="6">
        <v>3.0140787586336244</v>
      </c>
      <c r="O175" s="6">
        <v>3.0192232752007206</v>
      </c>
      <c r="P175" s="6">
        <v>0.23357161886155758</v>
      </c>
      <c r="Q175" s="6">
        <v>5.2758390775366291</v>
      </c>
      <c r="R175" s="6">
        <v>2.256615802335908</v>
      </c>
      <c r="S175" s="6">
        <v>-1.0495595929904797</v>
      </c>
      <c r="T175" s="6">
        <v>0.2516728891685337</v>
      </c>
      <c r="U175" s="6">
        <v>6.3253986705271092</v>
      </c>
      <c r="V175" s="6">
        <v>2.0049429131673744</v>
      </c>
      <c r="W175" s="6"/>
      <c r="X175" s="6"/>
      <c r="Y175" s="6"/>
      <c r="Z175" s="6"/>
      <c r="AA175" s="6"/>
    </row>
    <row r="176" spans="1:27">
      <c r="A176" t="s">
        <v>194</v>
      </c>
      <c r="B176" s="6">
        <v>1.2595041430845555</v>
      </c>
      <c r="C176" s="6">
        <v>2.1841561997415937</v>
      </c>
      <c r="D176" s="6">
        <v>1.7218301714130746</v>
      </c>
      <c r="E176" s="6">
        <v>-2.5028388758631337</v>
      </c>
      <c r="F176" s="6">
        <v>4.2246690472762083</v>
      </c>
      <c r="G176" s="6">
        <v>3.375803330346641</v>
      </c>
      <c r="H176" s="6">
        <v>0.6133855087902873</v>
      </c>
      <c r="I176" s="6">
        <v>0.26988287986782211</v>
      </c>
      <c r="J176" s="6">
        <v>0.26988287986782211</v>
      </c>
      <c r="K176" s="6">
        <v>0.30977258341696245</v>
      </c>
      <c r="L176" s="6">
        <v>2.2173463011234573</v>
      </c>
      <c r="M176" s="6">
        <v>-0.95340444989967577</v>
      </c>
      <c r="N176" s="6">
        <v>3.170750751023133</v>
      </c>
      <c r="O176" s="6">
        <v>3.880661076556172</v>
      </c>
      <c r="P176" s="6">
        <v>0.22547320860658435</v>
      </c>
      <c r="Q176" s="6">
        <v>5.223022273233827</v>
      </c>
      <c r="R176" s="6">
        <v>1.3423611966776554</v>
      </c>
      <c r="S176" s="6">
        <v>-1.8304995374753188</v>
      </c>
      <c r="T176" s="6">
        <v>-0.69807248999036164</v>
      </c>
      <c r="U176" s="6">
        <v>7.053521810709146</v>
      </c>
      <c r="V176" s="6">
        <v>2.0404336866680168</v>
      </c>
      <c r="W176" s="6"/>
      <c r="X176" s="6"/>
      <c r="Y176" s="6"/>
      <c r="Z176" s="6"/>
      <c r="AA176" s="6"/>
    </row>
    <row r="177" spans="1:27">
      <c r="A177" t="s">
        <v>195</v>
      </c>
      <c r="B177" s="6">
        <v>-0.68651057554234285</v>
      </c>
      <c r="C177" s="6">
        <v>-1.3346347861386221</v>
      </c>
      <c r="D177" s="6">
        <v>-1.0105726808404825</v>
      </c>
      <c r="E177" s="6">
        <v>-2.9478640475588236</v>
      </c>
      <c r="F177" s="6">
        <v>1.9372913667183411</v>
      </c>
      <c r="G177" s="6">
        <v>3.255484633376486</v>
      </c>
      <c r="H177" s="6">
        <v>0.98089501052172068</v>
      </c>
      <c r="I177" s="6">
        <v>1.8426325104410779</v>
      </c>
      <c r="J177" s="6">
        <v>1.8426325104410779</v>
      </c>
      <c r="K177" s="6">
        <v>0.30929858321895454</v>
      </c>
      <c r="L177" s="6">
        <v>-1.2541044770765877</v>
      </c>
      <c r="M177" s="6">
        <v>-1.6636606167491144</v>
      </c>
      <c r="N177" s="6">
        <v>0.40955613967252669</v>
      </c>
      <c r="O177" s="6">
        <v>2.0741711077563947</v>
      </c>
      <c r="P177" s="6">
        <v>0.22511775994417307</v>
      </c>
      <c r="Q177" s="6">
        <v>0.35313387716076328</v>
      </c>
      <c r="R177" s="6">
        <v>-1.7210372305956314</v>
      </c>
      <c r="S177" s="6">
        <v>-2.2864314570110298</v>
      </c>
      <c r="T177" s="6">
        <v>-1.4827340587882396</v>
      </c>
      <c r="U177" s="6">
        <v>2.6395653341717931</v>
      </c>
      <c r="V177" s="6">
        <v>-0.2383031718073918</v>
      </c>
      <c r="W177" s="6"/>
      <c r="X177" s="6"/>
      <c r="Y177" s="6"/>
      <c r="Z177" s="6"/>
      <c r="AA177" s="6"/>
    </row>
    <row r="178" spans="1:27">
      <c r="A178" t="s">
        <v>196</v>
      </c>
      <c r="B178" s="6">
        <v>-4.9888805038381889</v>
      </c>
      <c r="C178" s="6">
        <v>-3.0252515770012423</v>
      </c>
      <c r="D178" s="6">
        <v>-4.0070660404197156</v>
      </c>
      <c r="E178" s="6">
        <v>-1.3732725373309052</v>
      </c>
      <c r="F178" s="6">
        <v>-2.6337935030888104</v>
      </c>
      <c r="G178" s="6">
        <v>3.1341285958794534</v>
      </c>
      <c r="H178" s="6">
        <v>1.3457061276252347</v>
      </c>
      <c r="I178" s="6">
        <v>1.7688871377785631E-2</v>
      </c>
      <c r="J178" s="6">
        <v>1.7688871377785631E-2</v>
      </c>
      <c r="K178" s="6">
        <v>0.31015452399588117</v>
      </c>
      <c r="L178" s="6">
        <v>-4.0439869439137484</v>
      </c>
      <c r="M178" s="6">
        <v>-1.7138726790598098</v>
      </c>
      <c r="N178" s="6">
        <v>-2.3301142648539388</v>
      </c>
      <c r="O178" s="6">
        <v>1.3943778826462965</v>
      </c>
      <c r="P178" s="6">
        <v>0.22390088806051966</v>
      </c>
      <c r="Q178" s="6">
        <v>-2.9618115074839051</v>
      </c>
      <c r="R178" s="6">
        <v>-4.3561893901302016</v>
      </c>
      <c r="S178" s="6">
        <v>-2.0062164002407843</v>
      </c>
      <c r="T178" s="6">
        <v>-1.629532911387918</v>
      </c>
      <c r="U178" s="6">
        <v>-0.9555951072431208</v>
      </c>
      <c r="V178" s="6">
        <v>-2.7266564787422833</v>
      </c>
      <c r="W178" s="6"/>
      <c r="X178" s="6"/>
      <c r="Y178" s="6"/>
      <c r="Z178" s="6"/>
      <c r="AA178" s="6"/>
    </row>
    <row r="179" spans="1:27">
      <c r="A179" t="s">
        <v>197</v>
      </c>
      <c r="B179" s="6">
        <v>-3.1636958102215118</v>
      </c>
      <c r="C179" s="6">
        <v>-1.3804250228577786</v>
      </c>
      <c r="D179" s="6">
        <v>-2.2720604165396452</v>
      </c>
      <c r="E179" s="6">
        <v>-4.2275179614758684</v>
      </c>
      <c r="F179" s="6">
        <v>1.9554575449362233</v>
      </c>
      <c r="G179" s="6">
        <v>3.2309078975770622</v>
      </c>
      <c r="H179" s="6">
        <v>1.7068403114510744</v>
      </c>
      <c r="I179" s="6">
        <v>2.0742465529739462</v>
      </c>
      <c r="J179" s="6">
        <v>2.0742465529739462</v>
      </c>
      <c r="K179" s="6">
        <v>0.31234040574771338</v>
      </c>
      <c r="L179" s="6">
        <v>-1.8004857571168749</v>
      </c>
      <c r="M179" s="6">
        <v>-0.98352106905438275</v>
      </c>
      <c r="N179" s="6">
        <v>-0.81696468806249212</v>
      </c>
      <c r="O179" s="6">
        <v>-0.49333034184697011</v>
      </c>
      <c r="P179" s="6">
        <v>0.22057631204119643</v>
      </c>
      <c r="Q179" s="6">
        <v>-2.1849991115412175</v>
      </c>
      <c r="R179" s="6">
        <v>-1.6916687696942474</v>
      </c>
      <c r="S179" s="6">
        <v>-0.93199464213725647</v>
      </c>
      <c r="T179" s="6">
        <v>-0.99810300875883862</v>
      </c>
      <c r="U179" s="6">
        <v>-1.253004469403961</v>
      </c>
      <c r="V179" s="6">
        <v>-0.69356576093540878</v>
      </c>
      <c r="W179" s="6"/>
      <c r="X179" s="6"/>
      <c r="Y179" s="6"/>
      <c r="Z179" s="6"/>
      <c r="AA179" s="6"/>
    </row>
    <row r="180" spans="1:27">
      <c r="A180" t="s">
        <v>198</v>
      </c>
      <c r="B180" s="6">
        <v>3.9473216922189636</v>
      </c>
      <c r="C180" s="6">
        <v>1.2271638790267048</v>
      </c>
      <c r="D180" s="6">
        <v>2.5872427856228342</v>
      </c>
      <c r="E180" s="6">
        <v>-2.4270848040718107</v>
      </c>
      <c r="F180" s="6">
        <v>5.0143275896946449</v>
      </c>
      <c r="G180" s="6">
        <v>2.6141906506338293</v>
      </c>
      <c r="H180" s="6">
        <v>1.6184399096474067</v>
      </c>
      <c r="I180" s="6">
        <v>8.9991467232053424E-2</v>
      </c>
      <c r="J180" s="6">
        <v>8.9991467232053424E-2</v>
      </c>
      <c r="K180" s="6">
        <v>0.31312257140386712</v>
      </c>
      <c r="L180" s="6">
        <v>3.3739773485540696</v>
      </c>
      <c r="M180" s="6">
        <v>0.21503978929631545</v>
      </c>
      <c r="N180" s="6">
        <v>3.1589375592577542</v>
      </c>
      <c r="O180" s="6">
        <v>2.008902642045264</v>
      </c>
      <c r="P180" s="6">
        <v>0.21837443631734524</v>
      </c>
      <c r="Q180" s="6">
        <v>4.9441870085262734</v>
      </c>
      <c r="R180" s="6">
        <v>2.9352843664810093</v>
      </c>
      <c r="S180" s="6">
        <v>0.58805773261520566</v>
      </c>
      <c r="T180" s="6">
        <v>0.11082418160210443</v>
      </c>
      <c r="U180" s="6">
        <v>4.3561292759110675</v>
      </c>
      <c r="V180" s="6">
        <v>2.8244601848789048</v>
      </c>
      <c r="W180" s="6"/>
      <c r="X180" s="6"/>
      <c r="Y180" s="6"/>
      <c r="Z180" s="6"/>
      <c r="AA180" s="6"/>
    </row>
    <row r="181" spans="1:27">
      <c r="A181" t="s">
        <v>199</v>
      </c>
      <c r="B181" s="6">
        <v>2.2537183082622647</v>
      </c>
      <c r="C181" s="6">
        <v>1.1120672899476602</v>
      </c>
      <c r="D181" s="6">
        <v>1.6828927991049625</v>
      </c>
      <c r="E181" s="6">
        <v>-0.32768013168471555</v>
      </c>
      <c r="F181" s="6">
        <v>2.010572930789678</v>
      </c>
      <c r="G181" s="6">
        <v>2.3869391756967797</v>
      </c>
      <c r="H181" s="6">
        <v>1.5310798280165017</v>
      </c>
      <c r="I181" s="6">
        <v>-6.123662134562835E-2</v>
      </c>
      <c r="J181" s="6">
        <v>-6.123662134562835E-2</v>
      </c>
      <c r="K181" s="6">
        <v>0.31250102096433718</v>
      </c>
      <c r="L181" s="6">
        <v>1.2043517403581716</v>
      </c>
      <c r="M181" s="6">
        <v>1.360198261715734</v>
      </c>
      <c r="N181" s="6">
        <v>-0.15584652135756238</v>
      </c>
      <c r="O181" s="6">
        <v>2.575579934666552</v>
      </c>
      <c r="P181" s="6">
        <v>0.21889720144084235</v>
      </c>
      <c r="Q181" s="6">
        <v>3.2161444352390278</v>
      </c>
      <c r="R181" s="6">
        <v>0.64056450057247583</v>
      </c>
      <c r="S181" s="6">
        <v>1.9688268214770526</v>
      </c>
      <c r="T181" s="6">
        <v>1.1896354514243395</v>
      </c>
      <c r="U181" s="6">
        <v>1.2473176137619753</v>
      </c>
      <c r="V181" s="6">
        <v>-0.54907095085186364</v>
      </c>
      <c r="W181" s="6"/>
      <c r="X181" s="6"/>
      <c r="Y181" s="6"/>
      <c r="Z181" s="6"/>
      <c r="AA181" s="6"/>
    </row>
    <row r="182" spans="1:27">
      <c r="A182" t="s">
        <v>200</v>
      </c>
      <c r="B182" s="6">
        <v>1.8841678923664062</v>
      </c>
      <c r="C182" s="6">
        <v>1.5335136740105781</v>
      </c>
      <c r="D182" s="6">
        <v>1.7088407831884922</v>
      </c>
      <c r="E182" s="6">
        <v>-0.69166582293860301</v>
      </c>
      <c r="F182" s="6">
        <v>2.4005066061270952</v>
      </c>
      <c r="G182" s="6">
        <v>2.2586858321443257</v>
      </c>
      <c r="H182" s="6">
        <v>1.4446949718355029</v>
      </c>
      <c r="I182" s="6">
        <v>2.002165786790755</v>
      </c>
      <c r="J182" s="6">
        <v>2.002165786790755</v>
      </c>
      <c r="K182" s="6">
        <v>0.31047575442914122</v>
      </c>
      <c r="L182" s="6">
        <v>0.10395209653927706</v>
      </c>
      <c r="M182" s="6">
        <v>1.9621093936171723</v>
      </c>
      <c r="N182" s="6">
        <v>-1.8581572970778952</v>
      </c>
      <c r="O182" s="6">
        <v>1.467930955566445</v>
      </c>
      <c r="P182" s="6">
        <v>0.21625620970299123</v>
      </c>
      <c r="Q182" s="6">
        <v>1.2544338675492326</v>
      </c>
      <c r="R182" s="6">
        <v>-0.2134970880172124</v>
      </c>
      <c r="S182" s="6">
        <v>2.6876064029751277</v>
      </c>
      <c r="T182" s="6">
        <v>1.7619250536109177</v>
      </c>
      <c r="U182" s="6">
        <v>-1.4331725354258951</v>
      </c>
      <c r="V182" s="6">
        <v>-1.9754221416281301</v>
      </c>
      <c r="W182" s="6"/>
      <c r="X182" s="6"/>
      <c r="Y182" s="6"/>
      <c r="Z182" s="6"/>
      <c r="AA182" s="6"/>
    </row>
    <row r="183" spans="1:27">
      <c r="A183" t="s">
        <v>201</v>
      </c>
      <c r="B183" s="6">
        <v>5.878770576027037</v>
      </c>
      <c r="C183" s="6">
        <v>8.8591531464320639</v>
      </c>
      <c r="D183" s="6">
        <v>7.3689618612295504</v>
      </c>
      <c r="E183" s="6">
        <v>-2.3320826653598914</v>
      </c>
      <c r="F183" s="6">
        <v>9.7010445265894418</v>
      </c>
      <c r="G183" s="6">
        <v>1.9049104875264971</v>
      </c>
      <c r="H183" s="6">
        <v>1.3592224131137698</v>
      </c>
      <c r="I183" s="6">
        <v>-1.4375556429598646</v>
      </c>
      <c r="J183" s="6">
        <v>-1.4375556429598646</v>
      </c>
      <c r="K183" s="6">
        <v>0.30704677179828488</v>
      </c>
      <c r="L183" s="6">
        <v>9.3962482803728697</v>
      </c>
      <c r="M183" s="6">
        <v>1.7892094917190526</v>
      </c>
      <c r="N183" s="6">
        <v>7.6070387886538171</v>
      </c>
      <c r="O183" s="6">
        <v>1.2924470532700416</v>
      </c>
      <c r="P183" s="6">
        <v>0.21644166163958978</v>
      </c>
      <c r="Q183" s="6">
        <v>10.408955945851952</v>
      </c>
      <c r="R183" s="6">
        <v>9.1165088925819102</v>
      </c>
      <c r="S183" s="6">
        <v>2.5524863949786205</v>
      </c>
      <c r="T183" s="6">
        <v>1.5783701538615662</v>
      </c>
      <c r="U183" s="6">
        <v>7.8564695508733315</v>
      </c>
      <c r="V183" s="6">
        <v>7.5381387387203436</v>
      </c>
      <c r="W183" s="6"/>
      <c r="X183" s="6"/>
      <c r="Y183" s="6"/>
      <c r="Z183" s="6"/>
      <c r="AA183" s="6"/>
    </row>
    <row r="184" spans="1:27">
      <c r="A184" t="s">
        <v>202</v>
      </c>
      <c r="B184" s="6">
        <v>5.1649368261106332</v>
      </c>
      <c r="C184" s="6">
        <v>3.6485728039405529</v>
      </c>
      <c r="D184" s="6">
        <v>4.4067548150255931</v>
      </c>
      <c r="E184" s="6">
        <v>2.283266187518862</v>
      </c>
      <c r="F184" s="6">
        <v>2.1234886275067311</v>
      </c>
      <c r="G184" s="6">
        <v>2.0901366504723939</v>
      </c>
      <c r="H184" s="6">
        <v>1.036899883126452</v>
      </c>
      <c r="I184" s="6">
        <v>0.53535012626149125</v>
      </c>
      <c r="J184" s="6">
        <v>0.53535012626149125</v>
      </c>
      <c r="K184" s="6">
        <v>0.30487911451319016</v>
      </c>
      <c r="L184" s="6">
        <v>1.8102367359354372</v>
      </c>
      <c r="M184" s="6">
        <v>0.98727842819898504</v>
      </c>
      <c r="N184" s="6">
        <v>0.82295830773645218</v>
      </c>
      <c r="O184" s="6">
        <v>2.2034484881714516</v>
      </c>
      <c r="P184" s="6">
        <v>0.21816917823624432</v>
      </c>
      <c r="Q184" s="6">
        <v>3.5329606781566283</v>
      </c>
      <c r="R184" s="6">
        <v>1.3295121899851767</v>
      </c>
      <c r="S184" s="6">
        <v>1.797185606949437</v>
      </c>
      <c r="T184" s="6">
        <v>0.76127456813498096</v>
      </c>
      <c r="U184" s="6">
        <v>1.7357750712071913</v>
      </c>
      <c r="V184" s="6">
        <v>0.56823762185019577</v>
      </c>
      <c r="W184" s="6"/>
      <c r="X184" s="6"/>
      <c r="Y184" s="6"/>
      <c r="Z184" s="6"/>
      <c r="AA184" s="6"/>
    </row>
    <row r="185" spans="1:27">
      <c r="A185" t="s">
        <v>203</v>
      </c>
      <c r="B185" s="6">
        <v>4.2440197666586243</v>
      </c>
      <c r="C185" s="6">
        <v>0.78027434534106987</v>
      </c>
      <c r="D185" s="6">
        <v>2.5121470559998471</v>
      </c>
      <c r="E185" s="6">
        <v>0.62528768754681607</v>
      </c>
      <c r="F185" s="6">
        <v>1.886859368453031</v>
      </c>
      <c r="G185" s="6">
        <v>2.6374456374062651</v>
      </c>
      <c r="H185" s="6">
        <v>0.71706830537223709</v>
      </c>
      <c r="I185" s="6">
        <v>1.0909689382199161</v>
      </c>
      <c r="J185" s="6">
        <v>1.0909689382199161</v>
      </c>
      <c r="K185" s="6">
        <v>0.3039727825741475</v>
      </c>
      <c r="L185" s="6">
        <v>0.5158740430883173</v>
      </c>
      <c r="M185" s="6">
        <v>9.276777486264555E-2</v>
      </c>
      <c r="N185" s="6">
        <v>0.42310626822567177</v>
      </c>
      <c r="O185" s="6">
        <v>2.1681137137024957</v>
      </c>
      <c r="P185" s="6">
        <v>0.21906661026849558</v>
      </c>
      <c r="Q185" s="6">
        <v>2.2090264348533677</v>
      </c>
      <c r="R185" s="6">
        <v>4.0912721150872078E-2</v>
      </c>
      <c r="S185" s="6">
        <v>0.95416700998811832</v>
      </c>
      <c r="T185" s="6">
        <v>-0.14887102942985767</v>
      </c>
      <c r="U185" s="6">
        <v>1.2548594248652494</v>
      </c>
      <c r="V185" s="6">
        <v>0.18978375058072974</v>
      </c>
      <c r="W185" s="6"/>
      <c r="X185" s="6"/>
      <c r="Y185" s="6"/>
      <c r="Z185" s="6"/>
      <c r="AA185" s="6"/>
    </row>
    <row r="186" spans="1:27">
      <c r="A186" t="s">
        <v>204</v>
      </c>
      <c r="B186" s="6">
        <v>4.6868610965507429</v>
      </c>
      <c r="C186" s="6">
        <v>4.6087353768083261</v>
      </c>
      <c r="D186" s="6">
        <v>4.6477982366795345</v>
      </c>
      <c r="E186" s="6">
        <v>2.6499230173772759</v>
      </c>
      <c r="F186" s="6">
        <v>1.9978752193022586</v>
      </c>
      <c r="G186" s="6">
        <v>2.9460639102445412</v>
      </c>
      <c r="H186" s="6">
        <v>0.39895055111891509</v>
      </c>
      <c r="I186" s="6">
        <v>1.6590146335833111</v>
      </c>
      <c r="J186" s="6">
        <v>1.6590146335833111</v>
      </c>
      <c r="K186" s="6">
        <v>0.30432777598090077</v>
      </c>
      <c r="L186" s="6">
        <v>0.75362092017383242</v>
      </c>
      <c r="M186" s="6">
        <v>-0.41854845452713185</v>
      </c>
      <c r="N186" s="6">
        <v>1.1721693747009643</v>
      </c>
      <c r="O186" s="6">
        <v>3.7744970633066379</v>
      </c>
      <c r="P186" s="6">
        <v>0.2204469052798102</v>
      </c>
      <c r="Q186" s="6">
        <v>3.6960417868867901</v>
      </c>
      <c r="R186" s="6">
        <v>-7.845527641984773E-2</v>
      </c>
      <c r="S186" s="6">
        <v>0.57534070191433384</v>
      </c>
      <c r="T186" s="6">
        <v>-0.69960665340109707</v>
      </c>
      <c r="U186" s="6">
        <v>3.1207010849724561</v>
      </c>
      <c r="V186" s="6">
        <v>0.62115137698124934</v>
      </c>
      <c r="W186" s="6"/>
      <c r="X186" s="6"/>
      <c r="Y186" s="6"/>
      <c r="Z186" s="6"/>
      <c r="AA186" s="6"/>
    </row>
    <row r="187" spans="1:27">
      <c r="A187" t="s">
        <v>205</v>
      </c>
      <c r="B187" s="6">
        <v>-0.22438594970743964</v>
      </c>
      <c r="C187" s="6">
        <v>-3.4479919588289221</v>
      </c>
      <c r="D187" s="6">
        <v>-1.8361889542681809</v>
      </c>
      <c r="E187" s="6">
        <v>2.8510768334790271</v>
      </c>
      <c r="F187" s="6">
        <v>-4.6872657877472079</v>
      </c>
      <c r="G187" s="6">
        <v>3.3795409800157348</v>
      </c>
      <c r="H187" s="6">
        <v>8.1783203795282589E-2</v>
      </c>
      <c r="I187" s="6">
        <v>0.4109200810457736</v>
      </c>
      <c r="J187" s="6">
        <v>0.4109200810457736</v>
      </c>
      <c r="K187" s="6">
        <v>0.30594409473370276</v>
      </c>
      <c r="L187" s="6">
        <v>-5.134147781500924</v>
      </c>
      <c r="M187" s="6">
        <v>-0.22867933144631306</v>
      </c>
      <c r="N187" s="6">
        <v>-4.9054684500546113</v>
      </c>
      <c r="O187" s="6">
        <v>3.5611767252032509</v>
      </c>
      <c r="P187" s="6">
        <v>0.22208014478783469</v>
      </c>
      <c r="Q187" s="6">
        <v>-2.3638376990458783</v>
      </c>
      <c r="R187" s="6">
        <v>-5.9250144242491292</v>
      </c>
      <c r="S187" s="6">
        <v>0.94696676190996543</v>
      </c>
      <c r="T187" s="6">
        <v>-0.56430215027847541</v>
      </c>
      <c r="U187" s="6">
        <v>-3.3108044609558438</v>
      </c>
      <c r="V187" s="6">
        <v>-5.3607122739706536</v>
      </c>
      <c r="W187" s="6"/>
      <c r="X187" s="6"/>
      <c r="Y187" s="6"/>
      <c r="Z187" s="6"/>
      <c r="AA187" s="6"/>
    </row>
    <row r="188" spans="1:27">
      <c r="A188" t="s">
        <v>206</v>
      </c>
      <c r="B188" s="6">
        <v>2.5505683746722241</v>
      </c>
      <c r="C188" s="6">
        <v>5.9360907295413767</v>
      </c>
      <c r="D188" s="6">
        <v>4.2433295521068004</v>
      </c>
      <c r="E188" s="6">
        <v>4.2950865329721921</v>
      </c>
      <c r="F188" s="6">
        <v>-5.1756980865391711E-2</v>
      </c>
      <c r="G188" s="6">
        <v>3.2563157095490749</v>
      </c>
      <c r="H188" s="6">
        <v>0.27071513387149082</v>
      </c>
      <c r="I188" s="6">
        <v>2.4559230690357481E-2</v>
      </c>
      <c r="J188" s="6">
        <v>2.4559230690357481E-2</v>
      </c>
      <c r="K188" s="6">
        <v>0.30810074426192835</v>
      </c>
      <c r="L188" s="6">
        <v>0.25129656951268892</v>
      </c>
      <c r="M188" s="6">
        <v>0.61433368377703856</v>
      </c>
      <c r="N188" s="6">
        <v>-0.36303711426434965</v>
      </c>
      <c r="O188" s="6">
        <v>2.3300107704267998</v>
      </c>
      <c r="P188" s="6">
        <v>0.22648692746979526</v>
      </c>
      <c r="Q188" s="6">
        <v>2.0535903595739922</v>
      </c>
      <c r="R188" s="6">
        <v>-0.2764204108528075</v>
      </c>
      <c r="S188" s="6">
        <v>1.9434054926270692</v>
      </c>
      <c r="T188" s="6">
        <v>0.22517750650840929</v>
      </c>
      <c r="U188" s="6">
        <v>0.11018486694692298</v>
      </c>
      <c r="V188" s="6">
        <v>-0.50159791736121684</v>
      </c>
      <c r="W188" s="6"/>
      <c r="X188" s="6"/>
      <c r="Y188" s="6"/>
      <c r="Z188" s="6"/>
      <c r="AA188" s="6"/>
    </row>
    <row r="189" spans="1:27">
      <c r="A189" t="s">
        <v>207</v>
      </c>
      <c r="B189" s="6">
        <v>1.970478646779128</v>
      </c>
      <c r="C189" s="6">
        <v>0.29259504309067097</v>
      </c>
      <c r="D189" s="6">
        <v>1.1315368449348995</v>
      </c>
      <c r="E189" s="6">
        <v>2.0314354792592582</v>
      </c>
      <c r="F189" s="6">
        <v>-0.89989863432435868</v>
      </c>
      <c r="G189" s="6">
        <v>3.1149607671336863</v>
      </c>
      <c r="H189" s="6">
        <v>0.4592638193514631</v>
      </c>
      <c r="I189" s="6">
        <v>1.1105888554990173</v>
      </c>
      <c r="J189" s="6">
        <v>1.1105888554990173</v>
      </c>
      <c r="K189" s="6">
        <v>0.31079772456567367</v>
      </c>
      <c r="L189" s="6">
        <v>-2.0020761945870245</v>
      </c>
      <c r="M189" s="6">
        <v>1.6961118578976726</v>
      </c>
      <c r="N189" s="6">
        <v>-3.6981880524846971</v>
      </c>
      <c r="O189" s="6">
        <v>1.9776008341157352</v>
      </c>
      <c r="P189" s="6">
        <v>0.22659312783457602</v>
      </c>
      <c r="Q189" s="6">
        <v>-0.47258611908184034</v>
      </c>
      <c r="R189" s="6">
        <v>-2.4501869531975755</v>
      </c>
      <c r="S189" s="6">
        <v>3.0879716545349991</v>
      </c>
      <c r="T189" s="6">
        <v>1.2883240864440584</v>
      </c>
      <c r="U189" s="6">
        <v>-3.5605577736168392</v>
      </c>
      <c r="V189" s="6">
        <v>-3.7385110396416339</v>
      </c>
      <c r="W189" s="6"/>
      <c r="X189" s="6"/>
      <c r="Y189" s="6"/>
      <c r="Z189" s="6"/>
      <c r="AA189" s="6"/>
    </row>
    <row r="190" spans="1:27">
      <c r="A190" t="s">
        <v>208</v>
      </c>
      <c r="B190" s="6">
        <v>6.7775854067740227</v>
      </c>
      <c r="C190" s="6">
        <v>10.045070801656664</v>
      </c>
      <c r="D190" s="6">
        <v>8.4113281042153432</v>
      </c>
      <c r="E190" s="6">
        <v>3.3459016855484691</v>
      </c>
      <c r="F190" s="6">
        <v>5.065426418666874</v>
      </c>
      <c r="G190" s="6">
        <v>3.0979939895420308</v>
      </c>
      <c r="H190" s="6">
        <v>0.64716371781017301</v>
      </c>
      <c r="I190" s="6">
        <v>0.19388554722787887</v>
      </c>
      <c r="J190" s="6">
        <v>0.19388554722787887</v>
      </c>
      <c r="K190" s="6">
        <v>0.31403503564494961</v>
      </c>
      <c r="L190" s="6">
        <v>5.0102794283257825</v>
      </c>
      <c r="M190" s="6">
        <v>2.4967390232870739</v>
      </c>
      <c r="N190" s="6">
        <v>2.5135404050387087</v>
      </c>
      <c r="O190" s="6">
        <v>0.67453146492129767</v>
      </c>
      <c r="P190" s="6">
        <v>0.22953934127118483</v>
      </c>
      <c r="Q190" s="6">
        <v>5.5299793851223589</v>
      </c>
      <c r="R190" s="6">
        <v>4.855447920201061</v>
      </c>
      <c r="S190" s="6">
        <v>3.7822300511631677</v>
      </c>
      <c r="T190" s="6">
        <v>2.113759359879555</v>
      </c>
      <c r="U190" s="6">
        <v>1.7477493339591912</v>
      </c>
      <c r="V190" s="6">
        <v>2.741688560321506</v>
      </c>
      <c r="W190" s="6"/>
      <c r="X190" s="6"/>
      <c r="Y190" s="6"/>
      <c r="Z190" s="6"/>
      <c r="AA190" s="6"/>
    </row>
    <row r="191" spans="1:27">
      <c r="A191" t="s">
        <v>209</v>
      </c>
      <c r="B191" s="6">
        <v>4.6670346679881902</v>
      </c>
      <c r="C191" s="6">
        <v>2.3330298690886764</v>
      </c>
      <c r="D191" s="6">
        <v>3.5000322685384333</v>
      </c>
      <c r="E191" s="6">
        <v>2.9414085044592753</v>
      </c>
      <c r="F191" s="6">
        <v>0.55862376407915804</v>
      </c>
      <c r="G191" s="6">
        <v>3.3536199842694288</v>
      </c>
      <c r="H191" s="6">
        <v>0.83415233480153006</v>
      </c>
      <c r="I191" s="6">
        <v>3.0474792611009605</v>
      </c>
      <c r="J191" s="6">
        <v>3.0474792611009605</v>
      </c>
      <c r="K191" s="6">
        <v>0.31781267749991893</v>
      </c>
      <c r="L191" s="6">
        <v>-1.6513339875205002</v>
      </c>
      <c r="M191" s="6">
        <v>2.5901246409928373</v>
      </c>
      <c r="N191" s="6">
        <v>-4.2414586285133371</v>
      </c>
      <c r="O191" s="6">
        <v>0.87886210092436157</v>
      </c>
      <c r="P191" s="6">
        <v>0.23195121499138102</v>
      </c>
      <c r="Q191" s="6">
        <v>-0.97632501871542199</v>
      </c>
      <c r="R191" s="6">
        <v>-1.8551871196397836</v>
      </c>
      <c r="S191" s="6">
        <v>3.5847963427463951</v>
      </c>
      <c r="T191" s="6">
        <v>2.2897331629479978</v>
      </c>
      <c r="U191" s="6">
        <v>-4.5611213614618169</v>
      </c>
      <c r="V191" s="6">
        <v>-4.1449202825877816</v>
      </c>
      <c r="W191" s="6"/>
      <c r="X191" s="6"/>
      <c r="Y191" s="6"/>
      <c r="Z191" s="6"/>
      <c r="AA191" s="6"/>
    </row>
    <row r="192" spans="1:27">
      <c r="A192" t="s">
        <v>210</v>
      </c>
      <c r="B192" s="6">
        <v>6.600103907480559</v>
      </c>
      <c r="C192" s="6">
        <v>7.709775473901459</v>
      </c>
      <c r="D192" s="6">
        <v>7.154939690691009</v>
      </c>
      <c r="E192" s="6">
        <v>7.0439431759258042</v>
      </c>
      <c r="F192" s="6">
        <v>0.11099651476520478</v>
      </c>
      <c r="G192" s="6">
        <v>3.6255433195910478</v>
      </c>
      <c r="H192" s="6">
        <v>0.5040094047981114</v>
      </c>
      <c r="I192" s="6">
        <v>0.23754286694170901</v>
      </c>
      <c r="J192" s="6">
        <v>0.23754286694170901</v>
      </c>
      <c r="K192" s="6">
        <v>0.3211210385977733</v>
      </c>
      <c r="L192" s="6">
        <v>1.047453772176006</v>
      </c>
      <c r="M192" s="6">
        <v>1.8342444185196958</v>
      </c>
      <c r="N192" s="6">
        <v>-0.78679064634368978</v>
      </c>
      <c r="O192" s="6">
        <v>0.31158566142667099</v>
      </c>
      <c r="P192" s="6">
        <v>0.23013365293818555</v>
      </c>
      <c r="Q192" s="6">
        <v>1.2873330871353965</v>
      </c>
      <c r="R192" s="6">
        <v>0.97574742570872552</v>
      </c>
      <c r="S192" s="6">
        <v>2.4061214162216191</v>
      </c>
      <c r="T192" s="6">
        <v>1.6632950803459379</v>
      </c>
      <c r="U192" s="6">
        <v>-1.1187883290862226</v>
      </c>
      <c r="V192" s="6">
        <v>-0.68754765463721235</v>
      </c>
      <c r="W192" s="6"/>
      <c r="X192" s="6"/>
      <c r="Y192" s="6"/>
      <c r="Z192" s="6"/>
      <c r="AA192" s="6"/>
    </row>
    <row r="193" spans="1:27">
      <c r="A193" t="s">
        <v>211</v>
      </c>
      <c r="B193" s="6">
        <v>2.3930094184503758</v>
      </c>
      <c r="C193" s="6">
        <v>4.2500695088566687</v>
      </c>
      <c r="D193" s="6">
        <v>3.3215394636535223</v>
      </c>
      <c r="E193" s="6">
        <v>4.579989529124262</v>
      </c>
      <c r="F193" s="6">
        <v>-1.2584500654707398</v>
      </c>
      <c r="G193" s="6">
        <v>3.4232334231719586</v>
      </c>
      <c r="H193" s="6">
        <v>0.17511179541678246</v>
      </c>
      <c r="I193" s="6">
        <v>1.3071676775410879</v>
      </c>
      <c r="J193" s="6">
        <v>1.3071676775410879</v>
      </c>
      <c r="K193" s="6">
        <v>0.32396011893858712</v>
      </c>
      <c r="L193" s="6">
        <v>-1.767404701055695</v>
      </c>
      <c r="M193" s="6">
        <v>0.5242250547053755</v>
      </c>
      <c r="N193" s="6">
        <v>-2.2916297557610705</v>
      </c>
      <c r="O193" s="6">
        <v>0.89210605955455513</v>
      </c>
      <c r="P193" s="6">
        <v>0.23223906328568347</v>
      </c>
      <c r="Q193" s="6">
        <v>-1.0824805171235719</v>
      </c>
      <c r="R193" s="6">
        <v>-1.974586576678127</v>
      </c>
      <c r="S193" s="6">
        <v>0.53827120945674467</v>
      </c>
      <c r="T193" s="6">
        <v>0.51997625059691965</v>
      </c>
      <c r="U193" s="6">
        <v>-1.6207517265803166</v>
      </c>
      <c r="V193" s="6">
        <v>-2.4945628272750469</v>
      </c>
      <c r="W193" s="6"/>
      <c r="X193" s="6"/>
      <c r="Y193" s="6"/>
      <c r="Z193" s="6"/>
      <c r="AA193" s="6"/>
    </row>
    <row r="194" spans="1:27">
      <c r="A194" t="s">
        <v>212</v>
      </c>
      <c r="B194" s="6">
        <v>5.7068623694938481</v>
      </c>
      <c r="C194" s="6">
        <v>5.8142467690984745</v>
      </c>
      <c r="D194" s="6">
        <v>5.7605545692961613</v>
      </c>
      <c r="E194" s="6">
        <v>2.4238397170019965</v>
      </c>
      <c r="F194" s="6">
        <v>3.3367148522941648</v>
      </c>
      <c r="G194" s="6">
        <v>3.5813680808664525</v>
      </c>
      <c r="H194" s="6">
        <v>-0.15335400001461608</v>
      </c>
      <c r="I194" s="6">
        <v>-1.3657939017697629</v>
      </c>
      <c r="J194" s="6">
        <v>-1.3657939017697629</v>
      </c>
      <c r="K194" s="6">
        <v>0.32632991852252191</v>
      </c>
      <c r="L194" s="6">
        <v>3.8790732047134475</v>
      </c>
      <c r="M194" s="6">
        <v>-0.89945812151072635</v>
      </c>
      <c r="N194" s="6">
        <v>4.778531326224174</v>
      </c>
      <c r="O194" s="6">
        <v>2.7625147288798408</v>
      </c>
      <c r="P194" s="6">
        <v>0.23710558787237793</v>
      </c>
      <c r="Q194" s="6">
        <v>5.9865802547961309</v>
      </c>
      <c r="R194" s="6">
        <v>3.22406552591629</v>
      </c>
      <c r="S194" s="6">
        <v>-1.4754039143784159</v>
      </c>
      <c r="T194" s="6">
        <v>-0.72045567552391299</v>
      </c>
      <c r="U194" s="6">
        <v>7.4619841691745465</v>
      </c>
      <c r="V194" s="6">
        <v>3.9445212014402031</v>
      </c>
      <c r="W194" s="6"/>
      <c r="X194" s="6"/>
      <c r="Y194" s="6"/>
      <c r="Z194" s="6"/>
      <c r="AA194" s="6"/>
    </row>
    <row r="195" spans="1:27">
      <c r="A195" t="s">
        <v>213</v>
      </c>
      <c r="B195" s="6">
        <v>1.0973130143888454</v>
      </c>
      <c r="C195" s="6">
        <v>1.7543833601472159</v>
      </c>
      <c r="D195" s="6">
        <v>1.4258481872680306</v>
      </c>
      <c r="E195" s="6">
        <v>2.8641831101158033</v>
      </c>
      <c r="F195" s="6">
        <v>-1.4383349228477726</v>
      </c>
      <c r="G195" s="6">
        <v>3.8499123901585639</v>
      </c>
      <c r="H195" s="6">
        <v>-0.48219793192387783</v>
      </c>
      <c r="I195" s="6">
        <v>0.7754896606293471</v>
      </c>
      <c r="J195" s="6">
        <v>0.7754896606293471</v>
      </c>
      <c r="K195" s="6">
        <v>0.32823043734937607</v>
      </c>
      <c r="L195" s="6">
        <v>-2.2828316257053509</v>
      </c>
      <c r="M195" s="6">
        <v>-1.9470516127624089</v>
      </c>
      <c r="N195" s="6">
        <v>-0.33578001294294202</v>
      </c>
      <c r="O195" s="6">
        <v>1.0342738587901499</v>
      </c>
      <c r="P195" s="6">
        <v>0.23877358160372403</v>
      </c>
      <c r="Q195" s="6">
        <v>-1.4955150405376294</v>
      </c>
      <c r="R195" s="6">
        <v>-2.5297888993277793</v>
      </c>
      <c r="S195" s="6">
        <v>-3.0541055287090533</v>
      </c>
      <c r="T195" s="6">
        <v>-1.59980246040653</v>
      </c>
      <c r="U195" s="6">
        <v>1.5585904881714239</v>
      </c>
      <c r="V195" s="6">
        <v>-0.92998643892124933</v>
      </c>
      <c r="W195" s="6"/>
      <c r="X195" s="6"/>
      <c r="Y195" s="6"/>
      <c r="Z195" s="6"/>
      <c r="AA195" s="6"/>
    </row>
    <row r="196" spans="1:27">
      <c r="A196" t="s">
        <v>214</v>
      </c>
      <c r="B196" s="6">
        <v>1.3187182542058196</v>
      </c>
      <c r="C196" s="6">
        <v>2.5401234370331593</v>
      </c>
      <c r="D196" s="6">
        <v>1.9294208456194895</v>
      </c>
      <c r="E196" s="6">
        <v>0.37331604722403711</v>
      </c>
      <c r="F196" s="6">
        <v>1.5561047983954523</v>
      </c>
      <c r="G196" s="6">
        <v>3.9995144453357745</v>
      </c>
      <c r="H196" s="6">
        <v>-0.23901848345353471</v>
      </c>
      <c r="I196" s="6">
        <v>1.360216581759488</v>
      </c>
      <c r="J196" s="6">
        <v>1.360216581759488</v>
      </c>
      <c r="K196" s="6">
        <v>0.32996119352509323</v>
      </c>
      <c r="L196" s="6">
        <v>-0.5517978479937824</v>
      </c>
      <c r="M196" s="6">
        <v>-2.3324622362343002</v>
      </c>
      <c r="N196" s="6">
        <v>1.7806643882405178</v>
      </c>
      <c r="O196" s="6">
        <v>1.8113232079701413</v>
      </c>
      <c r="P196" s="6">
        <v>0.23903904947192883</v>
      </c>
      <c r="Q196" s="6">
        <v>0.82654838205673142</v>
      </c>
      <c r="R196" s="6">
        <v>-0.98477482591340992</v>
      </c>
      <c r="S196" s="6">
        <v>-3.7769239636219378</v>
      </c>
      <c r="T196" s="6">
        <v>-1.8787165373601182</v>
      </c>
      <c r="U196" s="6">
        <v>4.6034723456786697</v>
      </c>
      <c r="V196" s="6">
        <v>0.89394171144670831</v>
      </c>
      <c r="W196" s="6"/>
      <c r="X196" s="6"/>
      <c r="Y196" s="6"/>
      <c r="Z196" s="6"/>
      <c r="AA196" s="6"/>
    </row>
    <row r="197" spans="1:27">
      <c r="A197" t="s">
        <v>215</v>
      </c>
      <c r="B197" s="6">
        <v>4.2458318761067204</v>
      </c>
      <c r="C197" s="6">
        <v>6.1830281072953852</v>
      </c>
      <c r="D197" s="6">
        <v>5.2144299917010528</v>
      </c>
      <c r="E197" s="6">
        <v>3.8346560468873747</v>
      </c>
      <c r="F197" s="6">
        <v>1.3797739448136781</v>
      </c>
      <c r="G197" s="6">
        <v>3.9130927872731518</v>
      </c>
      <c r="H197" s="6">
        <v>4.5972415730233251E-3</v>
      </c>
      <c r="I197" s="6">
        <v>-0.18796823333566692</v>
      </c>
      <c r="J197" s="6">
        <v>-0.18796823333566692</v>
      </c>
      <c r="K197" s="6">
        <v>0.33152218704995806</v>
      </c>
      <c r="L197" s="6">
        <v>1.4794230186202253</v>
      </c>
      <c r="M197" s="6">
        <v>-1.9644236497527456</v>
      </c>
      <c r="N197" s="6">
        <v>3.4438466683729709</v>
      </c>
      <c r="O197" s="6">
        <v>2.7024371935392457</v>
      </c>
      <c r="P197" s="6">
        <v>0.23915610081617983</v>
      </c>
      <c r="Q197" s="6">
        <v>3.5355558702520051</v>
      </c>
      <c r="R197" s="6">
        <v>0.83311867671275941</v>
      </c>
      <c r="S197" s="6">
        <v>-3.4922320129399402</v>
      </c>
      <c r="T197" s="6">
        <v>-1.4841875706750816</v>
      </c>
      <c r="U197" s="6">
        <v>7.0277878831919454</v>
      </c>
      <c r="V197" s="6">
        <v>2.3173062473878412</v>
      </c>
      <c r="W197" s="6"/>
      <c r="X197" s="6"/>
      <c r="Y197" s="6"/>
      <c r="Z197" s="6"/>
      <c r="AA197" s="6"/>
    </row>
    <row r="198" spans="1:27">
      <c r="A198" t="s">
        <v>216</v>
      </c>
      <c r="B198" s="6">
        <v>3.7443222333074289</v>
      </c>
      <c r="C198" s="6">
        <v>3.3625833224967039</v>
      </c>
      <c r="D198" s="6">
        <v>3.5534527779020664</v>
      </c>
      <c r="E198" s="6">
        <v>9.2384783030041717E-2</v>
      </c>
      <c r="F198" s="6">
        <v>3.4610679948720247</v>
      </c>
      <c r="G198" s="6">
        <v>3.8758928716654641</v>
      </c>
      <c r="H198" s="6">
        <v>0.24820456961158754</v>
      </c>
      <c r="I198" s="6">
        <v>1.6663527623819618</v>
      </c>
      <c r="J198" s="6">
        <v>1.6663527623819618</v>
      </c>
      <c r="K198" s="6">
        <v>0.33291341792373341</v>
      </c>
      <c r="L198" s="6">
        <v>1.0898858165515866</v>
      </c>
      <c r="M198" s="6">
        <v>-1.0792947548179308</v>
      </c>
      <c r="N198" s="6">
        <v>2.1691805713695174</v>
      </c>
      <c r="O198" s="6">
        <v>3.6619118814524532</v>
      </c>
      <c r="P198" s="6">
        <v>0.24064125954456381</v>
      </c>
      <c r="Q198" s="6">
        <v>3.870590610510118</v>
      </c>
      <c r="R198" s="6">
        <v>0.20867872905766482</v>
      </c>
      <c r="S198" s="6">
        <v>-2.3232185130918936</v>
      </c>
      <c r="T198" s="6">
        <v>-0.68509453821290311</v>
      </c>
      <c r="U198" s="6">
        <v>6.1938091236020121</v>
      </c>
      <c r="V198" s="6">
        <v>0.89377326727056794</v>
      </c>
      <c r="W198" s="6"/>
      <c r="X198" s="6"/>
      <c r="Y198" s="6"/>
      <c r="Z198" s="6"/>
      <c r="AA198" s="6"/>
    </row>
    <row r="199" spans="1:27">
      <c r="A199" t="s">
        <v>217</v>
      </c>
      <c r="B199" s="6">
        <v>3.3195211258778556</v>
      </c>
      <c r="C199" s="6">
        <v>5.5970149653319368</v>
      </c>
      <c r="D199" s="6">
        <v>4.4582680456048962</v>
      </c>
      <c r="E199" s="6">
        <v>-0.52245561531840679</v>
      </c>
      <c r="F199" s="6">
        <v>4.980723660923303</v>
      </c>
      <c r="G199" s="6">
        <v>4.0363041549470742</v>
      </c>
      <c r="H199" s="6">
        <v>0.49135887819531376</v>
      </c>
      <c r="I199" s="6">
        <v>0.59016239641707102</v>
      </c>
      <c r="J199" s="6">
        <v>0.59016239641707102</v>
      </c>
      <c r="K199" s="6">
        <v>0.33413488614646547</v>
      </c>
      <c r="L199" s="6">
        <v>3.0645144328342315</v>
      </c>
      <c r="M199" s="6">
        <v>-1.78362977812625E-2</v>
      </c>
      <c r="N199" s="6">
        <v>3.0823507306154942</v>
      </c>
      <c r="O199" s="6">
        <v>3.0382124830499206</v>
      </c>
      <c r="P199" s="6">
        <v>0.24179876522609708</v>
      </c>
      <c r="Q199" s="6">
        <v>5.3680908889881671</v>
      </c>
      <c r="R199" s="6">
        <v>2.3298784059382465</v>
      </c>
      <c r="S199" s="6">
        <v>-0.60060771292375936</v>
      </c>
      <c r="T199" s="6">
        <v>0.16801595637991887</v>
      </c>
      <c r="U199" s="6">
        <v>5.9686986019119264</v>
      </c>
      <c r="V199" s="6">
        <v>2.1618624495583276</v>
      </c>
      <c r="W199" s="6"/>
      <c r="X199" s="6"/>
      <c r="Y199" s="6"/>
      <c r="Z199" s="6"/>
      <c r="AA199" s="6"/>
    </row>
    <row r="200" spans="1:27">
      <c r="A200" t="s">
        <v>218</v>
      </c>
      <c r="B200" s="6">
        <v>8.1240099164467949</v>
      </c>
      <c r="C200" s="6">
        <v>6.8727179031299102</v>
      </c>
      <c r="D200" s="6">
        <v>7.4983639097883525</v>
      </c>
      <c r="E200" s="6">
        <v>2.8411401811482051</v>
      </c>
      <c r="F200" s="6">
        <v>4.6572237286401474</v>
      </c>
      <c r="G200" s="6">
        <v>4.253569418048885</v>
      </c>
      <c r="H200" s="6">
        <v>0.51642784784036166</v>
      </c>
      <c r="I200" s="6">
        <v>0.40724171144290722</v>
      </c>
      <c r="J200" s="6">
        <v>0.40724171144290722</v>
      </c>
      <c r="K200" s="6">
        <v>0.33549002390466609</v>
      </c>
      <c r="L200" s="6">
        <v>3.9127516302527399</v>
      </c>
      <c r="M200" s="6">
        <v>0.88890782489097031</v>
      </c>
      <c r="N200" s="6">
        <v>3.0238438053617696</v>
      </c>
      <c r="O200" s="6">
        <v>5.8463694882574657</v>
      </c>
      <c r="P200" s="6">
        <v>0.24135518200901498</v>
      </c>
      <c r="Q200" s="6">
        <v>8.3480695465798735</v>
      </c>
      <c r="R200" s="6">
        <v>2.5017000583224074</v>
      </c>
      <c r="S200" s="6">
        <v>1.2316915103370545</v>
      </c>
      <c r="T200" s="6">
        <v>0.77985465952479793</v>
      </c>
      <c r="U200" s="6">
        <v>7.1163780362428195</v>
      </c>
      <c r="V200" s="6">
        <v>1.7218453987976094</v>
      </c>
      <c r="W200" s="6"/>
      <c r="X200" s="6"/>
      <c r="Y200" s="6"/>
      <c r="Z200" s="6"/>
      <c r="AA200" s="6"/>
    </row>
    <row r="201" spans="1:27">
      <c r="A201" t="s">
        <v>219</v>
      </c>
      <c r="B201" s="6">
        <v>4.5184319407837847</v>
      </c>
      <c r="C201" s="6">
        <v>4.6130378288189888</v>
      </c>
      <c r="D201" s="6">
        <v>4.5657348848013868</v>
      </c>
      <c r="E201" s="6">
        <v>2.8131721733466009</v>
      </c>
      <c r="F201" s="6">
        <v>1.7525627114547859</v>
      </c>
      <c r="G201" s="6">
        <v>4.5304276023794134</v>
      </c>
      <c r="H201" s="6">
        <v>0.54139905180292658</v>
      </c>
      <c r="I201" s="6">
        <v>-0.5977845499089085</v>
      </c>
      <c r="J201" s="6">
        <v>-0.5977845499089085</v>
      </c>
      <c r="K201" s="6">
        <v>0.33697883119785121</v>
      </c>
      <c r="L201" s="6">
        <v>1.570227795083615</v>
      </c>
      <c r="M201" s="6">
        <v>1.4330603682420011</v>
      </c>
      <c r="N201" s="6">
        <v>0.13716742684161387</v>
      </c>
      <c r="O201" s="6">
        <v>3.6444545402736255</v>
      </c>
      <c r="P201" s="6">
        <v>0.24305700563792024</v>
      </c>
      <c r="Q201" s="6">
        <v>4.3288721276148099</v>
      </c>
      <c r="R201" s="6">
        <v>0.68441758734118441</v>
      </c>
      <c r="S201" s="6">
        <v>2.7089031267594668</v>
      </c>
      <c r="T201" s="6">
        <v>1.0233828590242549</v>
      </c>
      <c r="U201" s="6">
        <v>1.6199690008553431</v>
      </c>
      <c r="V201" s="6">
        <v>-0.33896527168307045</v>
      </c>
      <c r="W201" s="6"/>
      <c r="X201" s="6"/>
      <c r="Y201" s="6"/>
      <c r="Z201" s="6"/>
      <c r="AA201" s="6"/>
    </row>
    <row r="202" spans="1:27">
      <c r="A202" t="s">
        <v>220</v>
      </c>
      <c r="B202" s="6">
        <v>5.1108138322781826</v>
      </c>
      <c r="C202" s="6">
        <v>6.1073642486505264</v>
      </c>
      <c r="D202" s="6">
        <v>5.6090890404643545</v>
      </c>
      <c r="E202" s="6">
        <v>4.8201189220847596</v>
      </c>
      <c r="F202" s="6">
        <v>0.78897011837959496</v>
      </c>
      <c r="G202" s="6">
        <v>4.6090892543488993</v>
      </c>
      <c r="H202" s="6">
        <v>0.56626807942521395</v>
      </c>
      <c r="I202" s="6">
        <v>-0.2208209359324087</v>
      </c>
      <c r="J202" s="6">
        <v>-0.2208209359324087</v>
      </c>
      <c r="K202" s="6">
        <v>0.3386013080265049</v>
      </c>
      <c r="L202" s="6">
        <v>1.0064757180934141</v>
      </c>
      <c r="M202" s="6">
        <v>1.5252945304729961</v>
      </c>
      <c r="N202" s="6">
        <v>-0.51881881237958205</v>
      </c>
      <c r="O202" s="6">
        <v>4.1767393454488735</v>
      </c>
      <c r="P202" s="6">
        <v>0.2421860200795605</v>
      </c>
      <c r="Q202" s="6">
        <v>4.1716671845583164</v>
      </c>
      <c r="R202" s="6">
        <v>-5.0721608905572868E-3</v>
      </c>
      <c r="S202" s="6">
        <v>3.4329280967238986</v>
      </c>
      <c r="T202" s="6">
        <v>0.9156433582565785</v>
      </c>
      <c r="U202" s="6">
        <v>0.73873908783441777</v>
      </c>
      <c r="V202" s="6">
        <v>-0.92071551914713579</v>
      </c>
      <c r="W202" s="6"/>
      <c r="X202" s="6"/>
      <c r="Y202" s="6"/>
      <c r="Z202" s="6"/>
      <c r="AA202" s="6"/>
    </row>
    <row r="203" spans="1:27">
      <c r="A203" t="s">
        <v>221</v>
      </c>
      <c r="B203" s="6">
        <v>3.4112081661110238</v>
      </c>
      <c r="C203" s="6">
        <v>5.4030104263734557</v>
      </c>
      <c r="D203" s="6">
        <v>4.4071092962422398</v>
      </c>
      <c r="E203" s="6">
        <v>4.3870427188434036</v>
      </c>
      <c r="F203" s="6">
        <v>2.0066577398836216E-2</v>
      </c>
      <c r="G203" s="6">
        <v>4.7088910763137655</v>
      </c>
      <c r="H203" s="6">
        <v>0.59103058284115662</v>
      </c>
      <c r="I203" s="6">
        <v>1.4589759154571169</v>
      </c>
      <c r="J203" s="6">
        <v>1.4589759154571169</v>
      </c>
      <c r="K203" s="6">
        <v>0.340357454390258</v>
      </c>
      <c r="L203" s="6">
        <v>-1.0518794971048984</v>
      </c>
      <c r="M203" s="6">
        <v>1.1961644991754796</v>
      </c>
      <c r="N203" s="6">
        <v>-2.2480439962803782</v>
      </c>
      <c r="O203" s="6">
        <v>4.1732788393269917</v>
      </c>
      <c r="P203" s="6">
        <v>0.24432304555571119</v>
      </c>
      <c r="Q203" s="6">
        <v>2.101771146244519</v>
      </c>
      <c r="R203" s="6">
        <v>-2.0715076930824727</v>
      </c>
      <c r="S203" s="6">
        <v>3.1632846705489626</v>
      </c>
      <c r="T203" s="6">
        <v>0.56016152407155329</v>
      </c>
      <c r="U203" s="6">
        <v>-1.0615135243044436</v>
      </c>
      <c r="V203" s="6">
        <v>-2.6316692171540259</v>
      </c>
      <c r="W203" s="6"/>
      <c r="X203" s="6"/>
      <c r="Y203" s="6"/>
      <c r="Z203" s="6"/>
      <c r="AA203" s="6"/>
    </row>
    <row r="204" spans="1:27">
      <c r="A204" t="s">
        <v>222</v>
      </c>
      <c r="B204" s="6">
        <v>7.2178029165829827</v>
      </c>
      <c r="C204" s="6">
        <v>5.5112877363999502</v>
      </c>
      <c r="D204" s="6">
        <v>6.3645453264914664</v>
      </c>
      <c r="E204" s="6">
        <v>2.2372654791691815</v>
      </c>
      <c r="F204" s="6">
        <v>4.1272798473222849</v>
      </c>
      <c r="G204" s="6">
        <v>5.3366224516580818</v>
      </c>
      <c r="H204" s="6">
        <v>0.48160194779427457</v>
      </c>
      <c r="I204" s="6">
        <v>0.16819141425443718</v>
      </c>
      <c r="J204" s="6">
        <v>0.16819141425443718</v>
      </c>
      <c r="K204" s="6">
        <v>0.34048874865463141</v>
      </c>
      <c r="L204" s="6">
        <v>2.9610595400450412</v>
      </c>
      <c r="M204" s="6">
        <v>0.54924372699613244</v>
      </c>
      <c r="N204" s="6">
        <v>2.4118158130489089</v>
      </c>
      <c r="O204" s="6">
        <v>5.5163766498676914</v>
      </c>
      <c r="P204" s="6">
        <v>0.24157294798040679</v>
      </c>
      <c r="Q204" s="6">
        <v>7.1448288204339141</v>
      </c>
      <c r="R204" s="6">
        <v>1.6284521705662227</v>
      </c>
      <c r="S204" s="6">
        <v>1.9049156700075707</v>
      </c>
      <c r="T204" s="6">
        <v>0.11743731015548062</v>
      </c>
      <c r="U204" s="6">
        <v>5.239913150426343</v>
      </c>
      <c r="V204" s="6">
        <v>1.5110148604107421</v>
      </c>
      <c r="W204" s="6"/>
      <c r="X204" s="6"/>
      <c r="Y204" s="6"/>
      <c r="Z204" s="6"/>
      <c r="AA204" s="6"/>
    </row>
    <row r="205" spans="1:27">
      <c r="A205" t="s">
        <v>223</v>
      </c>
      <c r="B205" s="6">
        <v>5.8431612932722032</v>
      </c>
      <c r="C205" s="6">
        <v>7.9064358538396107</v>
      </c>
      <c r="D205" s="6">
        <v>6.874798573555907</v>
      </c>
      <c r="E205" s="6">
        <v>2.1596747631786428</v>
      </c>
      <c r="F205" s="6">
        <v>4.7151238103772641</v>
      </c>
      <c r="G205" s="6">
        <v>5.371362024955709</v>
      </c>
      <c r="H205" s="6">
        <v>0.37256721423872818</v>
      </c>
      <c r="I205" s="6">
        <v>-8.7739522966856498E-2</v>
      </c>
      <c r="J205" s="6">
        <v>-8.7739522966856498E-2</v>
      </c>
      <c r="K205" s="6">
        <v>0.33899519081941876</v>
      </c>
      <c r="L205" s="6">
        <v>3.6843735208551531</v>
      </c>
      <c r="M205" s="6">
        <v>-0.26565781506653985</v>
      </c>
      <c r="N205" s="6">
        <v>3.9500313359216932</v>
      </c>
      <c r="O205" s="6">
        <v>3.8551359622649573</v>
      </c>
      <c r="P205" s="6">
        <v>0.24674993627326022</v>
      </c>
      <c r="Q205" s="6">
        <v>6.5882549301064781</v>
      </c>
      <c r="R205" s="6">
        <v>2.7331189678415213</v>
      </c>
      <c r="S205" s="6">
        <v>-4.1472733693211972E-2</v>
      </c>
      <c r="T205" s="6">
        <v>-0.33909644747580597</v>
      </c>
      <c r="U205" s="6">
        <v>6.6297276637996898</v>
      </c>
      <c r="V205" s="6">
        <v>3.0722154153173271</v>
      </c>
      <c r="W205" s="6"/>
      <c r="X205" s="6"/>
      <c r="Y205" s="6"/>
      <c r="Z205" s="6"/>
      <c r="AA205" s="6"/>
    </row>
    <row r="206" spans="1:27">
      <c r="A206" t="s">
        <v>224</v>
      </c>
      <c r="B206" s="6">
        <v>3.3368504109247965</v>
      </c>
      <c r="C206" s="6">
        <v>6.0659326927691382</v>
      </c>
      <c r="D206" s="6">
        <v>4.7013915518469673</v>
      </c>
      <c r="E206" s="6">
        <v>1.4422425831380536</v>
      </c>
      <c r="F206" s="6">
        <v>3.2591489687089137</v>
      </c>
      <c r="G206" s="6">
        <v>5.8998141057747793</v>
      </c>
      <c r="H206" s="6">
        <v>0.26383644473426671</v>
      </c>
      <c r="I206" s="6">
        <v>0.93693411193491727</v>
      </c>
      <c r="J206" s="6">
        <v>0.93693411193491727</v>
      </c>
      <c r="K206" s="6">
        <v>0.33587678088455852</v>
      </c>
      <c r="L206" s="6">
        <v>1.1397144966057255</v>
      </c>
      <c r="M206" s="6">
        <v>-1.0640505596702534</v>
      </c>
      <c r="N206" s="6">
        <v>2.2037650562759792</v>
      </c>
      <c r="O206" s="6">
        <v>5.0978573787357035</v>
      </c>
      <c r="P206" s="6">
        <v>0.24608743380160508</v>
      </c>
      <c r="Q206" s="6">
        <v>4.9830532351217824</v>
      </c>
      <c r="R206" s="6">
        <v>-0.11480414361392088</v>
      </c>
      <c r="S206" s="6">
        <v>-2.1151628099809736</v>
      </c>
      <c r="T206" s="6">
        <v>-0.72095306015420635</v>
      </c>
      <c r="U206" s="6">
        <v>7.0982160451027561</v>
      </c>
      <c r="V206" s="6">
        <v>0.60614891654028547</v>
      </c>
      <c r="W206" s="6"/>
      <c r="X206" s="6"/>
      <c r="Y206" s="6"/>
      <c r="Z206" s="6"/>
      <c r="AA206" s="6"/>
    </row>
    <row r="207" spans="1:27">
      <c r="A207" t="s">
        <v>225</v>
      </c>
      <c r="B207" s="6">
        <v>4.4424406588166931</v>
      </c>
      <c r="C207" s="6">
        <v>4.8531870670512234</v>
      </c>
      <c r="D207" s="6">
        <v>4.6478138629339583</v>
      </c>
      <c r="E207" s="6">
        <v>1.9922048237766887</v>
      </c>
      <c r="F207" s="6">
        <v>2.6556090391572695</v>
      </c>
      <c r="G207" s="6">
        <v>5.9468283888044091</v>
      </c>
      <c r="H207" s="6">
        <v>0.15532053043330052</v>
      </c>
      <c r="I207" s="6">
        <v>-0.73194169895174355</v>
      </c>
      <c r="J207" s="6">
        <v>-0.73194169895174355</v>
      </c>
      <c r="K207" s="6">
        <v>0.33113351885017517</v>
      </c>
      <c r="L207" s="6">
        <v>1.8356718909264931</v>
      </c>
      <c r="M207" s="6">
        <v>-1.6436411993336397</v>
      </c>
      <c r="N207" s="6">
        <v>3.479313090260133</v>
      </c>
      <c r="O207" s="6">
        <v>5.0822513816865129</v>
      </c>
      <c r="P207" s="6">
        <v>0.24770090497073879</v>
      </c>
      <c r="Q207" s="6">
        <v>5.6590450060804693</v>
      </c>
      <c r="R207" s="6">
        <v>0.57679362439395621</v>
      </c>
      <c r="S207" s="6">
        <v>-3.645232345821154</v>
      </c>
      <c r="T207" s="6">
        <v>-0.98460021198924907</v>
      </c>
      <c r="U207" s="6">
        <v>9.3042773519016233</v>
      </c>
      <c r="V207" s="6">
        <v>1.5613938363832052</v>
      </c>
      <c r="W207" s="6"/>
      <c r="X207" s="6"/>
      <c r="Y207" s="6"/>
      <c r="Z207" s="6"/>
      <c r="AA207" s="6"/>
    </row>
    <row r="208" spans="1:27">
      <c r="A208" t="s">
        <v>226</v>
      </c>
      <c r="B208" s="6">
        <v>4.342534187065894</v>
      </c>
      <c r="C208" s="6">
        <v>6.7274381079698742</v>
      </c>
      <c r="D208" s="6">
        <v>5.5349861475178841</v>
      </c>
      <c r="E208" s="6">
        <v>2.1448788532502761</v>
      </c>
      <c r="F208" s="6">
        <v>3.390107294267608</v>
      </c>
      <c r="G208" s="6">
        <v>5.8029424972356054</v>
      </c>
      <c r="H208" s="6">
        <v>0.22450029336340549</v>
      </c>
      <c r="I208" s="6">
        <v>0.72690460068258744</v>
      </c>
      <c r="J208" s="6">
        <v>0.72690460068258744</v>
      </c>
      <c r="K208" s="6">
        <v>0.32759384310174622</v>
      </c>
      <c r="L208" s="6">
        <v>1.7029730378470378</v>
      </c>
      <c r="M208" s="6">
        <v>-1.8276425751814256</v>
      </c>
      <c r="N208" s="6">
        <v>3.5306156130284636</v>
      </c>
      <c r="O208" s="6">
        <v>4.8235913746677346</v>
      </c>
      <c r="P208" s="6">
        <v>0.25199089049739631</v>
      </c>
      <c r="Q208" s="6">
        <v>5.31106332661669</v>
      </c>
      <c r="R208" s="6">
        <v>0.48747195194895543</v>
      </c>
      <c r="S208" s="6">
        <v>-4.0880006814463581</v>
      </c>
      <c r="T208" s="6">
        <v>-1.0661683567464881</v>
      </c>
      <c r="U208" s="6">
        <v>9.3990640080630481</v>
      </c>
      <c r="V208" s="6">
        <v>1.5536403086954436</v>
      </c>
      <c r="W208" s="6"/>
      <c r="X208" s="6"/>
      <c r="Y208" s="6"/>
      <c r="Z208" s="6"/>
      <c r="AA208" s="6"/>
    </row>
    <row r="209" spans="1:27">
      <c r="A209" t="s">
        <v>227</v>
      </c>
      <c r="B209" s="6">
        <v>6.1524458486037048</v>
      </c>
      <c r="C209" s="6">
        <v>6.7255701360107167</v>
      </c>
      <c r="D209" s="6">
        <v>6.4390079923072108</v>
      </c>
      <c r="E209" s="6">
        <v>0.41929318946607452</v>
      </c>
      <c r="F209" s="6">
        <v>6.0197148028411362</v>
      </c>
      <c r="G209" s="6">
        <v>5.93876427774204</v>
      </c>
      <c r="H209" s="6">
        <v>0.29356361192363067</v>
      </c>
      <c r="I209" s="6">
        <v>0.78654013747971874</v>
      </c>
      <c r="J209" s="6">
        <v>0.78654013747971874</v>
      </c>
      <c r="K209" s="6">
        <v>0.32525775363904574</v>
      </c>
      <c r="L209" s="6">
        <v>3.6937521761767171</v>
      </c>
      <c r="M209" s="6">
        <v>-1.5330113475191451</v>
      </c>
      <c r="N209" s="6">
        <v>5.2267635236958618</v>
      </c>
      <c r="O209" s="6">
        <v>5.0179673008968821</v>
      </c>
      <c r="P209" s="6">
        <v>0.25160729304765572</v>
      </c>
      <c r="Q209" s="6">
        <v>7.4491623078932836</v>
      </c>
      <c r="R209" s="6">
        <v>2.4311950069964015</v>
      </c>
      <c r="S209" s="6">
        <v>-3.2649165150926915</v>
      </c>
      <c r="T209" s="6">
        <v>-0.95075023382796819</v>
      </c>
      <c r="U209" s="6">
        <v>10.714078822985975</v>
      </c>
      <c r="V209" s="6">
        <v>3.3819452408243698</v>
      </c>
      <c r="W209" s="6"/>
      <c r="X209" s="6"/>
      <c r="Y209" s="6"/>
      <c r="Z209" s="6"/>
      <c r="AA209" s="6"/>
    </row>
    <row r="210" spans="1:27">
      <c r="A210" t="s">
        <v>228</v>
      </c>
      <c r="B210" s="6">
        <v>8.057123784385567</v>
      </c>
      <c r="C210" s="6">
        <v>4.3553356558469147</v>
      </c>
      <c r="D210" s="6">
        <v>6.2062297201162409</v>
      </c>
      <c r="E210" s="6">
        <v>5.2770768604897711</v>
      </c>
      <c r="F210" s="6">
        <v>0.92915285962646976</v>
      </c>
      <c r="G210" s="6">
        <v>5.8265204370997257</v>
      </c>
      <c r="H210" s="6">
        <v>0.36247489441016967</v>
      </c>
      <c r="I210" s="6">
        <v>1.1720112066651467</v>
      </c>
      <c r="J210" s="6">
        <v>1.1720112066651467</v>
      </c>
      <c r="K210" s="6">
        <v>0.32412525046232543</v>
      </c>
      <c r="L210" s="6">
        <v>-4.1068458017301412E-2</v>
      </c>
      <c r="M210" s="6">
        <v>-0.83258595984094852</v>
      </c>
      <c r="N210" s="6">
        <v>0.79151750182364711</v>
      </c>
      <c r="O210" s="6">
        <v>3.3981108083803693</v>
      </c>
      <c r="P210" s="6">
        <v>0.25645357197704777</v>
      </c>
      <c r="Q210" s="6">
        <v>2.4855846955801089</v>
      </c>
      <c r="R210" s="6">
        <v>-0.91252611280026041</v>
      </c>
      <c r="S210" s="6">
        <v>-1.4857280584389487</v>
      </c>
      <c r="T210" s="6">
        <v>-0.60731337714639244</v>
      </c>
      <c r="U210" s="6">
        <v>3.9713127540190576</v>
      </c>
      <c r="V210" s="6">
        <v>-0.30521273565386797</v>
      </c>
      <c r="W210" s="6"/>
      <c r="X210" s="6"/>
      <c r="Y210" s="6"/>
      <c r="Z210" s="6"/>
      <c r="AA210" s="6"/>
    </row>
    <row r="211" spans="1:27">
      <c r="A211" t="s">
        <v>229</v>
      </c>
      <c r="B211" s="6">
        <v>4.4005276012629935</v>
      </c>
      <c r="C211" s="6">
        <v>6.4953174805825853</v>
      </c>
      <c r="D211" s="6">
        <v>5.4479225409227894</v>
      </c>
      <c r="E211" s="6">
        <v>-0.64137835479591843</v>
      </c>
      <c r="F211" s="6">
        <v>6.0893008957187078</v>
      </c>
      <c r="G211" s="6">
        <v>6.103956960195247</v>
      </c>
      <c r="H211" s="6">
        <v>0.43119881075703859</v>
      </c>
      <c r="I211" s="6">
        <v>-0.88579945260036652</v>
      </c>
      <c r="J211" s="6">
        <v>-0.88579945260036652</v>
      </c>
      <c r="K211" s="6">
        <v>0.32419633357138755</v>
      </c>
      <c r="L211" s="6">
        <v>4.5011144356767572</v>
      </c>
      <c r="M211" s="6">
        <v>3.3376013068507196E-2</v>
      </c>
      <c r="N211" s="6">
        <v>4.4677384226082504</v>
      </c>
      <c r="O211" s="6">
        <v>3.7429321033226386</v>
      </c>
      <c r="P211" s="6">
        <v>0.25600275671950379</v>
      </c>
      <c r="Q211" s="6">
        <v>7.2858456023348701</v>
      </c>
      <c r="R211" s="6">
        <v>3.5429134990122311</v>
      </c>
      <c r="S211" s="6">
        <v>0.52657501593942158</v>
      </c>
      <c r="T211" s="6">
        <v>-0.13632932587810884</v>
      </c>
      <c r="U211" s="6">
        <v>6.7592705863954485</v>
      </c>
      <c r="V211" s="6">
        <v>3.6792428248903399</v>
      </c>
      <c r="W211" s="6"/>
      <c r="X211" s="6"/>
      <c r="Y211" s="6"/>
      <c r="Z211" s="6"/>
      <c r="AA211" s="6"/>
    </row>
    <row r="212" spans="1:27">
      <c r="A212" t="s">
        <v>230</v>
      </c>
      <c r="B212" s="6">
        <v>3.816581917837425</v>
      </c>
      <c r="C212" s="6">
        <v>2.690932385080913</v>
      </c>
      <c r="D212" s="6">
        <v>3.253757151459169</v>
      </c>
      <c r="E212" s="6">
        <v>2.922597964994722</v>
      </c>
      <c r="F212" s="6">
        <v>0.33115918646444698</v>
      </c>
      <c r="G212" s="6">
        <v>5.9871158199444174</v>
      </c>
      <c r="H212" s="6">
        <v>0.34891720661498482</v>
      </c>
      <c r="I212" s="6">
        <v>1.4037943354626492</v>
      </c>
      <c r="J212" s="6">
        <v>1.4037943354626492</v>
      </c>
      <c r="K212" s="6">
        <v>0.32326163212439607</v>
      </c>
      <c r="L212" s="6">
        <v>-1.6094833444149561</v>
      </c>
      <c r="M212" s="6">
        <v>0.72420252422217113</v>
      </c>
      <c r="N212" s="6">
        <v>-2.3336858686371271</v>
      </c>
      <c r="O212" s="6">
        <v>3.5461527734818876</v>
      </c>
      <c r="P212" s="6">
        <v>0.26258850493171987</v>
      </c>
      <c r="Q212" s="6">
        <v>1.0054904740188508</v>
      </c>
      <c r="R212" s="6">
        <v>-2.5406622994630368</v>
      </c>
      <c r="S212" s="6">
        <v>1.9066419112732258</v>
      </c>
      <c r="T212" s="6">
        <v>0.303141837082536</v>
      </c>
      <c r="U212" s="6">
        <v>-0.90115143725437497</v>
      </c>
      <c r="V212" s="6">
        <v>-2.8438041365455726</v>
      </c>
      <c r="W212" s="6"/>
      <c r="X212" s="6"/>
      <c r="Y212" s="6"/>
      <c r="Z212" s="6"/>
      <c r="AA212" s="6"/>
    </row>
    <row r="213" spans="1:27">
      <c r="A213" t="s">
        <v>231</v>
      </c>
      <c r="B213" s="6">
        <v>5.9194249539761046</v>
      </c>
      <c r="C213" s="6">
        <v>4.0972373800936879</v>
      </c>
      <c r="D213" s="6">
        <v>5.0083311670348962</v>
      </c>
      <c r="E213" s="6">
        <v>2.5002966712285968</v>
      </c>
      <c r="F213" s="6">
        <v>2.5080344958062994</v>
      </c>
      <c r="G213" s="6">
        <v>6.2352022481375045</v>
      </c>
      <c r="H213" s="6">
        <v>0.26685039893692419</v>
      </c>
      <c r="I213" s="6">
        <v>0.26369669109662652</v>
      </c>
      <c r="J213" s="6">
        <v>0.26369669109662652</v>
      </c>
      <c r="K213" s="6">
        <v>0.32132114612116447</v>
      </c>
      <c r="L213" s="6">
        <v>1.1289649870945004</v>
      </c>
      <c r="M213" s="6">
        <v>0.93110937105225156</v>
      </c>
      <c r="N213" s="6">
        <v>0.19785561604224888</v>
      </c>
      <c r="O213" s="6">
        <v>4.6146145687766031</v>
      </c>
      <c r="P213" s="6">
        <v>0.26429940617417991</v>
      </c>
      <c r="Q213" s="6">
        <v>4.5239396656207278</v>
      </c>
      <c r="R213" s="6">
        <v>-9.067490315587512E-2</v>
      </c>
      <c r="S213" s="6">
        <v>2.0103354708570769</v>
      </c>
      <c r="T213" s="6">
        <v>0.54339890880730335</v>
      </c>
      <c r="U213" s="6">
        <v>2.5136041947636509</v>
      </c>
      <c r="V213" s="6">
        <v>-0.63407381196317847</v>
      </c>
      <c r="W213" s="6"/>
      <c r="X213" s="6"/>
      <c r="Y213" s="6"/>
      <c r="Z213" s="6"/>
      <c r="AA213" s="6"/>
    </row>
    <row r="214" spans="1:27">
      <c r="A214" t="s">
        <v>232</v>
      </c>
      <c r="B214" s="6">
        <v>8.0139384310619732</v>
      </c>
      <c r="C214" s="6">
        <v>7.5270235384195416</v>
      </c>
      <c r="D214" s="6">
        <v>7.7704809847407574</v>
      </c>
      <c r="E214" s="6">
        <v>1.7853072644275159</v>
      </c>
      <c r="F214" s="6">
        <v>5.9851737203132416</v>
      </c>
      <c r="G214" s="6">
        <v>6.4885925112365364</v>
      </c>
      <c r="H214" s="6">
        <v>0.18494757192755173</v>
      </c>
      <c r="I214" s="6">
        <v>1.853356621097646E-2</v>
      </c>
      <c r="J214" s="6">
        <v>1.853356621097646E-2</v>
      </c>
      <c r="K214" s="6">
        <v>0.31837487556191313</v>
      </c>
      <c r="L214" s="6">
        <v>4.4751329207533992</v>
      </c>
      <c r="M214" s="6">
        <v>0.51883906267076574</v>
      </c>
      <c r="N214" s="6">
        <v>3.9562938580826335</v>
      </c>
      <c r="O214" s="6">
        <v>3.2615826427750649</v>
      </c>
      <c r="P214" s="6">
        <v>0.25921802344619815</v>
      </c>
      <c r="Q214" s="6">
        <v>6.8912545575618847</v>
      </c>
      <c r="R214" s="6">
        <v>3.6296719147868197</v>
      </c>
      <c r="S214" s="6">
        <v>0.70696801622119032</v>
      </c>
      <c r="T214" s="6">
        <v>0.45300806645888525</v>
      </c>
      <c r="U214" s="6">
        <v>6.1842865413406942</v>
      </c>
      <c r="V214" s="6">
        <v>3.1766638483279346</v>
      </c>
      <c r="W214" s="6"/>
      <c r="X214" s="6"/>
      <c r="Y214" s="6"/>
      <c r="Z214" s="6"/>
      <c r="AA214" s="6"/>
    </row>
    <row r="215" spans="1:27">
      <c r="A215" t="s">
        <v>233</v>
      </c>
      <c r="B215" s="6">
        <v>0.57365064952570322</v>
      </c>
      <c r="C215" s="6">
        <v>9.6405193531968081</v>
      </c>
      <c r="D215" s="6">
        <v>5.1070850013612556</v>
      </c>
      <c r="E215" s="6">
        <v>1.7007372612827254</v>
      </c>
      <c r="F215" s="6">
        <v>3.4063477400785303</v>
      </c>
      <c r="G215" s="6">
        <v>5.7250689526717027</v>
      </c>
      <c r="H215" s="6">
        <v>0.10315824616711211</v>
      </c>
      <c r="I215" s="6">
        <v>0.72109797233643746</v>
      </c>
      <c r="J215" s="6">
        <v>0.72109797233643746</v>
      </c>
      <c r="K215" s="6">
        <v>0.31442282044642311</v>
      </c>
      <c r="L215" s="6">
        <v>1.6466377052038657</v>
      </c>
      <c r="M215" s="6">
        <v>-0.39614758549019735</v>
      </c>
      <c r="N215" s="6">
        <v>2.0427852906940629</v>
      </c>
      <c r="O215" s="6">
        <v>4.1133952259321953</v>
      </c>
      <c r="P215" s="6">
        <v>0.26883132075962196</v>
      </c>
      <c r="Q215" s="6">
        <v>4.6542234597423855</v>
      </c>
      <c r="R215" s="6">
        <v>0.54082823381018996</v>
      </c>
      <c r="S215" s="6">
        <v>-1.5456274009094959</v>
      </c>
      <c r="T215" s="6">
        <v>2.648563956361373E-2</v>
      </c>
      <c r="U215" s="6">
        <v>6.1998508606518818</v>
      </c>
      <c r="V215" s="6">
        <v>0.51434259424657625</v>
      </c>
      <c r="W215" s="6"/>
      <c r="X215" s="6"/>
      <c r="Y215" s="6"/>
      <c r="Z215" s="6"/>
      <c r="AA215" s="6"/>
    </row>
    <row r="216" spans="1:27">
      <c r="A216" t="s">
        <v>234</v>
      </c>
      <c r="B216" s="6">
        <v>8.6944912698797339</v>
      </c>
      <c r="C216" s="6">
        <v>1.8236621820989285</v>
      </c>
      <c r="D216" s="6">
        <v>5.2590767259893312</v>
      </c>
      <c r="E216" s="6">
        <v>3.2846265808572639E-2</v>
      </c>
      <c r="F216" s="6">
        <v>5.2262304601807585</v>
      </c>
      <c r="G216" s="6">
        <v>6.2295261081561426</v>
      </c>
      <c r="H216" s="6">
        <v>0.19567014631327595</v>
      </c>
      <c r="I216" s="6">
        <v>-0.62363634241897614</v>
      </c>
      <c r="J216" s="6">
        <v>-0.62363634241897614</v>
      </c>
      <c r="K216" s="6">
        <v>0.3112655354017575</v>
      </c>
      <c r="L216" s="6">
        <v>3.7269374337391037</v>
      </c>
      <c r="M216" s="6">
        <v>-1.480087280644139</v>
      </c>
      <c r="N216" s="6">
        <v>5.2070247143832429</v>
      </c>
      <c r="O216" s="6">
        <v>3.3697753571874638</v>
      </c>
      <c r="P216" s="6">
        <v>0.26343610106477144</v>
      </c>
      <c r="Q216" s="6">
        <v>6.2089923093649544</v>
      </c>
      <c r="R216" s="6">
        <v>2.8392169521774906</v>
      </c>
      <c r="S216" s="6">
        <v>-3.8924785313405397</v>
      </c>
      <c r="T216" s="6">
        <v>-0.61728237499383853</v>
      </c>
      <c r="U216" s="6">
        <v>10.101470840705494</v>
      </c>
      <c r="V216" s="6">
        <v>3.4564993271713291</v>
      </c>
      <c r="W216" s="6"/>
      <c r="X216" s="6"/>
      <c r="Y216" s="6"/>
      <c r="Z216" s="6"/>
      <c r="AA216" s="6"/>
    </row>
    <row r="217" spans="1:27">
      <c r="A217" t="s">
        <v>235</v>
      </c>
      <c r="B217" s="6">
        <v>0.18236943804161854</v>
      </c>
      <c r="C217" s="6">
        <v>3.370049276506748</v>
      </c>
      <c r="D217" s="6">
        <v>1.7762093572741833</v>
      </c>
      <c r="E217" s="6">
        <v>1.4597474638478047E-2</v>
      </c>
      <c r="F217" s="6">
        <v>1.7616118826357052</v>
      </c>
      <c r="G217" s="6">
        <v>6.254107118192942</v>
      </c>
      <c r="H217" s="6">
        <v>0.28804635135735168</v>
      </c>
      <c r="I217" s="6">
        <v>1.6761319677979003</v>
      </c>
      <c r="J217" s="6">
        <v>1.6761319677979003</v>
      </c>
      <c r="K217" s="6">
        <v>0.30890302042785212</v>
      </c>
      <c r="L217" s="6">
        <v>-1.3241612325564291</v>
      </c>
      <c r="M217" s="6">
        <v>-2.3228233044291202</v>
      </c>
      <c r="N217" s="6">
        <v>0.99866207187269107</v>
      </c>
      <c r="O217" s="6">
        <v>3.8879290975353751</v>
      </c>
      <c r="P217" s="6">
        <v>0.26393673464256079</v>
      </c>
      <c r="Q217" s="6">
        <v>1.5376005544536611</v>
      </c>
      <c r="R217" s="6">
        <v>-2.350328543081714</v>
      </c>
      <c r="S217" s="6">
        <v>-5.4583518895792782</v>
      </c>
      <c r="T217" s="6">
        <v>-1.1984890045220866</v>
      </c>
      <c r="U217" s="6">
        <v>6.9959524440329393</v>
      </c>
      <c r="V217" s="6">
        <v>-1.1518395385596274</v>
      </c>
      <c r="W217" s="6"/>
      <c r="X217" s="6"/>
      <c r="Y217" s="6"/>
      <c r="Z217" s="6"/>
      <c r="AA217" s="6"/>
    </row>
    <row r="218" spans="1:27">
      <c r="A218" t="s">
        <v>236</v>
      </c>
      <c r="B218" s="6">
        <v>1.9869886549052751</v>
      </c>
      <c r="C218" s="6">
        <v>-1.7229824879379407</v>
      </c>
      <c r="D218" s="6">
        <v>0.13200308348366718</v>
      </c>
      <c r="E218" s="6">
        <v>-2.2946817859125446</v>
      </c>
      <c r="F218" s="6">
        <v>2.4266848693962118</v>
      </c>
      <c r="G218" s="6">
        <v>5.953850381403277</v>
      </c>
      <c r="H218" s="6">
        <v>0.38022308079703748</v>
      </c>
      <c r="I218" s="6">
        <v>-1.7781455751315178</v>
      </c>
      <c r="J218" s="6">
        <v>-1.7781455751315178</v>
      </c>
      <c r="K218" s="6">
        <v>0.30733527552459805</v>
      </c>
      <c r="L218" s="6">
        <v>1.1232786779563213</v>
      </c>
      <c r="M218" s="6">
        <v>-2.6211193501612988</v>
      </c>
      <c r="N218" s="6">
        <v>3.7443980281176201</v>
      </c>
      <c r="O218" s="6">
        <v>4.0705423731877453</v>
      </c>
      <c r="P218" s="6">
        <v>0.26176393679413268</v>
      </c>
      <c r="Q218" s="6">
        <v>4.1282998546511109</v>
      </c>
      <c r="R218" s="6">
        <v>5.7757481463365457E-2</v>
      </c>
      <c r="S218" s="6">
        <v>-5.7324228488576017</v>
      </c>
      <c r="T218" s="6">
        <v>-1.517912540074877</v>
      </c>
      <c r="U218" s="6">
        <v>9.8607227035087135</v>
      </c>
      <c r="V218" s="6">
        <v>1.5756700215382424</v>
      </c>
      <c r="W218" s="6"/>
      <c r="X218" s="6"/>
      <c r="Y218" s="6"/>
      <c r="Z218" s="6"/>
      <c r="AA218" s="6"/>
    </row>
    <row r="219" spans="1:27">
      <c r="A219" t="s">
        <v>237</v>
      </c>
      <c r="B219" s="6">
        <v>-1.9687562833262007</v>
      </c>
      <c r="C219" s="6">
        <v>5.4665771840006983</v>
      </c>
      <c r="D219" s="6">
        <v>1.7489104503372488</v>
      </c>
      <c r="E219" s="6">
        <v>-0.67958194516286596</v>
      </c>
      <c r="F219" s="6">
        <v>2.4284923955001148</v>
      </c>
      <c r="G219" s="6">
        <v>5.3360844286935727</v>
      </c>
      <c r="H219" s="6">
        <v>0.4721370140480019</v>
      </c>
      <c r="I219" s="6">
        <v>2.8395820251777337</v>
      </c>
      <c r="J219" s="6">
        <v>2.8395820251777337</v>
      </c>
      <c r="K219" s="6">
        <v>0.30656230069223644</v>
      </c>
      <c r="L219" s="6">
        <v>-1.384757354801166</v>
      </c>
      <c r="M219" s="6">
        <v>-2.3129414507831059</v>
      </c>
      <c r="N219" s="6">
        <v>0.92818409598193985</v>
      </c>
      <c r="O219" s="6">
        <v>6.4890192587914193</v>
      </c>
      <c r="P219" s="6">
        <v>0.26147371566601091</v>
      </c>
      <c r="Q219" s="6">
        <v>3.4075539273657567</v>
      </c>
      <c r="R219" s="6">
        <v>-3.0814653314256626</v>
      </c>
      <c r="S219" s="6">
        <v>-4.7736591845954672</v>
      </c>
      <c r="T219" s="6">
        <v>-1.4417293860081863</v>
      </c>
      <c r="U219" s="6">
        <v>8.1812131119612239</v>
      </c>
      <c r="V219" s="6">
        <v>-1.6397359454174762</v>
      </c>
      <c r="W219" s="6"/>
      <c r="X219" s="6"/>
      <c r="Y219" s="6"/>
      <c r="Z219" s="6"/>
      <c r="AA219" s="6"/>
    </row>
    <row r="220" spans="1:27">
      <c r="A220" t="s">
        <v>238</v>
      </c>
      <c r="B220" s="6">
        <v>2.0821304699165211</v>
      </c>
      <c r="C220" s="6">
        <v>-1.5535989622950552</v>
      </c>
      <c r="D220" s="6">
        <v>0.26426575381073292</v>
      </c>
      <c r="E220" s="6">
        <v>-4.1353491289118693</v>
      </c>
      <c r="F220" s="6">
        <v>4.3996148827226023</v>
      </c>
      <c r="G220" s="6">
        <v>5.0153673767674691</v>
      </c>
      <c r="H220" s="6">
        <v>0.51916396690785405</v>
      </c>
      <c r="I220" s="6">
        <v>9.4552530075731056E-3</v>
      </c>
      <c r="J220" s="6">
        <v>9.4552530075731056E-3</v>
      </c>
      <c r="K220" s="6">
        <v>0.30723958266112172</v>
      </c>
      <c r="L220" s="6">
        <v>1.5816023374478736</v>
      </c>
      <c r="M220" s="6">
        <v>-1.5926804753770414</v>
      </c>
      <c r="N220" s="6">
        <v>3.1742828128249148</v>
      </c>
      <c r="O220" s="6">
        <v>6.0839843075002875</v>
      </c>
      <c r="P220" s="6">
        <v>0.25266592784139885</v>
      </c>
      <c r="Q220" s="6">
        <v>6.1283711049210901</v>
      </c>
      <c r="R220" s="6">
        <v>4.4386797420802981E-2</v>
      </c>
      <c r="S220" s="6">
        <v>-3.1374376440119671</v>
      </c>
      <c r="T220" s="6">
        <v>-1.0704140381257183</v>
      </c>
      <c r="U220" s="6">
        <v>9.2658087489330576</v>
      </c>
      <c r="V220" s="6">
        <v>1.1148008355465213</v>
      </c>
      <c r="W220" s="6"/>
      <c r="X220" s="6"/>
      <c r="Y220" s="6"/>
      <c r="Z220" s="6"/>
      <c r="AA220" s="6"/>
    </row>
    <row r="221" spans="1:27">
      <c r="A221" t="s">
        <v>239</v>
      </c>
      <c r="B221" s="6">
        <v>-2.241691906034049</v>
      </c>
      <c r="C221" s="6">
        <v>-2.4983531286785876</v>
      </c>
      <c r="D221" s="6">
        <v>-2.3700225173563183</v>
      </c>
      <c r="E221" s="6">
        <v>-4.4864752148921383</v>
      </c>
      <c r="F221" s="6">
        <v>2.11645269753582</v>
      </c>
      <c r="G221" s="6">
        <v>4.1252435812101353</v>
      </c>
      <c r="H221" s="6">
        <v>0.56600730353864037</v>
      </c>
      <c r="I221" s="6">
        <v>1.6920402797961032</v>
      </c>
      <c r="J221" s="6">
        <v>1.6920402797961032</v>
      </c>
      <c r="K221" s="6">
        <v>0.30936712143143563</v>
      </c>
      <c r="L221" s="6">
        <v>-1.7163086060808705</v>
      </c>
      <c r="M221" s="6">
        <v>-0.79858203487545398</v>
      </c>
      <c r="N221" s="6">
        <v>-0.91772657120541656</v>
      </c>
      <c r="O221" s="6">
        <v>4.3466362912654111</v>
      </c>
      <c r="P221" s="6">
        <v>0.25060619556611241</v>
      </c>
      <c r="Q221" s="6">
        <v>1.5410337007209192</v>
      </c>
      <c r="R221" s="6">
        <v>-2.8056025905444919</v>
      </c>
      <c r="S221" s="6">
        <v>-1.5658075904967563</v>
      </c>
      <c r="T221" s="6">
        <v>-0.54201268976244166</v>
      </c>
      <c r="U221" s="6">
        <v>3.1068412912176755</v>
      </c>
      <c r="V221" s="6">
        <v>-2.2635899007820504</v>
      </c>
      <c r="W221" s="6"/>
      <c r="X221" s="6"/>
      <c r="Y221" s="6"/>
      <c r="Z221" s="6"/>
      <c r="AA221" s="6"/>
    </row>
    <row r="222" spans="1:27">
      <c r="A222" t="s">
        <v>240</v>
      </c>
      <c r="B222" s="6">
        <v>0.98370784285357615</v>
      </c>
      <c r="C222" s="6">
        <v>-2.9501205238783967</v>
      </c>
      <c r="D222" s="6">
        <v>-0.98320634051241029</v>
      </c>
      <c r="E222" s="6">
        <v>-4.1689858721625228</v>
      </c>
      <c r="F222" s="6">
        <v>3.1857795316501125</v>
      </c>
      <c r="G222" s="6">
        <v>3.3632869030782588</v>
      </c>
      <c r="H222" s="6">
        <v>0.61265108984862593</v>
      </c>
      <c r="I222" s="6">
        <v>-0.17631824598396406</v>
      </c>
      <c r="J222" s="6">
        <v>-0.17631824598396406</v>
      </c>
      <c r="K222" s="6">
        <v>0.31294491700317195</v>
      </c>
      <c r="L222" s="6">
        <v>0.94973340028550202</v>
      </c>
      <c r="M222" s="6">
        <v>-0.23240268736058325</v>
      </c>
      <c r="N222" s="6">
        <v>1.1821360876460854</v>
      </c>
      <c r="O222" s="6">
        <v>2.4901288194548621</v>
      </c>
      <c r="P222" s="6">
        <v>0.25721370326050752</v>
      </c>
      <c r="Q222" s="6">
        <v>2.7993669644926635</v>
      </c>
      <c r="R222" s="6">
        <v>0.30923814503780123</v>
      </c>
      <c r="S222" s="6">
        <v>-0.60590182919084346</v>
      </c>
      <c r="T222" s="6">
        <v>-0.10306656759574084</v>
      </c>
      <c r="U222" s="6">
        <v>3.4052687936835069</v>
      </c>
      <c r="V222" s="6">
        <v>0.41230471263354207</v>
      </c>
      <c r="W222" s="6"/>
      <c r="X222" s="6"/>
      <c r="Y222" s="6"/>
      <c r="Z222" s="6"/>
      <c r="AA222" s="6"/>
    </row>
    <row r="223" spans="1:27">
      <c r="A223" t="s">
        <v>241</v>
      </c>
      <c r="B223" s="6">
        <v>4.3519995008374224</v>
      </c>
      <c r="C223" s="6">
        <v>6.2282725380804038</v>
      </c>
      <c r="D223" s="6">
        <v>5.2901360194589131</v>
      </c>
      <c r="E223" s="6">
        <v>-3.2932663014459962</v>
      </c>
      <c r="F223" s="6">
        <v>8.5834023209049093</v>
      </c>
      <c r="G223" s="6">
        <v>3.2451034347008796</v>
      </c>
      <c r="H223" s="6">
        <v>0.6590796237158969</v>
      </c>
      <c r="I223" s="6">
        <v>-0.27818178790468551</v>
      </c>
      <c r="J223" s="6">
        <v>-0.27818178790468551</v>
      </c>
      <c r="K223" s="6">
        <v>0.31797296937622244</v>
      </c>
      <c r="L223" s="6">
        <v>6.6941049798009047</v>
      </c>
      <c r="M223" s="6">
        <v>-9.037182143999881E-3</v>
      </c>
      <c r="N223" s="6">
        <v>6.7031421619449043</v>
      </c>
      <c r="O223" s="6">
        <v>3.0172285576194371</v>
      </c>
      <c r="P223" s="6">
        <v>0.24995728686143853</v>
      </c>
      <c r="Q223" s="6">
        <v>8.9571552733169355</v>
      </c>
      <c r="R223" s="6">
        <v>5.9399267156974984</v>
      </c>
      <c r="S223" s="6">
        <v>-0.35719149520662064</v>
      </c>
      <c r="T223" s="6">
        <v>0.10698782013632223</v>
      </c>
      <c r="U223" s="6">
        <v>9.3143467685235564</v>
      </c>
      <c r="V223" s="6">
        <v>5.8329388955611758</v>
      </c>
      <c r="W223" s="6"/>
      <c r="X223" s="6"/>
      <c r="Y223" s="6"/>
      <c r="Z223" s="6"/>
      <c r="AA223" s="6"/>
    </row>
    <row r="224" spans="1:27">
      <c r="A224" t="s">
        <v>242</v>
      </c>
      <c r="B224" s="6">
        <v>2.0957140872109647</v>
      </c>
      <c r="C224" s="6">
        <v>2.4042590053962698</v>
      </c>
      <c r="D224" s="6">
        <v>2.2499865463036173</v>
      </c>
      <c r="E224" s="6">
        <v>0.82968147239874668</v>
      </c>
      <c r="F224" s="6">
        <v>1.4203050739048706</v>
      </c>
      <c r="G224" s="6">
        <v>3.0515476298790958</v>
      </c>
      <c r="H224" s="6">
        <v>0.56874195505649539</v>
      </c>
      <c r="I224" s="6">
        <v>1.3029614798604428</v>
      </c>
      <c r="J224" s="6">
        <v>1.3029614798604428</v>
      </c>
      <c r="K224" s="6">
        <v>0.32234769319124246</v>
      </c>
      <c r="L224" s="6">
        <v>-0.17886320904899133</v>
      </c>
      <c r="M224" s="6">
        <v>-1.7991907699994734E-2</v>
      </c>
      <c r="N224" s="6">
        <v>-0.1608713013489966</v>
      </c>
      <c r="O224" s="6">
        <v>4.4664669909862829</v>
      </c>
      <c r="P224" s="6">
        <v>0.24764878899015941</v>
      </c>
      <c r="Q224" s="6">
        <v>3.1814886405550173</v>
      </c>
      <c r="R224" s="6">
        <v>-1.2849783504312655</v>
      </c>
      <c r="S224" s="6">
        <v>-0.47727940201686286</v>
      </c>
      <c r="T224" s="6">
        <v>0.13319013348157971</v>
      </c>
      <c r="U224" s="6">
        <v>3.65876804257188</v>
      </c>
      <c r="V224" s="6">
        <v>-1.4181684839128452</v>
      </c>
      <c r="W224" s="6"/>
      <c r="X224" s="6"/>
      <c r="Y224" s="6"/>
      <c r="Z224" s="6"/>
      <c r="AA224" s="6"/>
    </row>
    <row r="225" spans="1:27">
      <c r="A225" t="s">
        <v>243</v>
      </c>
      <c r="B225" s="6">
        <v>2.0981488460360964</v>
      </c>
      <c r="C225" s="6">
        <v>0.24528161337080689</v>
      </c>
      <c r="D225" s="6">
        <v>1.1717152297034517</v>
      </c>
      <c r="E225" s="6">
        <v>-1.4386990705730796</v>
      </c>
      <c r="F225" s="6">
        <v>2.6104143002765312</v>
      </c>
      <c r="G225" s="6">
        <v>2.8597414830028516</v>
      </c>
      <c r="H225" s="6">
        <v>0.47878770236629009</v>
      </c>
      <c r="I225" s="6">
        <v>0.39143571238220431</v>
      </c>
      <c r="J225" s="6">
        <v>0.39143571238220431</v>
      </c>
      <c r="K225" s="6">
        <v>0.3260690884484192</v>
      </c>
      <c r="L225" s="6">
        <v>0.94502508076272762</v>
      </c>
      <c r="M225" s="6">
        <v>-1.6249283758120986E-2</v>
      </c>
      <c r="N225" s="6">
        <v>0.96127436452084858</v>
      </c>
      <c r="O225" s="6">
        <v>3.7352975143035749</v>
      </c>
      <c r="P225" s="6">
        <v>0.24871921004955186</v>
      </c>
      <c r="Q225" s="6">
        <v>3.7512823480086626</v>
      </c>
      <c r="R225" s="6">
        <v>1.5984833705087853E-2</v>
      </c>
      <c r="S225" s="6">
        <v>-0.43448362119937051</v>
      </c>
      <c r="T225" s="6">
        <v>0.12221148272952777</v>
      </c>
      <c r="U225" s="6">
        <v>4.1857659692080329</v>
      </c>
      <c r="V225" s="6">
        <v>-0.10622664902443991</v>
      </c>
      <c r="W225" s="6"/>
      <c r="X225" s="6"/>
      <c r="Y225" s="6"/>
      <c r="Z225" s="6"/>
      <c r="AA225" s="6"/>
    </row>
    <row r="226" spans="1:27">
      <c r="A226" t="s">
        <v>244</v>
      </c>
      <c r="B226" s="6">
        <v>-0.16922923019322411</v>
      </c>
      <c r="C226" s="6">
        <v>2.5941068757127539</v>
      </c>
      <c r="D226" s="6">
        <v>1.2124388227597649</v>
      </c>
      <c r="E226" s="6">
        <v>0.65494358084947635</v>
      </c>
      <c r="F226" s="6">
        <v>0.55749524191028854</v>
      </c>
      <c r="G226" s="6">
        <v>2.7601543724594189</v>
      </c>
      <c r="H226" s="6">
        <v>0.3891552391390718</v>
      </c>
      <c r="I226" s="6">
        <v>-0.19188164196570767</v>
      </c>
      <c r="J226" s="6">
        <v>-0.19188164196570767</v>
      </c>
      <c r="K226" s="6">
        <v>0.32913715514747521</v>
      </c>
      <c r="L226" s="6">
        <v>-6.6815848218839957E-3</v>
      </c>
      <c r="M226" s="6">
        <v>0.2026985683917959</v>
      </c>
      <c r="N226" s="6">
        <v>-0.20938015321367989</v>
      </c>
      <c r="O226" s="6">
        <v>4.3573765978459109</v>
      </c>
      <c r="P226" s="6">
        <v>0.24362575755764607</v>
      </c>
      <c r="Q226" s="6">
        <v>3.2891258384098583</v>
      </c>
      <c r="R226" s="6">
        <v>-1.0682507594360524</v>
      </c>
      <c r="S226" s="6">
        <v>0.14011886408624327</v>
      </c>
      <c r="T226" s="6">
        <v>0.22285529374503357</v>
      </c>
      <c r="U226" s="6">
        <v>3.1490069743236151</v>
      </c>
      <c r="V226" s="6">
        <v>-1.2911060531810861</v>
      </c>
      <c r="W226" s="6"/>
      <c r="X226" s="6"/>
      <c r="Y226" s="6"/>
      <c r="Z226" s="6"/>
      <c r="AA226" s="6"/>
    </row>
    <row r="227" spans="1:27">
      <c r="A227" t="s">
        <v>245</v>
      </c>
      <c r="B227" s="6">
        <v>1.8575953570742598</v>
      </c>
      <c r="C227" s="6">
        <v>2.8980893007357622E-2</v>
      </c>
      <c r="D227" s="6">
        <v>0.94328812504080872</v>
      </c>
      <c r="E227" s="6">
        <v>-2.1911765182920817</v>
      </c>
      <c r="F227" s="6">
        <v>3.1344646433328904</v>
      </c>
      <c r="G227" s="6">
        <v>2.3641555478403231</v>
      </c>
      <c r="H227" s="6">
        <v>0.29978366287863878</v>
      </c>
      <c r="I227" s="6">
        <v>-0.36915826726762191</v>
      </c>
      <c r="J227" s="6">
        <v>-0.36915826726762191</v>
      </c>
      <c r="K227" s="6">
        <v>0.33155189328844492</v>
      </c>
      <c r="L227" s="6">
        <v>1.8708988170810883</v>
      </c>
      <c r="M227" s="6">
        <v>0.66365764371933211</v>
      </c>
      <c r="N227" s="6">
        <v>1.2072411733617563</v>
      </c>
      <c r="O227" s="6">
        <v>7.187804841986015</v>
      </c>
      <c r="P227" s="6">
        <v>0.24023703703703703</v>
      </c>
      <c r="Q227" s="6">
        <v>7.3319267210279149</v>
      </c>
      <c r="R227" s="6">
        <v>0.14412187904189988</v>
      </c>
      <c r="S227" s="6">
        <v>1.2035281307950509</v>
      </c>
      <c r="T227" s="6">
        <v>0.49295060412764941</v>
      </c>
      <c r="U227" s="6">
        <v>6.1283985902328642</v>
      </c>
      <c r="V227" s="6">
        <v>-0.34882872508574952</v>
      </c>
      <c r="W227" s="6"/>
      <c r="X227" s="6"/>
      <c r="Y227" s="6"/>
      <c r="Z227" s="6"/>
      <c r="AA227" s="6"/>
    </row>
    <row r="228" spans="1:27">
      <c r="A228" t="s">
        <v>246</v>
      </c>
      <c r="B228" s="6">
        <v>4.6153595255631785</v>
      </c>
      <c r="C228" s="6">
        <v>4.6216092733970981</v>
      </c>
      <c r="D228" s="6">
        <v>4.6184843994801383</v>
      </c>
      <c r="E228" s="6">
        <v>-2.0717139359788916</v>
      </c>
      <c r="F228" s="6">
        <v>6.69019833545903</v>
      </c>
      <c r="G228" s="6">
        <v>2.2291757020083987</v>
      </c>
      <c r="H228" s="6">
        <v>0.13638533787307949</v>
      </c>
      <c r="I228" s="6">
        <v>1.0082603614822716</v>
      </c>
      <c r="J228" s="6">
        <v>1.0082603614822716</v>
      </c>
      <c r="K228" s="6">
        <v>0.33383241517787621</v>
      </c>
      <c r="L228" s="6">
        <v>4.5827515903157039</v>
      </c>
      <c r="M228" s="6">
        <v>1.176510335096614</v>
      </c>
      <c r="N228" s="6">
        <v>3.4062412552190899</v>
      </c>
      <c r="O228" s="6">
        <v>3.8133229173717198</v>
      </c>
      <c r="P228" s="6">
        <v>0.24386705817667087</v>
      </c>
      <c r="Q228" s="6">
        <v>7.4661306659503026</v>
      </c>
      <c r="R228" s="6">
        <v>3.6528077485785824</v>
      </c>
      <c r="S228" s="6">
        <v>2.2996683466446268</v>
      </c>
      <c r="T228" s="6">
        <v>0.81427080684210973</v>
      </c>
      <c r="U228" s="6">
        <v>5.1664623193056762</v>
      </c>
      <c r="V228" s="6">
        <v>2.8385369417364728</v>
      </c>
      <c r="W228" s="6"/>
      <c r="X228" s="6"/>
      <c r="Y228" s="6"/>
      <c r="Z228" s="6"/>
      <c r="AA228" s="6"/>
    </row>
    <row r="229" spans="1:27">
      <c r="A229" t="s">
        <v>247</v>
      </c>
      <c r="B229" s="6">
        <v>8.7310558473227218</v>
      </c>
      <c r="C229" s="6">
        <v>4.8523194272924286</v>
      </c>
      <c r="D229" s="6">
        <v>6.7916876373075752</v>
      </c>
      <c r="E229" s="6">
        <v>1.2628235730783643</v>
      </c>
      <c r="F229" s="6">
        <v>5.5288640642292108</v>
      </c>
      <c r="G229" s="6">
        <v>2.3471940415122474</v>
      </c>
      <c r="H229" s="6">
        <v>-2.6845915865081338E-2</v>
      </c>
      <c r="I229" s="6">
        <v>0.64259029086777275</v>
      </c>
      <c r="J229" s="6">
        <v>0.64259029086777275</v>
      </c>
      <c r="K229" s="6">
        <v>0.3359787208156042</v>
      </c>
      <c r="L229" s="6">
        <v>4.7378450344210865</v>
      </c>
      <c r="M229" s="6">
        <v>1.4395470792619567</v>
      </c>
      <c r="N229" s="6">
        <v>3.2982979551591298</v>
      </c>
      <c r="O229" s="6">
        <v>4.9597615874634364</v>
      </c>
      <c r="P229" s="6">
        <v>0.24468266897549526</v>
      </c>
      <c r="Q229" s="6">
        <v>8.4840389191818311</v>
      </c>
      <c r="R229" s="6">
        <v>3.5242773317183937</v>
      </c>
      <c r="S229" s="6">
        <v>2.8120083215499156</v>
      </c>
      <c r="T229" s="6">
        <v>0.99494258518402756</v>
      </c>
      <c r="U229" s="6">
        <v>5.672030597631915</v>
      </c>
      <c r="V229" s="6">
        <v>2.5293347465343663</v>
      </c>
      <c r="W229" s="6"/>
      <c r="X229" s="6"/>
      <c r="Y229" s="6"/>
      <c r="Z229" s="6"/>
      <c r="AA229" s="6"/>
    </row>
    <row r="230" spans="1:27">
      <c r="A230" t="s">
        <v>248</v>
      </c>
      <c r="B230" s="6">
        <v>5.189234332392445</v>
      </c>
      <c r="C230" s="6">
        <v>4.2756610170631149</v>
      </c>
      <c r="D230" s="6">
        <v>4.7324476747277799</v>
      </c>
      <c r="E230" s="6">
        <v>2.2492814006817241</v>
      </c>
      <c r="F230" s="6">
        <v>2.4831662740460558</v>
      </c>
      <c r="G230" s="6">
        <v>2.7329503130825534</v>
      </c>
      <c r="H230" s="6">
        <v>-0.19011004515370189</v>
      </c>
      <c r="I230" s="6">
        <v>0.55289924371919597</v>
      </c>
      <c r="J230" s="6">
        <v>0.55289924371919597</v>
      </c>
      <c r="K230" s="6">
        <v>0.33799081020175903</v>
      </c>
      <c r="L230" s="6">
        <v>1.953666246099691</v>
      </c>
      <c r="M230" s="6">
        <v>1.2237318888202351</v>
      </c>
      <c r="N230" s="6">
        <v>0.72993435727945588</v>
      </c>
      <c r="O230" s="6">
        <v>4.4193322983110734</v>
      </c>
      <c r="P230" s="6">
        <v>0.24324172868286562</v>
      </c>
      <c r="Q230" s="6">
        <v>5.2980325165455575</v>
      </c>
      <c r="R230" s="6">
        <v>0.87870021823448385</v>
      </c>
      <c r="S230" s="6">
        <v>2.3306561401457015</v>
      </c>
      <c r="T230" s="6">
        <v>0.86793773549731934</v>
      </c>
      <c r="U230" s="6">
        <v>2.967376376399856</v>
      </c>
      <c r="V230" s="6">
        <v>1.0762482737164514E-2</v>
      </c>
      <c r="W230" s="6"/>
      <c r="X230" s="6"/>
      <c r="Y230" s="6"/>
      <c r="Z230" s="6"/>
      <c r="AA230" s="6"/>
    </row>
    <row r="231" spans="1:27">
      <c r="A231" t="s">
        <v>249</v>
      </c>
      <c r="B231" s="6">
        <v>2.7672137782264628</v>
      </c>
      <c r="C231" s="6">
        <v>3.6921370877802673</v>
      </c>
      <c r="D231" s="6">
        <v>3.229675433003365</v>
      </c>
      <c r="E231" s="6">
        <v>1.2594456789948083</v>
      </c>
      <c r="F231" s="6">
        <v>1.9702297540085567</v>
      </c>
      <c r="G231" s="6">
        <v>2.8969327687168716</v>
      </c>
      <c r="H231" s="6">
        <v>-0.3536071314059086</v>
      </c>
      <c r="I231" s="6">
        <v>-0.5848449901908026</v>
      </c>
      <c r="J231" s="6">
        <v>-0.5848449901908026</v>
      </c>
      <c r="K231" s="6">
        <v>0.3398686833362381</v>
      </c>
      <c r="L231" s="6">
        <v>1.7997736662634902</v>
      </c>
      <c r="M231" s="6">
        <v>0.53136680592286534</v>
      </c>
      <c r="N231" s="6">
        <v>1.2684068603406249</v>
      </c>
      <c r="O231" s="6">
        <v>4.3016791089897115</v>
      </c>
      <c r="P231" s="6">
        <v>0.24038939656791788</v>
      </c>
      <c r="Q231" s="6">
        <v>5.0673747300143468</v>
      </c>
      <c r="R231" s="6">
        <v>0.76569562102463484</v>
      </c>
      <c r="S231" s="6">
        <v>0.92515147398141584</v>
      </c>
      <c r="T231" s="6">
        <v>0.40674814169596896</v>
      </c>
      <c r="U231" s="6">
        <v>4.1422232560329313</v>
      </c>
      <c r="V231" s="6">
        <v>0.35894747932866589</v>
      </c>
      <c r="W231" s="6"/>
      <c r="X231" s="6"/>
      <c r="Y231" s="6"/>
      <c r="Z231" s="6"/>
      <c r="AA231" s="6"/>
    </row>
    <row r="232" spans="1:27">
      <c r="A232" t="s">
        <v>250</v>
      </c>
      <c r="B232" s="6">
        <v>3.4739880175184368</v>
      </c>
      <c r="C232" s="6">
        <v>5.1106691467818877</v>
      </c>
      <c r="D232" s="6">
        <v>4.2923285821501622</v>
      </c>
      <c r="E232" s="6">
        <v>0.47747516830547454</v>
      </c>
      <c r="F232" s="6">
        <v>3.8148534138446877</v>
      </c>
      <c r="G232" s="6">
        <v>2.7815026634334106</v>
      </c>
      <c r="H232" s="6">
        <v>-0.16767319941592973</v>
      </c>
      <c r="I232" s="6">
        <v>0.40442766144295206</v>
      </c>
      <c r="J232" s="6">
        <v>0.40442766144295206</v>
      </c>
      <c r="K232" s="6">
        <v>0.34230806580412887</v>
      </c>
      <c r="L232" s="6">
        <v>2.760177407531184</v>
      </c>
      <c r="M232" s="6">
        <v>-0.36821762749243009</v>
      </c>
      <c r="N232" s="6">
        <v>3.128395035023614</v>
      </c>
      <c r="O232" s="6">
        <v>3.3903596515469814</v>
      </c>
      <c r="P232" s="6">
        <v>0.24102424703707728</v>
      </c>
      <c r="Q232" s="6">
        <v>5.333378176879167</v>
      </c>
      <c r="R232" s="6">
        <v>1.9430185253321852</v>
      </c>
      <c r="S232" s="6">
        <v>-0.83894996431601221</v>
      </c>
      <c r="T232" s="6">
        <v>-0.21872944345494827</v>
      </c>
      <c r="U232" s="6">
        <v>6.1723281411951794</v>
      </c>
      <c r="V232" s="6">
        <v>2.1617479687871333</v>
      </c>
      <c r="W232" s="6"/>
      <c r="X232" s="6"/>
      <c r="Y232" s="6"/>
      <c r="Z232" s="6"/>
      <c r="AA232" s="6"/>
    </row>
    <row r="233" spans="1:27">
      <c r="A233" t="s">
        <v>251</v>
      </c>
      <c r="B233" s="6">
        <v>4.042721036863739</v>
      </c>
      <c r="C233" s="6">
        <v>5.277846636400696</v>
      </c>
      <c r="D233" s="6">
        <v>4.6602838366322175</v>
      </c>
      <c r="E233" s="6">
        <v>2.5799421624416397</v>
      </c>
      <c r="F233" s="6">
        <v>2.0803416741905778</v>
      </c>
      <c r="G233" s="6">
        <v>2.9509793279318361</v>
      </c>
      <c r="H233" s="6">
        <v>1.84946753346793E-2</v>
      </c>
      <c r="I233" s="6">
        <v>-1.2235535389510943</v>
      </c>
      <c r="J233" s="6">
        <v>-1.2235535389510943</v>
      </c>
      <c r="K233" s="6">
        <v>0.34530895760557279</v>
      </c>
      <c r="L233" s="6">
        <v>2.7532687591835141</v>
      </c>
      <c r="M233" s="6">
        <v>-1.0567859656072458</v>
      </c>
      <c r="N233" s="6">
        <v>3.8100547247907599</v>
      </c>
      <c r="O233" s="6">
        <v>5.2993729526883691</v>
      </c>
      <c r="P233" s="6">
        <v>0.24225904227403686</v>
      </c>
      <c r="Q233" s="6">
        <v>6.768820695700664</v>
      </c>
      <c r="R233" s="6">
        <v>1.469447743012295</v>
      </c>
      <c r="S233" s="6">
        <v>-2.1619112004015566</v>
      </c>
      <c r="T233" s="6">
        <v>-0.70346392560876514</v>
      </c>
      <c r="U233" s="6">
        <v>8.9307318961022197</v>
      </c>
      <c r="V233" s="6">
        <v>2.1729116686210599</v>
      </c>
      <c r="W233" s="6"/>
      <c r="X233" s="6"/>
      <c r="Y233" s="6"/>
      <c r="Z233" s="6"/>
      <c r="AA233" s="6"/>
    </row>
    <row r="234" spans="1:27">
      <c r="A234" t="s">
        <v>252</v>
      </c>
      <c r="B234" s="6">
        <v>3.7039963261680242</v>
      </c>
      <c r="C234" s="6">
        <v>1.8121368899766566</v>
      </c>
      <c r="D234" s="6">
        <v>2.7580666080723404</v>
      </c>
      <c r="E234" s="6">
        <v>1.0227956289121209</v>
      </c>
      <c r="F234" s="6">
        <v>1.7352709791602194</v>
      </c>
      <c r="G234" s="6">
        <v>3.2558721309303817</v>
      </c>
      <c r="H234" s="6">
        <v>0.20463673464696797</v>
      </c>
      <c r="I234" s="6">
        <v>1.8718617765966172</v>
      </c>
      <c r="J234" s="6">
        <v>1.8718617765966172</v>
      </c>
      <c r="K234" s="6">
        <v>0.34887135874029385</v>
      </c>
      <c r="L234" s="6">
        <v>-0.26260826949124871</v>
      </c>
      <c r="M234" s="6">
        <v>-1.1820406858498369</v>
      </c>
      <c r="N234" s="6">
        <v>0.91943241635858819</v>
      </c>
      <c r="O234" s="6">
        <v>3.8532014928951419</v>
      </c>
      <c r="P234" s="6">
        <v>0.24323100892706753</v>
      </c>
      <c r="Q234" s="6">
        <v>2.6533751366877247</v>
      </c>
      <c r="R234" s="6">
        <v>-1.199826356207417</v>
      </c>
      <c r="S234" s="6">
        <v>-2.415941062838924</v>
      </c>
      <c r="T234" s="6">
        <v>-0.78545621007072719</v>
      </c>
      <c r="U234" s="6">
        <v>5.0693161995266482</v>
      </c>
      <c r="V234" s="6">
        <v>-0.41437014613668977</v>
      </c>
      <c r="W234" s="6"/>
      <c r="X234" s="6"/>
      <c r="Y234" s="6"/>
      <c r="Z234" s="6"/>
      <c r="AA234" s="6"/>
    </row>
    <row r="235" spans="1:27">
      <c r="A235" t="s">
        <v>253</v>
      </c>
      <c r="B235" s="6">
        <v>4.9801096208913265</v>
      </c>
      <c r="C235" s="6">
        <v>4.4664711521260614</v>
      </c>
      <c r="D235" s="6">
        <v>4.7232903865086939</v>
      </c>
      <c r="E235" s="6">
        <v>1.073014717315246</v>
      </c>
      <c r="F235" s="6">
        <v>3.6502756691934479</v>
      </c>
      <c r="G235" s="6">
        <v>3.6041477960340242</v>
      </c>
      <c r="H235" s="6">
        <v>0.39049333960008425</v>
      </c>
      <c r="I235" s="6">
        <v>1.1587645912808142</v>
      </c>
      <c r="J235" s="6">
        <v>1.1587645912808142</v>
      </c>
      <c r="K235" s="6">
        <v>0.3529952692084547</v>
      </c>
      <c r="L235" s="6">
        <v>2.0070714942362695</v>
      </c>
      <c r="M235" s="6">
        <v>-0.65261683197297671</v>
      </c>
      <c r="N235" s="6">
        <v>2.6596883262092463</v>
      </c>
      <c r="O235" s="6">
        <v>3.5213340988534316</v>
      </c>
      <c r="P235" s="6">
        <v>0.24135015005104829</v>
      </c>
      <c r="Q235" s="6">
        <v>4.6785310799515525</v>
      </c>
      <c r="R235" s="6">
        <v>1.1571969810981209</v>
      </c>
      <c r="S235" s="6">
        <v>-1.4759358807670031</v>
      </c>
      <c r="T235" s="6">
        <v>-0.39069339525220842</v>
      </c>
      <c r="U235" s="6">
        <v>6.1544669607185556</v>
      </c>
      <c r="V235" s="6">
        <v>1.5478903763503293</v>
      </c>
      <c r="W235" s="6"/>
      <c r="X235" s="6"/>
      <c r="Y235" s="6"/>
      <c r="Z235" s="6"/>
      <c r="AA235" s="6"/>
    </row>
    <row r="236" spans="1:27">
      <c r="A236" t="s">
        <v>254</v>
      </c>
      <c r="B236" s="6">
        <v>2.3666802791666441</v>
      </c>
      <c r="C236" s="6">
        <v>3.4298795152921002</v>
      </c>
      <c r="D236" s="6">
        <v>2.8982798972293722</v>
      </c>
      <c r="E236" s="6">
        <v>3.3852497463346509</v>
      </c>
      <c r="F236" s="6">
        <v>-0.48696984910527874</v>
      </c>
      <c r="G236" s="6">
        <v>3.1805671743974591</v>
      </c>
      <c r="H236" s="6">
        <v>0.31517347466554213</v>
      </c>
      <c r="I236" s="6">
        <v>-0.99553677617656433</v>
      </c>
      <c r="J236" s="6">
        <v>-0.99553677617656433</v>
      </c>
      <c r="K236" s="6">
        <v>0.35716496838541445</v>
      </c>
      <c r="L236" s="6">
        <v>0.22610151021665803</v>
      </c>
      <c r="M236" s="6">
        <v>0.29868481800968294</v>
      </c>
      <c r="N236" s="6">
        <v>-7.2583307793024909E-2</v>
      </c>
      <c r="O236" s="6">
        <v>3.1557767766365465</v>
      </c>
      <c r="P236" s="6">
        <v>0.24416047245697994</v>
      </c>
      <c r="Q236" s="6">
        <v>2.6113623381008599</v>
      </c>
      <c r="R236" s="6">
        <v>-0.54441443853568638</v>
      </c>
      <c r="S236" s="6">
        <v>0.2096415415336487</v>
      </c>
      <c r="T236" s="6">
        <v>0.32744865962058434</v>
      </c>
      <c r="U236" s="6">
        <v>2.4017207965672114</v>
      </c>
      <c r="V236" s="6">
        <v>-0.87186309815627072</v>
      </c>
      <c r="W236" s="6"/>
      <c r="X236" s="6"/>
      <c r="Y236" s="6"/>
      <c r="Z236" s="6"/>
      <c r="AA236" s="6"/>
    </row>
    <row r="237" spans="1:27">
      <c r="A237" t="s">
        <v>255</v>
      </c>
      <c r="B237" s="6">
        <v>3.6870302145203482</v>
      </c>
      <c r="C237" s="6">
        <v>3.9141898779050166</v>
      </c>
      <c r="D237" s="6">
        <v>3.8006100462126824</v>
      </c>
      <c r="E237" s="6">
        <v>0.4935548724411376</v>
      </c>
      <c r="F237" s="6">
        <v>3.3070551737715448</v>
      </c>
      <c r="G237" s="6">
        <v>3.0973426005961011</v>
      </c>
      <c r="H237" s="6">
        <v>0.2400312620608247</v>
      </c>
      <c r="I237" s="6">
        <v>-0.5502470207897403</v>
      </c>
      <c r="J237" s="6">
        <v>-0.5502470207897403</v>
      </c>
      <c r="K237" s="6">
        <v>0.36138045627115623</v>
      </c>
      <c r="L237" s="6">
        <v>2.7174956778925665</v>
      </c>
      <c r="M237" s="6">
        <v>1.2261539395284162</v>
      </c>
      <c r="N237" s="6">
        <v>1.4913417383641503</v>
      </c>
      <c r="O237" s="6">
        <v>7.7899221020241773</v>
      </c>
      <c r="P237" s="6">
        <v>0.24276469530828693</v>
      </c>
      <c r="Q237" s="6">
        <v>8.6162997143435547</v>
      </c>
      <c r="R237" s="6">
        <v>0.82637761231937712</v>
      </c>
      <c r="S237" s="6">
        <v>1.8527227780053557</v>
      </c>
      <c r="T237" s="6">
        <v>1.0252800602730794</v>
      </c>
      <c r="U237" s="6">
        <v>6.7635769363381986</v>
      </c>
      <c r="V237" s="6">
        <v>-0.19890244795370227</v>
      </c>
      <c r="W237" s="6"/>
      <c r="X237" s="6"/>
      <c r="Y237" s="6"/>
      <c r="Z237" s="6"/>
      <c r="AA237" s="6"/>
    </row>
    <row r="238" spans="1:27">
      <c r="A238" t="s">
        <v>256</v>
      </c>
      <c r="B238" s="6">
        <v>2.592058533464936</v>
      </c>
      <c r="C238" s="6">
        <v>6.7764777802114651</v>
      </c>
      <c r="D238" s="6">
        <v>4.6842681568382005</v>
      </c>
      <c r="E238" s="6">
        <v>2.0239242184590722</v>
      </c>
      <c r="F238" s="6">
        <v>2.6603439383791283</v>
      </c>
      <c r="G238" s="6">
        <v>3.29596843830736</v>
      </c>
      <c r="H238" s="6">
        <v>0.16502412738006456</v>
      </c>
      <c r="I238" s="6">
        <v>1.1798478374100085</v>
      </c>
      <c r="J238" s="6">
        <v>1.1798478374100085</v>
      </c>
      <c r="K238" s="6">
        <v>0.36564173286557278</v>
      </c>
      <c r="L238" s="6">
        <v>1.4467852559304504</v>
      </c>
      <c r="M238" s="6">
        <v>1.7025043293708229</v>
      </c>
      <c r="N238" s="6">
        <v>-0.25571907344037248</v>
      </c>
      <c r="O238" s="6">
        <v>4.1399785747619688</v>
      </c>
      <c r="P238" s="6">
        <v>0.23664490463107934</v>
      </c>
      <c r="Q238" s="6">
        <v>4.6070589956931611</v>
      </c>
      <c r="R238" s="6">
        <v>0.46708042093119251</v>
      </c>
      <c r="S238" s="6">
        <v>2.7409684409950743</v>
      </c>
      <c r="T238" s="6">
        <v>1.3805738907728426</v>
      </c>
      <c r="U238" s="6">
        <v>1.8660905546980868</v>
      </c>
      <c r="V238" s="6">
        <v>-0.91349346984165014</v>
      </c>
      <c r="W238" s="6"/>
      <c r="X238" s="6"/>
      <c r="Y238" s="6"/>
      <c r="Z238" s="6"/>
      <c r="AA238" s="6"/>
    </row>
    <row r="239" spans="1:27">
      <c r="A239" t="s">
        <v>257</v>
      </c>
      <c r="B239" s="6">
        <v>5.9952796331991465</v>
      </c>
      <c r="C239" s="6">
        <v>9.6011892022886514</v>
      </c>
      <c r="D239" s="6">
        <v>7.7982344177438989</v>
      </c>
      <c r="E239" s="6">
        <v>3.2252416146565821</v>
      </c>
      <c r="F239" s="6">
        <v>4.5729928030873168</v>
      </c>
      <c r="G239" s="6">
        <v>2.9908759801669</v>
      </c>
      <c r="H239" s="6">
        <v>9.01097509935056E-2</v>
      </c>
      <c r="I239" s="6">
        <v>0.4353253725550843</v>
      </c>
      <c r="J239" s="6">
        <v>0.4353253725550843</v>
      </c>
      <c r="K239" s="6">
        <v>0.36994879816878878</v>
      </c>
      <c r="L239" s="6">
        <v>4.3854188137328896</v>
      </c>
      <c r="M239" s="6">
        <v>1.545013556721998</v>
      </c>
      <c r="N239" s="6">
        <v>2.8404052570108913</v>
      </c>
      <c r="O239" s="6">
        <v>3.4762170506341858</v>
      </c>
      <c r="P239" s="6">
        <v>0.24053978451061528</v>
      </c>
      <c r="Q239" s="6">
        <v>7.0254673640954017</v>
      </c>
      <c r="R239" s="6">
        <v>3.5492503134612159</v>
      </c>
      <c r="S239" s="6">
        <v>2.60723372828727</v>
      </c>
      <c r="T239" s="6">
        <v>1.208582225679206</v>
      </c>
      <c r="U239" s="6">
        <v>4.4182336358081322</v>
      </c>
      <c r="V239" s="6">
        <v>2.3406680877820101</v>
      </c>
      <c r="W239" s="6"/>
      <c r="X239" s="6"/>
      <c r="Y239" s="6"/>
      <c r="Z239" s="6"/>
      <c r="AA239" s="6"/>
    </row>
    <row r="240" spans="1:27">
      <c r="A240" t="s">
        <v>258</v>
      </c>
      <c r="B240" s="6">
        <v>1.3481827368384103</v>
      </c>
      <c r="C240" s="6">
        <v>0.49611101043218753</v>
      </c>
      <c r="D240" s="6">
        <v>0.9221468736352989</v>
      </c>
      <c r="E240" s="6">
        <v>1.5165894945045721</v>
      </c>
      <c r="F240" s="6">
        <v>-0.59444262086927324</v>
      </c>
      <c r="G240" s="6">
        <v>3.2701042860855623</v>
      </c>
      <c r="H240" s="6">
        <v>0.27697201929512971</v>
      </c>
      <c r="I240" s="6">
        <v>0.22863460684305892</v>
      </c>
      <c r="J240" s="6">
        <v>0.22863460684305892</v>
      </c>
      <c r="K240" s="6">
        <v>0.37196769086036485</v>
      </c>
      <c r="L240" s="6">
        <v>-1.390283388868027</v>
      </c>
      <c r="M240" s="6">
        <v>0.90834837832174076</v>
      </c>
      <c r="N240" s="6">
        <v>-2.298631767189768</v>
      </c>
      <c r="O240" s="6">
        <v>5.0809120591144517</v>
      </c>
      <c r="P240" s="6">
        <v>0.23831155817260435</v>
      </c>
      <c r="Q240" s="6">
        <v>2.4797886005008838</v>
      </c>
      <c r="R240" s="6">
        <v>-2.6011234586135679</v>
      </c>
      <c r="S240" s="6">
        <v>1.746778928402468</v>
      </c>
      <c r="T240" s="6">
        <v>0.64602630562508057</v>
      </c>
      <c r="U240" s="6">
        <v>0.73300967209841583</v>
      </c>
      <c r="V240" s="6">
        <v>-3.2471497642386487</v>
      </c>
      <c r="W240" s="6"/>
      <c r="X240" s="6"/>
      <c r="Y240" s="6"/>
      <c r="Z240" s="6"/>
      <c r="AA240" s="6"/>
    </row>
    <row r="241" spans="1:27">
      <c r="A241" t="s">
        <v>259</v>
      </c>
      <c r="B241" s="6">
        <v>0.14736393240575296</v>
      </c>
      <c r="C241" s="6">
        <v>1.8052210241027211</v>
      </c>
      <c r="D241" s="6">
        <v>0.97629247825423704</v>
      </c>
      <c r="E241" s="6">
        <v>2.3554799389948755</v>
      </c>
      <c r="F241" s="6">
        <v>-1.3791874607406385</v>
      </c>
      <c r="G241" s="6">
        <v>3.1951679978879288</v>
      </c>
      <c r="H241" s="6">
        <v>0.46344648120673071</v>
      </c>
      <c r="I241" s="6">
        <v>0.53276062215452669</v>
      </c>
      <c r="J241" s="6">
        <v>0.53276062215452669</v>
      </c>
      <c r="K241" s="6">
        <v>0.37169841094020672</v>
      </c>
      <c r="L241" s="6">
        <v>-2.0260325234048264</v>
      </c>
      <c r="M241" s="6">
        <v>0.18606654304134557</v>
      </c>
      <c r="N241" s="6">
        <v>-2.2120990664461719</v>
      </c>
      <c r="O241" s="6">
        <v>3.5853329727648546</v>
      </c>
      <c r="P241" s="6">
        <v>0.23944182695498023</v>
      </c>
      <c r="Q241" s="6">
        <v>0.70082177211928087</v>
      </c>
      <c r="R241" s="6">
        <v>-2.8845112006455738</v>
      </c>
      <c r="S241" s="6">
        <v>0.81321665081504491</v>
      </c>
      <c r="T241" s="6">
        <v>-1.1375247609766832E-2</v>
      </c>
      <c r="U241" s="6">
        <v>-0.11239487869576403</v>
      </c>
      <c r="V241" s="6">
        <v>-2.8731359530358067</v>
      </c>
      <c r="W241" s="6"/>
      <c r="X241" s="6"/>
      <c r="Y241" s="6"/>
      <c r="Z241" s="6"/>
      <c r="AA241" s="6"/>
    </row>
    <row r="242" spans="1:27">
      <c r="A242" t="s">
        <v>260</v>
      </c>
      <c r="B242" s="6">
        <v>4.0083472244855756</v>
      </c>
      <c r="C242" s="6">
        <v>1.9025184272170037</v>
      </c>
      <c r="D242" s="6">
        <v>2.9554328258512896</v>
      </c>
      <c r="E242" s="6">
        <v>1.4146658563646497</v>
      </c>
      <c r="F242" s="6">
        <v>1.5407669694866399</v>
      </c>
      <c r="G242" s="6">
        <v>3.1119504644192468</v>
      </c>
      <c r="H242" s="6">
        <v>0.64927344061338488</v>
      </c>
      <c r="I242" s="6">
        <v>-0.60977243261142178</v>
      </c>
      <c r="J242" s="6">
        <v>-0.60977243261142178</v>
      </c>
      <c r="K242" s="6">
        <v>0.36914095840839722</v>
      </c>
      <c r="L242" s="6">
        <v>1.2989101550037669</v>
      </c>
      <c r="M242" s="6">
        <v>-0.23039923341459942</v>
      </c>
      <c r="N242" s="6">
        <v>1.5293093884183664</v>
      </c>
      <c r="O242" s="6">
        <v>1.3188104625102479</v>
      </c>
      <c r="P242" s="6">
        <v>0.23905566125268277</v>
      </c>
      <c r="Q242" s="6">
        <v>2.3024515103316712</v>
      </c>
      <c r="R242" s="6">
        <v>0.98364104782142325</v>
      </c>
      <c r="S242" s="6">
        <v>0.40453834299971753</v>
      </c>
      <c r="T242" s="6">
        <v>-0.42986904277512727</v>
      </c>
      <c r="U242" s="6">
        <v>1.8979131673319536</v>
      </c>
      <c r="V242" s="6">
        <v>1.4135100905965505</v>
      </c>
      <c r="W242" s="6"/>
      <c r="X242" s="6"/>
      <c r="Y242" s="6"/>
      <c r="Z242" s="6"/>
      <c r="AA242" s="6"/>
    </row>
    <row r="243" spans="1:27">
      <c r="A243" t="s">
        <v>261</v>
      </c>
      <c r="B243" s="6">
        <v>0.34149174484312539</v>
      </c>
      <c r="C243" s="6">
        <v>-1.2907748510208705</v>
      </c>
      <c r="D243" s="6">
        <v>-0.47464155308887257</v>
      </c>
      <c r="E243" s="6">
        <v>0.27651447344574365</v>
      </c>
      <c r="F243" s="6">
        <v>-0.75115602653461622</v>
      </c>
      <c r="G243" s="6">
        <v>3.008922264538143</v>
      </c>
      <c r="H243" s="6">
        <v>0.83419620887958956</v>
      </c>
      <c r="I243" s="6">
        <v>0.29497944598162462</v>
      </c>
      <c r="J243" s="6">
        <v>0.29497944598162462</v>
      </c>
      <c r="K243" s="6">
        <v>0.36429533326476193</v>
      </c>
      <c r="L243" s="6">
        <v>-1.9340792438073477</v>
      </c>
      <c r="M243" s="6">
        <v>-0.20172991926494252</v>
      </c>
      <c r="N243" s="6">
        <v>-1.7323493245424053</v>
      </c>
      <c r="O243" s="6">
        <v>5.1327053157763949</v>
      </c>
      <c r="P243" s="6">
        <v>0.23916126699852608</v>
      </c>
      <c r="Q243" s="6">
        <v>1.9710817655178947</v>
      </c>
      <c r="R243" s="6">
        <v>-3.1616235502585002</v>
      </c>
      <c r="S243" s="6">
        <v>0.67407674678815033</v>
      </c>
      <c r="T243" s="6">
        <v>-0.47703008842524075</v>
      </c>
      <c r="U243" s="6">
        <v>1.2970050187297444</v>
      </c>
      <c r="V243" s="6">
        <v>-2.6845934618332592</v>
      </c>
      <c r="W243" s="6"/>
      <c r="X243" s="6"/>
      <c r="Y243" s="6"/>
      <c r="Z243" s="6"/>
      <c r="AA243" s="6"/>
    </row>
    <row r="244" spans="1:27">
      <c r="A244" t="s">
        <v>262</v>
      </c>
      <c r="B244" s="6">
        <v>3.8056808832610756</v>
      </c>
      <c r="C244" s="6">
        <v>0.52545008124731396</v>
      </c>
      <c r="D244" s="6">
        <v>2.1655654822541948</v>
      </c>
      <c r="E244" s="6">
        <v>0.44347917555391803</v>
      </c>
      <c r="F244" s="6">
        <v>1.7220863067002767</v>
      </c>
      <c r="G244" s="6">
        <v>3.250721429652434</v>
      </c>
      <c r="H244" s="6">
        <v>0.76446742848226279</v>
      </c>
      <c r="I244" s="6">
        <v>1.1544716989931203</v>
      </c>
      <c r="J244" s="6">
        <v>1.1544716989931203</v>
      </c>
      <c r="K244" s="6">
        <v>0.35952627478924948</v>
      </c>
      <c r="L244" s="6">
        <v>-2.6599833051246469E-2</v>
      </c>
      <c r="M244" s="6">
        <v>4.7349197651252402E-2</v>
      </c>
      <c r="N244" s="6">
        <v>-7.3949030702498864E-2</v>
      </c>
      <c r="O244" s="6">
        <v>3.4423201217646238</v>
      </c>
      <c r="P244" s="6">
        <v>0.23803089508088957</v>
      </c>
      <c r="Q244" s="6">
        <v>2.5963417489747869</v>
      </c>
      <c r="R244" s="6">
        <v>-0.84597837278983667</v>
      </c>
      <c r="S244" s="6">
        <v>1.1966902661665553</v>
      </c>
      <c r="T244" s="6">
        <v>-0.31169250302369339</v>
      </c>
      <c r="U244" s="6">
        <v>1.3996514828082316</v>
      </c>
      <c r="V244" s="6">
        <v>-0.53428586976614323</v>
      </c>
      <c r="W244" s="6"/>
      <c r="X244" s="6"/>
      <c r="Y244" s="6"/>
      <c r="Z244" s="6"/>
      <c r="AA244" s="6"/>
    </row>
    <row r="245" spans="1:27">
      <c r="A245" t="s">
        <v>263</v>
      </c>
      <c r="B245" s="6">
        <v>3.023966639598541</v>
      </c>
      <c r="C245" s="6">
        <v>-3.405870411499734</v>
      </c>
      <c r="D245" s="6">
        <v>-0.19095188595059653</v>
      </c>
      <c r="E245" s="6">
        <v>-1.4850421075806253</v>
      </c>
      <c r="F245" s="6">
        <v>1.2940902216300287</v>
      </c>
      <c r="G245" s="6">
        <v>3.2719324259604394</v>
      </c>
      <c r="H245" s="6">
        <v>0.69513454435110589</v>
      </c>
      <c r="I245" s="6">
        <v>1.6076294994068263</v>
      </c>
      <c r="J245" s="6">
        <v>1.6076294994068263</v>
      </c>
      <c r="K245" s="6">
        <v>0.35483378298160717</v>
      </c>
      <c r="L245" s="6">
        <v>-1.4310332901529883</v>
      </c>
      <c r="M245" s="6">
        <v>3.1925190026018249E-2</v>
      </c>
      <c r="N245" s="6">
        <v>-1.4629584801790065</v>
      </c>
      <c r="O245" s="6">
        <v>3.5972193401491683</v>
      </c>
      <c r="P245" s="6">
        <v>0.2363776040489855</v>
      </c>
      <c r="Q245" s="6">
        <v>1.3158839611330473</v>
      </c>
      <c r="R245" s="6">
        <v>-2.281335379016121</v>
      </c>
      <c r="S245" s="6">
        <v>1.1855600306350624</v>
      </c>
      <c r="T245" s="6">
        <v>-0.32517989360761079</v>
      </c>
      <c r="U245" s="6">
        <v>0.13032393049798485</v>
      </c>
      <c r="V245" s="6">
        <v>-1.9561554854085101</v>
      </c>
      <c r="W245" s="6"/>
      <c r="X245" s="6"/>
      <c r="Y245" s="6"/>
      <c r="Z245" s="6"/>
      <c r="AA245" s="6"/>
    </row>
    <row r="246" spans="1:27">
      <c r="A246" t="s">
        <v>264</v>
      </c>
      <c r="B246" s="6">
        <v>1.054326641911274</v>
      </c>
      <c r="C246" s="6">
        <v>-1.1341474462312817</v>
      </c>
      <c r="D246" s="6">
        <v>-3.9910402160003855E-2</v>
      </c>
      <c r="E246" s="6">
        <v>-0.19331513021541014</v>
      </c>
      <c r="F246" s="6">
        <v>0.15340472805540628</v>
      </c>
      <c r="G246" s="6">
        <v>3.2477433419039032</v>
      </c>
      <c r="H246" s="6">
        <v>0.62616012397000986</v>
      </c>
      <c r="I246" s="6">
        <v>-0.99119715280266973</v>
      </c>
      <c r="J246" s="6">
        <v>-0.99119715280266973</v>
      </c>
      <c r="K246" s="6">
        <v>0.35021785784202175</v>
      </c>
      <c r="L246" s="6">
        <v>-0.40765318951035234</v>
      </c>
      <c r="M246" s="6">
        <v>-0.71357273331320159</v>
      </c>
      <c r="N246" s="6">
        <v>0.30591954380284925</v>
      </c>
      <c r="O246" s="6">
        <v>3.6192718047351065</v>
      </c>
      <c r="P246" s="6">
        <v>0.23633145875631098</v>
      </c>
      <c r="Q246" s="6">
        <v>2.3562708299761201</v>
      </c>
      <c r="R246" s="6">
        <v>-1.2630009747589863</v>
      </c>
      <c r="S246" s="6">
        <v>-4.0127535163538119E-2</v>
      </c>
      <c r="T246" s="6">
        <v>-0.92198289750818796</v>
      </c>
      <c r="U246" s="6">
        <v>2.3963983651396581</v>
      </c>
      <c r="V246" s="6">
        <v>-0.34101807725079836</v>
      </c>
      <c r="W246" s="6"/>
      <c r="X246" s="6"/>
      <c r="Y246" s="6"/>
      <c r="Z246" s="6"/>
      <c r="AA246" s="6"/>
    </row>
    <row r="247" spans="1:27">
      <c r="A247" t="s">
        <v>265</v>
      </c>
      <c r="B247" s="6">
        <v>-4.5458472768800107</v>
      </c>
      <c r="C247" s="6">
        <v>-7.1869680567715477E-3</v>
      </c>
      <c r="D247" s="6">
        <v>-2.2765171224683911</v>
      </c>
      <c r="E247" s="6">
        <v>-1.055761404546729</v>
      </c>
      <c r="F247" s="6">
        <v>-1.2207557179216622</v>
      </c>
      <c r="G247" s="6">
        <v>3.3076724390874688</v>
      </c>
      <c r="H247" s="6">
        <v>0.55750735870780943</v>
      </c>
      <c r="I247" s="6">
        <v>2.6920079261991248</v>
      </c>
      <c r="J247" s="6">
        <v>2.6920079261991248</v>
      </c>
      <c r="K247" s="6">
        <v>0.34567849937037987</v>
      </c>
      <c r="L247" s="6">
        <v>-4.4905396470685037</v>
      </c>
      <c r="M247" s="6">
        <v>-2.3236684620073831</v>
      </c>
      <c r="N247" s="6">
        <v>-2.1668711850611206</v>
      </c>
      <c r="O247" s="6">
        <v>2.2853653134421816</v>
      </c>
      <c r="P247" s="6">
        <v>0.23478559984068215</v>
      </c>
      <c r="Q247" s="6">
        <v>-2.7417451995979332</v>
      </c>
      <c r="R247" s="6">
        <v>-5.0271105130401148</v>
      </c>
      <c r="S247" s="6">
        <v>-2.5857475487078392</v>
      </c>
      <c r="T247" s="6">
        <v>-2.2432564943760189</v>
      </c>
      <c r="U247" s="6">
        <v>-0.15599765089009399</v>
      </c>
      <c r="V247" s="6">
        <v>-2.7838540186640959</v>
      </c>
      <c r="W247" s="6"/>
      <c r="X247" s="6"/>
      <c r="Y247" s="6"/>
      <c r="Z247" s="6"/>
      <c r="AA247" s="6"/>
    </row>
    <row r="248" spans="1:27">
      <c r="A248" t="s">
        <v>266</v>
      </c>
      <c r="B248" s="6">
        <v>1.696550144842135</v>
      </c>
      <c r="C248" s="6">
        <v>-1.2919783892979098</v>
      </c>
      <c r="D248" s="6">
        <v>0.2022858777721126</v>
      </c>
      <c r="E248" s="6">
        <v>-2.123596939111394</v>
      </c>
      <c r="F248" s="6">
        <v>2.3258828168835066</v>
      </c>
      <c r="G248" s="6">
        <v>3.1094358424669357</v>
      </c>
      <c r="H248" s="6">
        <v>0.6191950388295453</v>
      </c>
      <c r="I248" s="6">
        <v>0.11984446649151437</v>
      </c>
      <c r="J248" s="6">
        <v>0.11984446649151437</v>
      </c>
      <c r="K248" s="6">
        <v>0.34395575969640979</v>
      </c>
      <c r="L248" s="6">
        <v>0.44732777900550114</v>
      </c>
      <c r="M248" s="6">
        <v>-4.4322287676604191</v>
      </c>
      <c r="N248" s="6">
        <v>4.8795565466659205</v>
      </c>
      <c r="O248" s="6">
        <v>3.0545453398689095</v>
      </c>
      <c r="P248" s="6">
        <v>0.23016656495674337</v>
      </c>
      <c r="Q248" s="6">
        <v>2.7988189104921557</v>
      </c>
      <c r="R248" s="6">
        <v>-0.25572642937675394</v>
      </c>
      <c r="S248" s="6">
        <v>-5.7783115151161368</v>
      </c>
      <c r="T248" s="6">
        <v>-4.0297738624483461</v>
      </c>
      <c r="U248" s="6">
        <v>8.5771304256082921</v>
      </c>
      <c r="V248" s="6">
        <v>3.7740474330715923</v>
      </c>
      <c r="W248" s="6"/>
      <c r="X248" s="6"/>
      <c r="Y248" s="6"/>
      <c r="Z248" s="6"/>
      <c r="AA248" s="6"/>
    </row>
    <row r="249" spans="1:27">
      <c r="A249" t="s">
        <v>267</v>
      </c>
      <c r="B249" s="6">
        <v>-3.4499859648391862</v>
      </c>
      <c r="C249" s="6">
        <v>-3.030078986372331</v>
      </c>
      <c r="D249" s="6">
        <v>-3.2400324756057586</v>
      </c>
      <c r="E249" s="6">
        <v>-4.3296428189258052</v>
      </c>
      <c r="F249" s="6">
        <v>1.0896103433200466</v>
      </c>
      <c r="G249" s="6">
        <v>2.7920882777941172</v>
      </c>
      <c r="H249" s="6">
        <v>0.68059544969933938</v>
      </c>
      <c r="I249" s="6">
        <v>0.351053348270014</v>
      </c>
      <c r="J249" s="6">
        <v>0.351053348270014</v>
      </c>
      <c r="K249" s="6">
        <v>0.34504963881984407</v>
      </c>
      <c r="L249" s="6">
        <v>-1.5976629166181633</v>
      </c>
      <c r="M249" s="6">
        <v>-6.2562648378504253</v>
      </c>
      <c r="N249" s="6">
        <v>4.658601921232262</v>
      </c>
      <c r="O249" s="6">
        <v>1.5426502836028955</v>
      </c>
      <c r="P249" s="6">
        <v>0.22387871812394347</v>
      </c>
      <c r="Q249" s="6">
        <v>-0.4003792010218219</v>
      </c>
      <c r="R249" s="6">
        <v>-1.9430294846247174</v>
      </c>
      <c r="S249" s="6">
        <v>-8.3708965931985517</v>
      </c>
      <c r="T249" s="6">
        <v>-5.6462815043858923</v>
      </c>
      <c r="U249" s="6">
        <v>7.9705173921767294</v>
      </c>
      <c r="V249" s="6">
        <v>3.7032520197611749</v>
      </c>
      <c r="W249" s="6"/>
      <c r="X249" s="6"/>
      <c r="Y249" s="6"/>
      <c r="Z249" s="6"/>
      <c r="AA249" s="6"/>
    </row>
    <row r="250" spans="1:27">
      <c r="A250" t="s">
        <v>268</v>
      </c>
      <c r="B250" s="6">
        <v>-12.045038285848264</v>
      </c>
      <c r="C250" s="6">
        <v>-10.943061909643248</v>
      </c>
      <c r="D250" s="6">
        <v>-11.494050097745756</v>
      </c>
      <c r="E250" s="6">
        <v>-9.6546161845360245</v>
      </c>
      <c r="F250" s="6">
        <v>-1.8394339132097315</v>
      </c>
      <c r="G250" s="6">
        <v>2.1496019887501987</v>
      </c>
      <c r="H250" s="6">
        <v>0.74168130159222301</v>
      </c>
      <c r="I250" s="6">
        <v>0.91562177910411435</v>
      </c>
      <c r="J250" s="6">
        <v>0.91562177910411435</v>
      </c>
      <c r="K250" s="6">
        <v>0.34896013674075388</v>
      </c>
      <c r="L250" s="6">
        <v>-6.554741778942514</v>
      </c>
      <c r="M250" s="6">
        <v>-6.9167616655533282</v>
      </c>
      <c r="N250" s="6">
        <v>0.36201988661081419</v>
      </c>
      <c r="O250" s="6">
        <v>-1.4218813805318211</v>
      </c>
      <c r="P250" s="6">
        <v>0.2148584686774942</v>
      </c>
      <c r="Q250" s="6">
        <v>-7.6711199034122268</v>
      </c>
      <c r="R250" s="6">
        <v>-6.2492385228804057</v>
      </c>
      <c r="S250" s="6">
        <v>-9.0842405543137605</v>
      </c>
      <c r="T250" s="6">
        <v>-6.3236186762308435</v>
      </c>
      <c r="U250" s="6">
        <v>1.4131206509015337</v>
      </c>
      <c r="V250" s="6">
        <v>7.4380153350437794E-2</v>
      </c>
      <c r="W250" s="6"/>
      <c r="X250" s="6"/>
      <c r="Y250" s="6"/>
      <c r="Z250" s="6"/>
      <c r="AA250" s="6"/>
    </row>
    <row r="251" spans="1:27">
      <c r="A251" t="s">
        <v>269</v>
      </c>
      <c r="B251" s="6">
        <v>-7.5029271898024774</v>
      </c>
      <c r="C251" s="6">
        <v>-8.4241381814400995</v>
      </c>
      <c r="D251" s="6">
        <v>-7.9635326856212885</v>
      </c>
      <c r="E251" s="6">
        <v>-10.581055494069247</v>
      </c>
      <c r="F251" s="6">
        <v>2.6175228084479585</v>
      </c>
      <c r="G251" s="6">
        <v>1.1067316692674973</v>
      </c>
      <c r="H251" s="6">
        <v>0.80242578332736514</v>
      </c>
      <c r="I251" s="6">
        <v>1.8563889911128229</v>
      </c>
      <c r="J251" s="6">
        <v>1.8563889911128229</v>
      </c>
      <c r="K251" s="6">
        <v>0.35568725345924723</v>
      </c>
      <c r="L251" s="6">
        <v>-2.7357691962074542</v>
      </c>
      <c r="M251" s="6">
        <v>-5.8529580848298393</v>
      </c>
      <c r="N251" s="6">
        <v>3.1171888886223851</v>
      </c>
      <c r="O251" s="6">
        <v>2.8103298762160858</v>
      </c>
      <c r="P251" s="6">
        <v>0.20915791361135494</v>
      </c>
      <c r="Q251" s="6">
        <v>-0.51324205346038232</v>
      </c>
      <c r="R251" s="6">
        <v>-3.3235719296764681</v>
      </c>
      <c r="S251" s="6">
        <v>-7.2308284219578232</v>
      </c>
      <c r="T251" s="6">
        <v>-5.4885459096297495</v>
      </c>
      <c r="U251" s="6">
        <v>6.7175863684974413</v>
      </c>
      <c r="V251" s="6">
        <v>2.1649739799532814</v>
      </c>
      <c r="W251" s="6"/>
      <c r="X251" s="6"/>
      <c r="Y251" s="6"/>
      <c r="Z251" s="6"/>
      <c r="AA251" s="6"/>
    </row>
    <row r="252" spans="1:27">
      <c r="A252" t="s">
        <v>270</v>
      </c>
      <c r="B252" s="6">
        <v>-0.98403009749361559</v>
      </c>
      <c r="C252" s="6">
        <v>-0.50522359843938602</v>
      </c>
      <c r="D252" s="6">
        <v>-0.7446268479665008</v>
      </c>
      <c r="E252" s="6">
        <v>-8.8485713162452129</v>
      </c>
      <c r="F252" s="6">
        <v>8.1039444682787121</v>
      </c>
      <c r="G252" s="6">
        <v>0.32292704532785488</v>
      </c>
      <c r="H252" s="6">
        <v>0.81106564296611339</v>
      </c>
      <c r="I252" s="6">
        <v>2.1617545753564116</v>
      </c>
      <c r="J252" s="6">
        <v>2.1617545753564116</v>
      </c>
      <c r="K252" s="6">
        <v>0.36213427874040649</v>
      </c>
      <c r="L252" s="6">
        <v>3.4037213827456849</v>
      </c>
      <c r="M252" s="6">
        <v>-3.1274737329329736</v>
      </c>
      <c r="N252" s="6">
        <v>6.5311951156786581</v>
      </c>
      <c r="O252" s="6">
        <v>-0.49485029916132062</v>
      </c>
      <c r="P252" s="6">
        <v>0.20775865344427977</v>
      </c>
      <c r="Q252" s="6">
        <v>3.0116805153946191</v>
      </c>
      <c r="R252" s="6">
        <v>3.5065308145559397</v>
      </c>
      <c r="S252" s="6">
        <v>-3.1081672108206799</v>
      </c>
      <c r="T252" s="6">
        <v>-3.132536706551027</v>
      </c>
      <c r="U252" s="6">
        <v>6.1198477262152995</v>
      </c>
      <c r="V252" s="6">
        <v>6.6390675211069663</v>
      </c>
      <c r="W252" s="6"/>
      <c r="X252" s="6"/>
      <c r="Y252" s="6"/>
      <c r="Z252" s="6"/>
      <c r="AA252" s="6"/>
    </row>
    <row r="253" spans="1:27">
      <c r="A253" t="s">
        <v>271</v>
      </c>
      <c r="B253" s="6">
        <v>1.4210462033087623</v>
      </c>
      <c r="C253" s="6">
        <v>2.3552095480450674</v>
      </c>
      <c r="D253" s="6">
        <v>1.8881278756769149</v>
      </c>
      <c r="E253" s="6">
        <v>-4.923535140986246</v>
      </c>
      <c r="F253" s="6">
        <v>6.8116630166631609</v>
      </c>
      <c r="G253" s="6">
        <v>0.11520938682461333</v>
      </c>
      <c r="H253" s="6">
        <v>0.81964978192630156</v>
      </c>
      <c r="I253" s="6">
        <v>0.46261529008475577</v>
      </c>
      <c r="J253" s="6">
        <v>0.46261529008475577</v>
      </c>
      <c r="K253" s="6">
        <v>0.36830121258423265</v>
      </c>
      <c r="L253" s="6">
        <v>4.663653779381721</v>
      </c>
      <c r="M253" s="6">
        <v>0.53722978060349103</v>
      </c>
      <c r="N253" s="6">
        <v>4.1264239987782299</v>
      </c>
      <c r="O253" s="6">
        <v>2.1700522413743264</v>
      </c>
      <c r="P253" s="6">
        <v>0.21161845384170783</v>
      </c>
      <c r="Q253" s="6">
        <v>6.3744829206806806</v>
      </c>
      <c r="R253" s="6">
        <v>4.2044306793063537</v>
      </c>
      <c r="S253" s="6">
        <v>2.0497625593665827</v>
      </c>
      <c r="T253" s="6">
        <v>0.13123366160950153</v>
      </c>
      <c r="U253" s="6">
        <v>4.3247203613140979</v>
      </c>
      <c r="V253" s="6">
        <v>4.0731970176968524</v>
      </c>
      <c r="W253" s="6"/>
      <c r="X253" s="6"/>
      <c r="Y253" s="6"/>
      <c r="Z253" s="6"/>
      <c r="AA253" s="6"/>
    </row>
    <row r="254" spans="1:27">
      <c r="A254" t="s">
        <v>272</v>
      </c>
      <c r="B254" s="6">
        <v>4.6808854096639152</v>
      </c>
      <c r="C254" s="6">
        <v>7.3199845413022047</v>
      </c>
      <c r="D254" s="6">
        <v>6.0004349754830599</v>
      </c>
      <c r="E254" s="6">
        <v>-1.6189743799444045E-2</v>
      </c>
      <c r="F254" s="6">
        <v>6.016624719282504</v>
      </c>
      <c r="G254" s="6">
        <v>0.33905923573186614</v>
      </c>
      <c r="H254" s="6">
        <v>0.8281778824844821</v>
      </c>
      <c r="I254" s="6">
        <v>0.52735734266953216</v>
      </c>
      <c r="J254" s="6">
        <v>0.52735734266953216</v>
      </c>
      <c r="K254" s="6">
        <v>0.37418805499078911</v>
      </c>
      <c r="L254" s="6">
        <v>5.5536682702633113</v>
      </c>
      <c r="M254" s="6">
        <v>4.0240604884598259</v>
      </c>
      <c r="N254" s="6">
        <v>1.5296077818034854</v>
      </c>
      <c r="O254" s="6">
        <v>1.0354697259381769</v>
      </c>
      <c r="P254" s="6">
        <v>0.20892511975796282</v>
      </c>
      <c r="Q254" s="6">
        <v>6.3728023597041101</v>
      </c>
      <c r="R254" s="6">
        <v>5.337332633765933</v>
      </c>
      <c r="S254" s="6">
        <v>6.5596939715425489</v>
      </c>
      <c r="T254" s="6">
        <v>3.3543924932464346</v>
      </c>
      <c r="U254" s="6">
        <v>-0.18689161183843872</v>
      </c>
      <c r="V254" s="6">
        <v>1.9829401405194984</v>
      </c>
      <c r="W254" s="6"/>
      <c r="X254" s="6"/>
      <c r="Y254" s="6"/>
      <c r="Z254" s="6"/>
      <c r="AA254" s="6"/>
    </row>
    <row r="255" spans="1:27">
      <c r="A255" t="s">
        <v>273</v>
      </c>
      <c r="B255" s="6">
        <v>1.79010113680107</v>
      </c>
      <c r="C255" s="6">
        <v>0.29957667075066752</v>
      </c>
      <c r="D255" s="6">
        <v>1.0448389037758687</v>
      </c>
      <c r="E255" s="6">
        <v>0.4773221985235665</v>
      </c>
      <c r="F255" s="6">
        <v>0.56751670525230224</v>
      </c>
      <c r="G255" s="6">
        <v>0.67067543155607323</v>
      </c>
      <c r="H255" s="6">
        <v>0.8366496377625765</v>
      </c>
      <c r="I255" s="6">
        <v>0.87586162522939048</v>
      </c>
      <c r="J255" s="6">
        <v>0.87586162522939048</v>
      </c>
      <c r="K255" s="6">
        <v>0.37979480596000736</v>
      </c>
      <c r="L255" s="6">
        <v>-4.9131777596596149E-2</v>
      </c>
      <c r="M255" s="6">
        <v>6.273941537710968</v>
      </c>
      <c r="N255" s="6">
        <v>-6.323073315307564</v>
      </c>
      <c r="O255" s="6">
        <v>4.6176300683649352</v>
      </c>
      <c r="P255" s="6">
        <v>0.21127034383158366</v>
      </c>
      <c r="Q255" s="6">
        <v>3.5929299985378202</v>
      </c>
      <c r="R255" s="6">
        <v>-1.0247000698271151</v>
      </c>
      <c r="S255" s="6">
        <v>8.9940430913976037</v>
      </c>
      <c r="T255" s="6">
        <v>5.5453309345596518</v>
      </c>
      <c r="U255" s="6">
        <v>-5.4011130928597835</v>
      </c>
      <c r="V255" s="6">
        <v>-6.5700310043867667</v>
      </c>
      <c r="W255" s="6"/>
      <c r="X255" s="6"/>
      <c r="Y255" s="6"/>
      <c r="Z255" s="6"/>
      <c r="AA255" s="6"/>
    </row>
    <row r="256" spans="1:27">
      <c r="A256" t="s">
        <v>274</v>
      </c>
      <c r="B256" s="6">
        <v>4.8399934080933349</v>
      </c>
      <c r="C256" s="6">
        <v>3.3885086017114929</v>
      </c>
      <c r="D256" s="6">
        <v>4.1142510049024139</v>
      </c>
      <c r="E256" s="6">
        <v>3.3294105613219216</v>
      </c>
      <c r="F256" s="6">
        <v>0.78484044358049232</v>
      </c>
      <c r="G256" s="6">
        <v>0.84328045057186241</v>
      </c>
      <c r="H256" s="6">
        <v>0.61693455101590189</v>
      </c>
      <c r="I256" s="6">
        <v>-1.3968462169440699</v>
      </c>
      <c r="J256" s="6">
        <v>-1.3968462169440699</v>
      </c>
      <c r="K256" s="6">
        <v>0.38359715749572432</v>
      </c>
      <c r="L256" s="6">
        <v>2.5995328658944139</v>
      </c>
      <c r="M256" s="6">
        <v>6.7182371786186561</v>
      </c>
      <c r="N256" s="6">
        <v>-4.1187043127242422</v>
      </c>
      <c r="O256" s="6">
        <v>3.089813742949882</v>
      </c>
      <c r="P256" s="6">
        <v>0.21341935719037333</v>
      </c>
      <c r="Q256" s="6">
        <v>5.0299205459859504</v>
      </c>
      <c r="R256" s="6">
        <v>1.9401068030360686</v>
      </c>
      <c r="S256" s="6">
        <v>8.7731277411379498</v>
      </c>
      <c r="T256" s="6">
        <v>6.1606930450852637</v>
      </c>
      <c r="U256" s="6">
        <v>-3.7432071951519994</v>
      </c>
      <c r="V256" s="6">
        <v>-4.2205862420491949</v>
      </c>
      <c r="W256" s="6"/>
      <c r="X256" s="6"/>
      <c r="Y256" s="6"/>
      <c r="Z256" s="6"/>
      <c r="AA256" s="6"/>
    </row>
    <row r="257" spans="1:27">
      <c r="A257" t="s">
        <v>275</v>
      </c>
      <c r="B257" s="6">
        <v>4.073264181810643</v>
      </c>
      <c r="C257" s="6">
        <v>7.2234821742977573</v>
      </c>
      <c r="D257" s="6">
        <v>5.6483731780542001</v>
      </c>
      <c r="E257" s="6">
        <v>1.5525453392726263</v>
      </c>
      <c r="F257" s="6">
        <v>4.0958278387815739</v>
      </c>
      <c r="G257" s="6">
        <v>1.0266884781559722</v>
      </c>
      <c r="H257" s="6">
        <v>0.39823255197788399</v>
      </c>
      <c r="I257" s="6">
        <v>1.1381514304247276</v>
      </c>
      <c r="J257" s="6">
        <v>1.1381514304247276</v>
      </c>
      <c r="K257" s="6">
        <v>0.38559510959799503</v>
      </c>
      <c r="L257" s="6">
        <v>3.5993098679057178</v>
      </c>
      <c r="M257" s="6">
        <v>5.4915103795185205</v>
      </c>
      <c r="N257" s="6">
        <v>-1.8922005116128027</v>
      </c>
      <c r="O257" s="6">
        <v>3.6270496149387395</v>
      </c>
      <c r="P257" s="6">
        <v>0.21476232813355961</v>
      </c>
      <c r="Q257" s="6">
        <v>6.447405863284283</v>
      </c>
      <c r="R257" s="6">
        <v>2.8203562483455431</v>
      </c>
      <c r="S257" s="6">
        <v>6.3687062795270517</v>
      </c>
      <c r="T257" s="6">
        <v>5.2515974964964123</v>
      </c>
      <c r="U257" s="6">
        <v>7.8699583757231295E-2</v>
      </c>
      <c r="V257" s="6">
        <v>-2.4312412481508692</v>
      </c>
      <c r="W257" s="6"/>
      <c r="X257" s="6"/>
      <c r="Y257" s="6"/>
      <c r="Z257" s="6"/>
      <c r="AA257" s="6"/>
    </row>
    <row r="258" spans="1:27">
      <c r="A258" t="s">
        <v>276</v>
      </c>
      <c r="B258" s="6">
        <v>3.6693983694387811</v>
      </c>
      <c r="C258" s="6">
        <v>2.1345903566231783</v>
      </c>
      <c r="D258" s="6">
        <v>2.9019943630309797</v>
      </c>
      <c r="E258" s="6">
        <v>2.0077523703790234</v>
      </c>
      <c r="F258" s="6">
        <v>0.89424199265195625</v>
      </c>
      <c r="G258" s="6">
        <v>1.0618992983159903</v>
      </c>
      <c r="H258" s="6">
        <v>0.1801825688353631</v>
      </c>
      <c r="I258" s="6">
        <v>0.94602658393903027</v>
      </c>
      <c r="J258" s="6">
        <v>0.94602658393903027</v>
      </c>
      <c r="K258" s="6">
        <v>0.38578866226675357</v>
      </c>
      <c r="L258" s="6">
        <v>0.67808113037164797</v>
      </c>
      <c r="M258" s="6">
        <v>3.3311098163214217</v>
      </c>
      <c r="N258" s="6">
        <v>-2.6530286859497738</v>
      </c>
      <c r="O258" s="6">
        <v>3.3374288422595075</v>
      </c>
      <c r="P258" s="6">
        <v>0.21682613232407194</v>
      </c>
      <c r="Q258" s="6">
        <v>3.2918681848572211</v>
      </c>
      <c r="R258" s="6">
        <v>-4.5560657402286209E-2</v>
      </c>
      <c r="S258" s="6">
        <v>3.0336397326237341</v>
      </c>
      <c r="T258" s="6">
        <v>3.4134660981030001</v>
      </c>
      <c r="U258" s="6">
        <v>0.258228452233487</v>
      </c>
      <c r="V258" s="6">
        <v>-3.4590267555052865</v>
      </c>
      <c r="W258" s="6"/>
      <c r="X258" s="6"/>
      <c r="Y258" s="6"/>
      <c r="Z258" s="6"/>
      <c r="AA258" s="6"/>
    </row>
    <row r="259" spans="1:27">
      <c r="A259" t="s">
        <v>277</v>
      </c>
      <c r="B259" s="6">
        <v>-1.9226202984352625</v>
      </c>
      <c r="C259" s="6">
        <v>2.5248224332582225</v>
      </c>
      <c r="D259" s="6">
        <v>0.30110106741148002</v>
      </c>
      <c r="E259" s="6">
        <v>1.4200447273879035</v>
      </c>
      <c r="F259" s="6">
        <v>-1.1189436599764235</v>
      </c>
      <c r="G259" s="6">
        <v>1.1471840194019771</v>
      </c>
      <c r="H259" s="6">
        <v>-3.7572903653781964E-2</v>
      </c>
      <c r="I259" s="6">
        <v>-0.52464404597678538</v>
      </c>
      <c r="J259" s="6">
        <v>-0.52464404597678538</v>
      </c>
      <c r="K259" s="6">
        <v>0.38417781550204733</v>
      </c>
      <c r="L259" s="6">
        <v>-0.69102918676877989</v>
      </c>
      <c r="M259" s="6">
        <v>1.2202792470118067</v>
      </c>
      <c r="N259" s="6">
        <v>-1.9113084337805866</v>
      </c>
      <c r="O259" s="6">
        <v>1.6619043412864078</v>
      </c>
      <c r="P259" s="6">
        <v>0.22087909170552997</v>
      </c>
      <c r="Q259" s="6">
        <v>0.60379523311280914</v>
      </c>
      <c r="R259" s="6">
        <v>-1.0581091081735987</v>
      </c>
      <c r="S259" s="6">
        <v>0.2018356902665987</v>
      </c>
      <c r="T259" s="6">
        <v>1.5090057917270072</v>
      </c>
      <c r="U259" s="6">
        <v>0.40195954284621044</v>
      </c>
      <c r="V259" s="6">
        <v>-2.5671148999006057</v>
      </c>
      <c r="W259" s="6"/>
      <c r="X259" s="6"/>
      <c r="Y259" s="6"/>
      <c r="Z259" s="6"/>
      <c r="AA259" s="6"/>
    </row>
    <row r="260" spans="1:27">
      <c r="A260" t="s">
        <v>278</v>
      </c>
      <c r="B260" s="6">
        <v>3.9805124539611825</v>
      </c>
      <c r="C260" s="6">
        <v>2.8384904518155452</v>
      </c>
      <c r="D260" s="6">
        <v>3.4095014528883638</v>
      </c>
      <c r="E260" s="6">
        <v>2.3805246801412494</v>
      </c>
      <c r="F260" s="6">
        <v>1.0289767727471144</v>
      </c>
      <c r="G260" s="6">
        <v>1.2464541642741263</v>
      </c>
      <c r="H260" s="6">
        <v>6.3728907491622522E-3</v>
      </c>
      <c r="I260" s="6">
        <v>0.51865929211416528</v>
      </c>
      <c r="J260" s="6">
        <v>0.51865929211416528</v>
      </c>
      <c r="K260" s="6">
        <v>0.38319568274758264</v>
      </c>
      <c r="L260" s="6">
        <v>1.1436364077996202</v>
      </c>
      <c r="M260" s="6">
        <v>-4.9365064929203936E-2</v>
      </c>
      <c r="N260" s="6">
        <v>1.1930014727288241</v>
      </c>
      <c r="O260" s="6">
        <v>1.3790187683416599</v>
      </c>
      <c r="P260" s="6">
        <v>0.2192825190162051</v>
      </c>
      <c r="Q260" s="6">
        <v>2.2202604668486963</v>
      </c>
      <c r="R260" s="6">
        <v>0.84124169850703634</v>
      </c>
      <c r="S260" s="6">
        <v>-1.1451100295730832</v>
      </c>
      <c r="T260" s="6">
        <v>0.2584001919005196</v>
      </c>
      <c r="U260" s="6">
        <v>3.3653704964217797</v>
      </c>
      <c r="V260" s="6">
        <v>0.58284150660651668</v>
      </c>
      <c r="W260" s="6"/>
      <c r="X260" s="6"/>
      <c r="Y260" s="6"/>
      <c r="Z260" s="6"/>
      <c r="AA260" s="6"/>
    </row>
    <row r="261" spans="1:27">
      <c r="A261" t="s">
        <v>279</v>
      </c>
      <c r="B261" s="6">
        <v>1.7711982138024496</v>
      </c>
      <c r="C261" s="6">
        <v>2.8215978585080848</v>
      </c>
      <c r="D261" s="6">
        <v>2.2963980361552672</v>
      </c>
      <c r="E261" s="6">
        <v>1.8966221337514355</v>
      </c>
      <c r="F261" s="6">
        <v>0.39977590240383165</v>
      </c>
      <c r="G261" s="6">
        <v>1.3378791788297573</v>
      </c>
      <c r="H261" s="6">
        <v>5.0316584922782681E-2</v>
      </c>
      <c r="I261" s="6">
        <v>2.2742622625575137</v>
      </c>
      <c r="J261" s="6">
        <v>2.2742622625575137</v>
      </c>
      <c r="K261" s="6">
        <v>0.38284226400333476</v>
      </c>
      <c r="L261" s="6">
        <v>-0.78989222876068843</v>
      </c>
      <c r="M261" s="6">
        <v>-0.19029121270457777</v>
      </c>
      <c r="N261" s="6">
        <v>-0.59960101605611071</v>
      </c>
      <c r="O261" s="6">
        <v>3.3966872674138164</v>
      </c>
      <c r="P261" s="6">
        <v>0.22200044737340191</v>
      </c>
      <c r="Q261" s="6">
        <v>1.8527289456997227</v>
      </c>
      <c r="R261" s="6">
        <v>-1.5439583217140938</v>
      </c>
      <c r="S261" s="6">
        <v>-0.84700877984618572</v>
      </c>
      <c r="T261" s="6">
        <v>-2.8983109847718464E-3</v>
      </c>
      <c r="U261" s="6">
        <v>2.6997377255459085</v>
      </c>
      <c r="V261" s="6">
        <v>-1.541060010729322</v>
      </c>
      <c r="W261" s="6"/>
      <c r="X261" s="6"/>
      <c r="Y261" s="6"/>
      <c r="Z261" s="6"/>
      <c r="AA261" s="6"/>
    </row>
    <row r="262" spans="1:27">
      <c r="A262" t="s">
        <v>280</v>
      </c>
      <c r="B262" s="6">
        <v>6.1847320968958286</v>
      </c>
      <c r="C262" s="6">
        <v>3.2235399235069906</v>
      </c>
      <c r="D262" s="6">
        <v>4.7041360102014096</v>
      </c>
      <c r="E262" s="6">
        <v>2.9040223574337887</v>
      </c>
      <c r="F262" s="6">
        <v>1.8001136527676209</v>
      </c>
      <c r="G262" s="6">
        <v>1.8002338731026879</v>
      </c>
      <c r="H262" s="6">
        <v>9.4243699049911811E-2</v>
      </c>
      <c r="I262" s="6">
        <v>-1.734499805023404</v>
      </c>
      <c r="J262" s="6">
        <v>-1.734499805023404</v>
      </c>
      <c r="K262" s="6">
        <v>0.38311755926935531</v>
      </c>
      <c r="L262" s="6">
        <v>3.2929768760038378</v>
      </c>
      <c r="M262" s="6">
        <v>0.52800245517377242</v>
      </c>
      <c r="N262" s="6">
        <v>2.7649744208300655</v>
      </c>
      <c r="O262" s="6">
        <v>1.8517338373965708</v>
      </c>
      <c r="P262" s="6">
        <v>0.22333011958525734</v>
      </c>
      <c r="Q262" s="6">
        <v>4.7311627740545648</v>
      </c>
      <c r="R262" s="6">
        <v>2.8794289366579942</v>
      </c>
      <c r="S262" s="6">
        <v>0.48251902364626431</v>
      </c>
      <c r="T262" s="6">
        <v>0.54108113951358727</v>
      </c>
      <c r="U262" s="6">
        <v>4.2486437504083003</v>
      </c>
      <c r="V262" s="6">
        <v>2.3383477971444071</v>
      </c>
      <c r="W262" s="6"/>
      <c r="X262" s="6"/>
      <c r="Y262" s="6"/>
      <c r="Z262" s="6"/>
      <c r="AA262" s="6"/>
    </row>
    <row r="263" spans="1:27">
      <c r="A263" t="s">
        <v>281</v>
      </c>
      <c r="B263" s="6">
        <v>4.7561400439676049</v>
      </c>
      <c r="C263" s="6">
        <v>6.963629451317388</v>
      </c>
      <c r="D263" s="6">
        <v>5.8598847476424964</v>
      </c>
      <c r="E263" s="6">
        <v>3.4464277643984076</v>
      </c>
      <c r="F263" s="6">
        <v>2.4134569832440889</v>
      </c>
      <c r="G263" s="6">
        <v>1.9913067076174404</v>
      </c>
      <c r="H263" s="6">
        <v>0.13813977173597891</v>
      </c>
      <c r="I263" s="6">
        <v>0.79360302802946592</v>
      </c>
      <c r="J263" s="6">
        <v>0.79360302802946592</v>
      </c>
      <c r="K263" s="6">
        <v>0.38402156854559344</v>
      </c>
      <c r="L263" s="6">
        <v>2.4834125054897793</v>
      </c>
      <c r="M263" s="6">
        <v>1.4871132406822114</v>
      </c>
      <c r="N263" s="6">
        <v>0.99629926480756792</v>
      </c>
      <c r="O263" s="6">
        <v>0.70861442787150808</v>
      </c>
      <c r="P263" s="6">
        <v>0.22432940941407617</v>
      </c>
      <c r="Q263" s="6">
        <v>3.0330638772545786</v>
      </c>
      <c r="R263" s="6">
        <v>2.3244494493830703</v>
      </c>
      <c r="S263" s="6">
        <v>1.8603224155551619</v>
      </c>
      <c r="T263" s="6">
        <v>1.3791785132305465</v>
      </c>
      <c r="U263" s="6">
        <v>1.1727414616994167</v>
      </c>
      <c r="V263" s="6">
        <v>0.94527093615252378</v>
      </c>
      <c r="W263" s="6"/>
      <c r="X263" s="6"/>
      <c r="Y263" s="6"/>
      <c r="Z263" s="6"/>
      <c r="AA263" s="6"/>
    </row>
    <row r="264" spans="1:27">
      <c r="A264" t="s">
        <v>282</v>
      </c>
      <c r="B264" s="6">
        <v>1.6169061979965704</v>
      </c>
      <c r="C264" s="6">
        <v>-0.81228757902707116</v>
      </c>
      <c r="D264" s="6">
        <v>0.40230930948474963</v>
      </c>
      <c r="E264" s="6">
        <v>0.33531020564581127</v>
      </c>
      <c r="F264" s="6">
        <v>6.6999103838938368E-2</v>
      </c>
      <c r="G264" s="6">
        <v>1.9975219411202991</v>
      </c>
      <c r="H264" s="6">
        <v>0.1035735304256491</v>
      </c>
      <c r="I264" s="6">
        <v>2.78778058723681</v>
      </c>
      <c r="J264" s="6">
        <v>2.78778058723681</v>
      </c>
      <c r="K264" s="6">
        <v>0.38469957550277645</v>
      </c>
      <c r="L264" s="6">
        <v>-2.2877756239257589</v>
      </c>
      <c r="M264" s="6">
        <v>2.0649582359657344</v>
      </c>
      <c r="N264" s="6">
        <v>-4.3527338598914938</v>
      </c>
      <c r="O264" s="6">
        <v>2.2264637218471641</v>
      </c>
      <c r="P264" s="6">
        <v>0.22434887347066737</v>
      </c>
      <c r="Q264" s="6">
        <v>-0.56081652989831543</v>
      </c>
      <c r="R264" s="6">
        <v>-2.7872802517454796</v>
      </c>
      <c r="S264" s="6">
        <v>2.4649660603796488</v>
      </c>
      <c r="T264" s="6">
        <v>1.9492602092146309</v>
      </c>
      <c r="U264" s="6">
        <v>-3.0257825902779643</v>
      </c>
      <c r="V264" s="6">
        <v>-4.7365404609601107</v>
      </c>
      <c r="W264" s="6"/>
      <c r="X264" s="6"/>
      <c r="Y264" s="6"/>
      <c r="Z264" s="6"/>
      <c r="AA264" s="6"/>
    </row>
    <row r="265" spans="1:27">
      <c r="A265" t="s">
        <v>283</v>
      </c>
      <c r="B265" s="6">
        <v>3.4907294234582054</v>
      </c>
      <c r="C265" s="6">
        <v>1.0082807431476937</v>
      </c>
      <c r="D265" s="6">
        <v>2.2495050833029495</v>
      </c>
      <c r="E265" s="6">
        <v>1.4267393880000867</v>
      </c>
      <c r="F265" s="6">
        <v>0.82276569530286281</v>
      </c>
      <c r="G265" s="6">
        <v>2.0571070854025812</v>
      </c>
      <c r="H265" s="6">
        <v>6.9034124013356291E-2</v>
      </c>
      <c r="I265" s="6">
        <v>-1.6506478626322263</v>
      </c>
      <c r="J265" s="6">
        <v>-1.6506478626322263</v>
      </c>
      <c r="K265" s="6">
        <v>0.38515158014089612</v>
      </c>
      <c r="L265" s="6">
        <v>1.5948768106617452</v>
      </c>
      <c r="M265" s="6">
        <v>1.9380983183213931</v>
      </c>
      <c r="N265" s="6">
        <v>-0.34322150765964787</v>
      </c>
      <c r="O265" s="6">
        <v>3.9340303965941006</v>
      </c>
      <c r="P265" s="6">
        <v>0.22241731086562455</v>
      </c>
      <c r="Q265" s="6">
        <v>4.6539107455817597</v>
      </c>
      <c r="R265" s="6">
        <v>0.71988034898765896</v>
      </c>
      <c r="S265" s="6">
        <v>2.0215498299781141</v>
      </c>
      <c r="T265" s="6">
        <v>1.9142281099567731</v>
      </c>
      <c r="U265" s="6">
        <v>2.6323609156036456</v>
      </c>
      <c r="V265" s="6">
        <v>-1.194347760969114</v>
      </c>
      <c r="W265" s="6"/>
      <c r="X265" s="6"/>
      <c r="Y265" s="6"/>
      <c r="Z265" s="6"/>
      <c r="AA265" s="6"/>
    </row>
    <row r="266" spans="1:27">
      <c r="A266" t="s">
        <v>284</v>
      </c>
      <c r="B266" s="6">
        <v>0.23623800756631397</v>
      </c>
      <c r="C266" s="6">
        <v>6.3367642996180251</v>
      </c>
      <c r="D266" s="6">
        <v>3.2865011535921695</v>
      </c>
      <c r="E266" s="6">
        <v>2.1057919492264432</v>
      </c>
      <c r="F266" s="6">
        <v>1.1807092043657264</v>
      </c>
      <c r="G266" s="6">
        <v>1.775766316166749</v>
      </c>
      <c r="H266" s="6">
        <v>3.4512594669777741E-2</v>
      </c>
      <c r="I266" s="6">
        <v>0.77365362601007348</v>
      </c>
      <c r="J266" s="6">
        <v>0.77365362601007348</v>
      </c>
      <c r="K266" s="6">
        <v>0.38537758245995124</v>
      </c>
      <c r="L266" s="6">
        <v>0.83238882302715023</v>
      </c>
      <c r="M266" s="6">
        <v>1.1984605784292506</v>
      </c>
      <c r="N266" s="6">
        <v>-0.36607175540210035</v>
      </c>
      <c r="O266" s="6">
        <v>1.7620379446118299</v>
      </c>
      <c r="P266" s="6">
        <v>0.22606223575721249</v>
      </c>
      <c r="Q266" s="6">
        <v>2.1960965303909865</v>
      </c>
      <c r="R266" s="6">
        <v>0.43405858577915662</v>
      </c>
      <c r="S266" s="6">
        <v>0.86367752966574551</v>
      </c>
      <c r="T266" s="6">
        <v>1.2962485505294881</v>
      </c>
      <c r="U266" s="6">
        <v>1.332419000725241</v>
      </c>
      <c r="V266" s="6">
        <v>-0.86218996475033149</v>
      </c>
      <c r="W266" s="6"/>
      <c r="X266" s="6"/>
      <c r="Y266" s="6"/>
      <c r="Z266" s="6"/>
      <c r="AA266" s="6"/>
    </row>
    <row r="267" spans="1:27">
      <c r="A267" t="s">
        <v>285</v>
      </c>
      <c r="B267" s="6">
        <v>1.3710568374499132</v>
      </c>
      <c r="C267" s="6">
        <v>3.0599169079707167</v>
      </c>
      <c r="D267" s="6">
        <v>2.215486872710315</v>
      </c>
      <c r="E267" s="6">
        <v>0.99161942107173218</v>
      </c>
      <c r="F267" s="6">
        <v>1.2238674516385828</v>
      </c>
      <c r="G267" s="6">
        <v>2.0829754132637541</v>
      </c>
      <c r="H267" s="6">
        <v>6.297806642890956E-2</v>
      </c>
      <c r="I267" s="6">
        <v>9.1015000964844717E-2</v>
      </c>
      <c r="J267" s="6">
        <v>9.1015000964844717E-2</v>
      </c>
      <c r="K267" s="6">
        <v>0.38596972660935303</v>
      </c>
      <c r="L267" s="6">
        <v>0.74675111177365516</v>
      </c>
      <c r="M267" s="6">
        <v>0.24741102851354368</v>
      </c>
      <c r="N267" s="6">
        <v>0.49934008326011148</v>
      </c>
      <c r="O267" s="6">
        <v>1.9750474093992292</v>
      </c>
      <c r="P267" s="6">
        <v>0.2263640016070711</v>
      </c>
      <c r="Q267" s="6">
        <v>2.2747188862175958</v>
      </c>
      <c r="R267" s="6">
        <v>0.29967147681836642</v>
      </c>
      <c r="S267" s="6">
        <v>-0.32467014682230277</v>
      </c>
      <c r="T267" s="6">
        <v>0.41480058169114348</v>
      </c>
      <c r="U267" s="6">
        <v>2.5993890330398983</v>
      </c>
      <c r="V267" s="6">
        <v>-0.11512910487277705</v>
      </c>
      <c r="W267" s="6"/>
      <c r="X267" s="6"/>
      <c r="Y267" s="6"/>
      <c r="Z267" s="6"/>
      <c r="AA267" s="6"/>
    </row>
    <row r="268" spans="1:27">
      <c r="A268" t="s">
        <v>286</v>
      </c>
      <c r="B268" s="6">
        <v>3.2995007980588298</v>
      </c>
      <c r="C268" s="6">
        <v>4.2321968842330193</v>
      </c>
      <c r="D268" s="6">
        <v>3.7658488411459246</v>
      </c>
      <c r="E268" s="6">
        <v>1.3310021407885841</v>
      </c>
      <c r="F268" s="6">
        <v>2.4348467003573404</v>
      </c>
      <c r="G268" s="6">
        <v>2.0179025258221932</v>
      </c>
      <c r="H268" s="6">
        <v>8.8630850698731015E-2</v>
      </c>
      <c r="I268" s="6">
        <v>0.3037310496210921</v>
      </c>
      <c r="J268" s="6">
        <v>0.3037310496210921</v>
      </c>
      <c r="K268" s="6">
        <v>0.38656552925237075</v>
      </c>
      <c r="L268" s="6">
        <v>1.9829955937992296</v>
      </c>
      <c r="M268" s="6">
        <v>-0.45427331986673047</v>
      </c>
      <c r="N268" s="6">
        <v>2.4372689136659602</v>
      </c>
      <c r="O268" s="6">
        <v>1.547127056163669</v>
      </c>
      <c r="P268" s="6">
        <v>0.22579489262081651</v>
      </c>
      <c r="Q268" s="6">
        <v>3.1807892624456633</v>
      </c>
      <c r="R268" s="6">
        <v>1.6336622062819941</v>
      </c>
      <c r="S268" s="6">
        <v>-0.92078663616805212</v>
      </c>
      <c r="T268" s="6">
        <v>-0.31821593254592173</v>
      </c>
      <c r="U268" s="6">
        <v>4.1015758986137154</v>
      </c>
      <c r="V268" s="6">
        <v>1.9518781388279158</v>
      </c>
      <c r="W268" s="6"/>
      <c r="X268" s="6"/>
      <c r="Y268" s="6"/>
      <c r="Z268" s="6"/>
      <c r="AA268" s="6"/>
    </row>
    <row r="269" spans="1:27">
      <c r="A269" t="s">
        <v>287</v>
      </c>
      <c r="B269" s="6">
        <v>4.7728193936752206</v>
      </c>
      <c r="C269" s="6">
        <v>1.9114562443721894</v>
      </c>
      <c r="D269" s="6">
        <v>3.342137819023705</v>
      </c>
      <c r="E269" s="6">
        <v>2.1166574853005216</v>
      </c>
      <c r="F269" s="6">
        <v>1.2254803337231834</v>
      </c>
      <c r="G269" s="6">
        <v>2.1094158307967508</v>
      </c>
      <c r="H269" s="6">
        <v>0.11174887053561949</v>
      </c>
      <c r="I269" s="6">
        <v>-0.69699010222343816</v>
      </c>
      <c r="J269" s="6">
        <v>-0.69699010222343816</v>
      </c>
      <c r="K269" s="6">
        <v>0.38716501299258094</v>
      </c>
      <c r="L269" s="6">
        <v>1.6554239692236239</v>
      </c>
      <c r="M269" s="6">
        <v>-0.63628214820303641</v>
      </c>
      <c r="N269" s="6">
        <v>2.2917061174266604</v>
      </c>
      <c r="O269" s="6">
        <v>3.6409834589348633</v>
      </c>
      <c r="P269" s="6">
        <v>0.22358264572797446</v>
      </c>
      <c r="Q269" s="6">
        <v>4.482346713358039</v>
      </c>
      <c r="R269" s="6">
        <v>0.84136325442317528</v>
      </c>
      <c r="S269" s="6">
        <v>-0.69716411742911921</v>
      </c>
      <c r="T269" s="6">
        <v>-0.61875014472346512</v>
      </c>
      <c r="U269" s="6">
        <v>5.1795108307871587</v>
      </c>
      <c r="V269" s="6">
        <v>1.4601133991466404</v>
      </c>
      <c r="W269" s="6"/>
      <c r="X269" s="6"/>
      <c r="Y269" s="6"/>
      <c r="Z269" s="6"/>
      <c r="AA269" s="6"/>
    </row>
    <row r="270" spans="1:27">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row>
    <row r="271" spans="1:27">
      <c r="A271" t="s">
        <v>288</v>
      </c>
      <c r="B271" s="6">
        <v>3.3446883676814489</v>
      </c>
      <c r="C271" s="6">
        <v>3.3767591082675295</v>
      </c>
      <c r="D271" s="6">
        <v>3.3607237379744888</v>
      </c>
      <c r="E271" s="6">
        <v>0.93481368921015318</v>
      </c>
      <c r="F271" s="6">
        <v>2.4259100487643366</v>
      </c>
      <c r="G271" s="6">
        <v>3.679105896472354</v>
      </c>
      <c r="H271" s="6">
        <v>0.33664893976287719</v>
      </c>
      <c r="I271" s="6">
        <v>0.4899703342941234</v>
      </c>
      <c r="J271" s="6">
        <v>0.36874515948689124</v>
      </c>
      <c r="K271" s="6">
        <v>0.32721006168969091</v>
      </c>
      <c r="L271" s="6">
        <v>1.2996541780617179</v>
      </c>
      <c r="M271" s="6">
        <v>-1.9770782602600324E-2</v>
      </c>
      <c r="N271" s="6">
        <v>1.3194249606643189</v>
      </c>
      <c r="O271" s="6">
        <v>1.7950545312570032</v>
      </c>
      <c r="P271" s="6">
        <v>0.22014138362992031</v>
      </c>
      <c r="Q271" s="6">
        <v>2.6759003424419885</v>
      </c>
      <c r="R271" s="6">
        <v>0.88084581118498606</v>
      </c>
      <c r="S271" s="6">
        <v>1.4000497609744112E-2</v>
      </c>
      <c r="T271" s="6">
        <v>-2.6402615125960243E-2</v>
      </c>
      <c r="U271" s="6">
        <v>2.6618998448322437</v>
      </c>
      <c r="V271" s="6">
        <v>0.9072484263109456</v>
      </c>
      <c r="W271" s="6"/>
      <c r="X271" s="6"/>
      <c r="Y271" s="6"/>
      <c r="Z271" s="6"/>
      <c r="AA271" s="6"/>
    </row>
    <row r="272" spans="1:27">
      <c r="A272" t="s">
        <v>289</v>
      </c>
      <c r="B272" s="6">
        <v>2.7690690009924475</v>
      </c>
      <c r="C272" s="6">
        <v>2.8797953731445918</v>
      </c>
      <c r="D272" s="6">
        <v>2.8244321870685218</v>
      </c>
      <c r="E272" s="6">
        <v>0.34324560703077445</v>
      </c>
      <c r="F272" s="6">
        <v>2.4811865800377451</v>
      </c>
      <c r="G272" s="6">
        <v>3.3522805717466322</v>
      </c>
      <c r="H272" s="6">
        <v>0.35582099448886761</v>
      </c>
      <c r="I272" s="6">
        <v>0.44435689984220578</v>
      </c>
      <c r="J272" s="6">
        <v>0.44435689984220578</v>
      </c>
      <c r="K272" s="6">
        <v>0.34830840806717356</v>
      </c>
      <c r="L272" s="6">
        <v>1.1897752532531489</v>
      </c>
      <c r="M272" s="6">
        <v>-9.2297897969639761E-3</v>
      </c>
      <c r="N272" s="6">
        <v>1.1990050430501122</v>
      </c>
      <c r="O272" s="6">
        <v>3.5798223256163362</v>
      </c>
      <c r="P272" s="6">
        <v>0.23853379574590608</v>
      </c>
      <c r="Q272" s="6">
        <v>3.9031527109875572</v>
      </c>
      <c r="R272" s="6">
        <v>0.32333038537122083</v>
      </c>
      <c r="S272" s="6">
        <v>-0.11336294249650261</v>
      </c>
      <c r="T272" s="6">
        <v>3.3317921387123493E-2</v>
      </c>
      <c r="U272" s="6">
        <v>4.0165156534840616</v>
      </c>
      <c r="V272" s="6">
        <v>0.29001246398409741</v>
      </c>
      <c r="W272" s="6"/>
      <c r="X272" s="6"/>
      <c r="Y272" s="6"/>
      <c r="Z272" s="6"/>
      <c r="AA272" s="6"/>
    </row>
    <row r="273" spans="1:27">
      <c r="A273" t="s">
        <v>290</v>
      </c>
      <c r="B273" s="6">
        <v>1.9247907615785975</v>
      </c>
      <c r="C273" s="6">
        <v>1.9475018002682443</v>
      </c>
      <c r="D273" s="6">
        <v>1.9361462809234209</v>
      </c>
      <c r="E273" s="6">
        <v>-0.22373879943254274</v>
      </c>
      <c r="F273" s="6">
        <v>2.1598850803559637</v>
      </c>
      <c r="G273" s="6">
        <v>2.4754853432322745</v>
      </c>
      <c r="H273" s="6">
        <v>0.35904991850417367</v>
      </c>
      <c r="I273" s="6">
        <v>0.48868619758684584</v>
      </c>
      <c r="J273" s="6">
        <v>0.48868619758684584</v>
      </c>
      <c r="K273" s="6">
        <v>0.35700348497363965</v>
      </c>
      <c r="L273" s="6">
        <v>0.92994008922793325</v>
      </c>
      <c r="M273" s="6">
        <v>0.12978735772084743</v>
      </c>
      <c r="N273" s="6">
        <v>0.80015273150708588</v>
      </c>
      <c r="O273" s="6">
        <v>3.3295691346640806</v>
      </c>
      <c r="P273" s="6">
        <v>0.23291827946218782</v>
      </c>
      <c r="Q273" s="6">
        <v>3.4702214683730812</v>
      </c>
      <c r="R273" s="6">
        <v>0.14065233370900182</v>
      </c>
      <c r="S273" s="6">
        <v>0.16546754299529109</v>
      </c>
      <c r="T273" s="6">
        <v>0.12416371944254696</v>
      </c>
      <c r="U273" s="6">
        <v>3.3047539253777916</v>
      </c>
      <c r="V273" s="6">
        <v>1.6488614266454867E-2</v>
      </c>
      <c r="W273" s="6"/>
      <c r="X273" s="6"/>
      <c r="Y273" s="6"/>
      <c r="Z273" s="6"/>
      <c r="AA273" s="6"/>
    </row>
    <row r="274" spans="1:27">
      <c r="A274" t="s">
        <v>291</v>
      </c>
      <c r="B274" s="6">
        <v>3.2160153498835609</v>
      </c>
      <c r="C274" s="6">
        <v>3.240437109392369</v>
      </c>
      <c r="D274" s="6">
        <v>3.2282262296379649</v>
      </c>
      <c r="E274" s="6">
        <v>1.8321963389831719</v>
      </c>
      <c r="F274" s="6">
        <v>1.396029890654793</v>
      </c>
      <c r="G274" s="6">
        <v>1.979028711661557</v>
      </c>
      <c r="H274" s="6">
        <v>8.7857688444741733E-2</v>
      </c>
      <c r="I274" s="6">
        <v>8.3455690247902226E-2</v>
      </c>
      <c r="J274" s="6">
        <v>8.3455690247902226E-2</v>
      </c>
      <c r="K274" s="6">
        <v>0.38525851684660967</v>
      </c>
      <c r="L274" s="6">
        <v>1.2876312582566576</v>
      </c>
      <c r="M274" s="6">
        <v>0.79668604862701742</v>
      </c>
      <c r="N274" s="6">
        <v>0.49094520962964044</v>
      </c>
      <c r="O274" s="6">
        <v>2.2057547816023666</v>
      </c>
      <c r="P274" s="6">
        <v>0.22452868613108748</v>
      </c>
      <c r="Q274" s="6">
        <v>2.9989090324256091</v>
      </c>
      <c r="R274" s="6">
        <v>0.79315425082324209</v>
      </c>
      <c r="S274" s="6">
        <v>0.71880174485068271</v>
      </c>
      <c r="T274" s="6">
        <v>0.81972887835834785</v>
      </c>
      <c r="U274" s="6">
        <v>2.2801072875749266</v>
      </c>
      <c r="V274" s="6">
        <v>-2.6574627535105783E-2</v>
      </c>
      <c r="W274" s="6"/>
      <c r="X274" s="6"/>
      <c r="Y274" s="6"/>
      <c r="Z274" s="6"/>
      <c r="AA274" s="6"/>
    </row>
    <row r="275" spans="1:27">
      <c r="A275" t="s">
        <v>292</v>
      </c>
      <c r="B275" s="6">
        <v>2.4199037591875694</v>
      </c>
      <c r="C275" s="6">
        <v>3.8850835840484876</v>
      </c>
      <c r="D275" s="6">
        <v>3.1524936716180285</v>
      </c>
      <c r="E275" s="6">
        <v>1.6362677490968203</v>
      </c>
      <c r="F275" s="6">
        <v>1.5162259225212082</v>
      </c>
      <c r="G275" s="6">
        <v>1.9965150215123617</v>
      </c>
      <c r="H275" s="6">
        <v>7.4467595583259452E-2</v>
      </c>
      <c r="I275" s="6">
        <v>0.11785239359314303</v>
      </c>
      <c r="J275" s="6">
        <v>0.11785239359314303</v>
      </c>
      <c r="K275" s="6">
        <v>0.386269462828564</v>
      </c>
      <c r="L275" s="6">
        <v>1.3043898744559148</v>
      </c>
      <c r="M275" s="6">
        <v>8.8829034718256816E-2</v>
      </c>
      <c r="N275" s="6">
        <v>1.215560839737658</v>
      </c>
      <c r="O275" s="6">
        <v>2.231298967277398</v>
      </c>
      <c r="P275" s="6">
        <v>0.22545094392826864</v>
      </c>
      <c r="Q275" s="6">
        <v>3.0334878481030714</v>
      </c>
      <c r="R275" s="6">
        <v>0.80218888082567308</v>
      </c>
      <c r="S275" s="6">
        <v>-0.26973584268843215</v>
      </c>
      <c r="T275" s="6">
        <v>0.19352076373781119</v>
      </c>
      <c r="U275" s="6">
        <v>3.3032236907915031</v>
      </c>
      <c r="V275" s="6">
        <v>0.60866811708786195</v>
      </c>
      <c r="W275" s="6"/>
      <c r="X275" s="6"/>
      <c r="Y275" s="6"/>
      <c r="Z275" s="6"/>
      <c r="AA275" s="6"/>
    </row>
    <row r="276" spans="1:27">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row>
    <row r="277" spans="1:27">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row>
    <row r="278" spans="1:27">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row>
    <row r="279" spans="1:27">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row>
    <row r="280" spans="1:27">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row>
    <row r="281" spans="1:27">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row>
    <row r="282" spans="1:27">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row>
    <row r="283" spans="1:27">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row>
    <row r="284" spans="1:27">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row>
    <row r="285" spans="1:27">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row>
    <row r="286" spans="1:27">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row>
    <row r="287" spans="1:27">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row>
    <row r="288" spans="1:27">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row>
    <row r="289" spans="2:27">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row>
    <row r="290" spans="2:27">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row>
    <row r="291" spans="2:27">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row>
    <row r="292" spans="2:27">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row>
    <row r="293" spans="2:27">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row>
    <row r="294" spans="2:27">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row>
    <row r="295" spans="2:27">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row>
    <row r="296" spans="2:27">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row>
    <row r="297" spans="2:27">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row>
    <row r="298" spans="2:27">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row>
    <row r="299" spans="2:27">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row>
    <row r="300" spans="2:27">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row>
    <row r="301" spans="2:27">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row>
    <row r="302" spans="2:27">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row>
    <row r="303" spans="2:27">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row>
    <row r="304" spans="2:27">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row>
    <row r="305" spans="2:27">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row>
    <row r="306" spans="2:27">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row>
    <row r="307" spans="2:27">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row>
    <row r="308" spans="2:27">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row>
    <row r="309" spans="2:27">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row>
    <row r="310" spans="2:27">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row>
    <row r="311" spans="2:27">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row>
    <row r="312" spans="2:27">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row>
    <row r="313" spans="2:27">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row>
    <row r="314" spans="2:27">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row>
    <row r="315" spans="2:27">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row>
    <row r="316" spans="2:27">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row>
    <row r="317" spans="2:27">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row>
    <row r="318" spans="2:27">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row>
    <row r="319" spans="2:27">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row>
    <row r="320" spans="2:27">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row>
    <row r="321" spans="2:27">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row>
    <row r="322" spans="2:27">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row>
    <row r="323" spans="2:27">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row>
    <row r="324" spans="2:27">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row>
    <row r="325" spans="2:27">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row>
    <row r="326" spans="2:27">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row>
    <row r="327" spans="2:27">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row>
    <row r="328" spans="2:27">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row>
    <row r="329" spans="2:27">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row>
    <row r="330" spans="2:27">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row>
    <row r="331" spans="2:27">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row>
    <row r="332" spans="2:27">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row>
    <row r="333" spans="2:27">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row>
    <row r="334" spans="2:27">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row>
    <row r="335" spans="2:27">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row>
    <row r="336" spans="2:27">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row>
    <row r="337" spans="2:27">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row>
    <row r="338" spans="2:27">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row>
    <row r="339" spans="2:27">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row>
    <row r="340" spans="2:27">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row>
    <row r="341" spans="2:27">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row>
    <row r="342" spans="2:27">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row>
    <row r="343" spans="2:27">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row>
    <row r="344" spans="2:27">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row>
    <row r="345" spans="2:27">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row>
    <row r="346" spans="2:27">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row>
    <row r="347" spans="2:27">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row>
    <row r="348" spans="2:27">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row>
    <row r="349" spans="2:27">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row>
    <row r="350" spans="2:27">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row>
    <row r="351" spans="2:27">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row>
    <row r="352" spans="2:27">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row>
    <row r="353" spans="2:27">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row>
    <row r="354" spans="2:27">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row>
    <row r="355" spans="2:27">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row>
    <row r="356" spans="2:27">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row>
    <row r="357" spans="2:27">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row>
    <row r="358" spans="2:27">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row>
    <row r="359" spans="2:27">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row>
    <row r="360" spans="2:27">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row>
    <row r="361" spans="2:27">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row>
    <row r="362" spans="2:27">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row>
    <row r="363" spans="2:27">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row>
    <row r="364" spans="2:27">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row>
    <row r="365" spans="2:27">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row>
    <row r="366" spans="2:27">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row>
    <row r="367" spans="2:27">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row>
    <row r="368" spans="2:27">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row>
    <row r="369" spans="2:27">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row>
    <row r="370" spans="2:27">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row>
    <row r="371" spans="2:27">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row>
    <row r="372" spans="2:27">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row>
    <row r="373" spans="2:27">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row>
    <row r="374" spans="2:27">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row>
    <row r="375" spans="2:27">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row>
    <row r="376" spans="2:27">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row>
    <row r="377" spans="2:27">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row>
    <row r="378" spans="2:27">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row>
    <row r="379" spans="2:27">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row>
    <row r="380" spans="2:27">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row>
    <row r="381" spans="2:27">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row>
    <row r="382" spans="2:27">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row>
    <row r="383" spans="2:27">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row>
    <row r="384" spans="2:27">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row>
    <row r="385" spans="2:27">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row>
    <row r="386" spans="2:27">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row>
    <row r="387" spans="2:27">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row>
    <row r="388" spans="2:27">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row>
    <row r="389" spans="2:27">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row>
    <row r="390" spans="2:27">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row>
    <row r="391" spans="2:27">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row>
    <row r="392" spans="2:27">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row>
    <row r="393" spans="2:27">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row>
    <row r="394" spans="2:27">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row>
    <row r="395" spans="2:27">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row>
    <row r="396" spans="2:27">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row>
    <row r="397" spans="2:27">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row>
    <row r="398" spans="2:27">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row>
    <row r="399" spans="2:27">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row>
    <row r="400" spans="2:27">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row>
    <row r="401" spans="2:27">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row>
    <row r="402" spans="2:27">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row>
    <row r="403" spans="2:27">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row>
    <row r="404" spans="2:27">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row>
    <row r="405" spans="2:27">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row>
    <row r="406" spans="2:27">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row>
    <row r="407" spans="2:27">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row>
    <row r="408" spans="2:27">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row>
    <row r="409" spans="2:27">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row>
    <row r="410" spans="2:27">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row>
    <row r="411" spans="2:27">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row>
    <row r="412" spans="2:27">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row>
    <row r="413" spans="2:27">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row>
    <row r="414" spans="2:27">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row>
    <row r="415" spans="2:27">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row>
    <row r="416" spans="2:27">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row>
    <row r="417" spans="2:27">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row>
    <row r="418" spans="2:27">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row>
    <row r="419" spans="2:27">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row>
    <row r="420" spans="2:27">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row>
    <row r="421" spans="2:27">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row>
    <row r="422" spans="2:27">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row>
    <row r="423" spans="2:27">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row>
    <row r="424" spans="2:27">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row>
    <row r="425" spans="2:27">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row>
    <row r="426" spans="2:27">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row>
    <row r="427" spans="2:27">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row>
    <row r="428" spans="2:27">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row>
    <row r="429" spans="2:27">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row>
    <row r="430" spans="2:27">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row>
    <row r="431" spans="2:27">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row>
    <row r="432" spans="2:27">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row>
    <row r="433" spans="2:27">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row>
    <row r="434" spans="2:27">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row>
    <row r="435" spans="2:27">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row>
    <row r="436" spans="2:27">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row>
    <row r="437" spans="2:27">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row>
    <row r="438" spans="2:27">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row>
    <row r="439" spans="2:27">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row>
    <row r="440" spans="2:27">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row>
    <row r="441" spans="2:27">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row>
    <row r="442" spans="2:27">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row>
    <row r="443" spans="2:27">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row>
    <row r="444" spans="2:27">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row>
    <row r="445" spans="2:27">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row>
    <row r="446" spans="2:27">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row>
    <row r="447" spans="2:27">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row>
    <row r="448" spans="2:27">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row>
    <row r="449" spans="2:27">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row>
    <row r="450" spans="2:27">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row>
    <row r="451" spans="2:27">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row>
    <row r="452" spans="2:27">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row>
    <row r="453" spans="2:27">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row>
    <row r="454" spans="2:27">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row>
    <row r="455" spans="2:27">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row>
    <row r="456" spans="2:27">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row>
    <row r="457" spans="2:27">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row>
    <row r="458" spans="2:27">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row>
    <row r="459" spans="2:27">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row>
    <row r="460" spans="2:27">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row>
    <row r="461" spans="2:27">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row>
    <row r="462" spans="2:27">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row>
    <row r="463" spans="2:27">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row>
    <row r="464" spans="2:27">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row>
    <row r="465" spans="2:27">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row>
    <row r="466" spans="2:27">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row>
    <row r="467" spans="2:27">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row>
    <row r="468" spans="2:27">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row>
    <row r="469" spans="2:27">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row>
    <row r="470" spans="2:27">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row>
    <row r="471" spans="2:27">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row>
    <row r="472" spans="2:27">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row>
    <row r="473" spans="2:27">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row>
    <row r="474" spans="2:27">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row>
    <row r="475" spans="2:27">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row>
    <row r="476" spans="2:27">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row>
    <row r="477" spans="2:27">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row>
    <row r="478" spans="2:27">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row>
    <row r="479" spans="2:27">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row>
    <row r="480" spans="2:27">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row>
    <row r="481" spans="2:27">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row>
    <row r="482" spans="2:27">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row>
    <row r="483" spans="2:27">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row>
    <row r="484" spans="2:27">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row>
    <row r="485" spans="2:27">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row>
    <row r="486" spans="2:27">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row>
    <row r="487" spans="2:27">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row>
    <row r="488" spans="2:27">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row>
    <row r="489" spans="2:27">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row>
    <row r="490" spans="2:27">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row>
    <row r="491" spans="2:27">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row>
    <row r="492" spans="2:27">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row>
    <row r="493" spans="2:27">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row>
    <row r="494" spans="2:27">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row>
    <row r="495" spans="2:27">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row>
    <row r="496" spans="2:27">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row>
    <row r="497" spans="2:27">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row>
    <row r="498" spans="2:27">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row>
    <row r="499" spans="2:27">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row>
    <row r="500" spans="2:27">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row>
    <row r="501" spans="2:27">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row>
    <row r="502" spans="2:27">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row>
    <row r="503" spans="2:27">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row>
    <row r="504" spans="2:27">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row>
    <row r="505" spans="2:27">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row>
    <row r="506" spans="2:27">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row>
    <row r="507" spans="2:27">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row>
    <row r="508" spans="2:27">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row>
    <row r="509" spans="2:27">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row>
    <row r="510" spans="2:27">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row>
    <row r="511" spans="2:27">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row>
    <row r="512" spans="2:27">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row>
    <row r="513" spans="2:27">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row>
    <row r="514" spans="2:27">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row>
    <row r="515" spans="2:27">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row>
    <row r="516" spans="2:27">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row>
    <row r="517" spans="2:27">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row>
    <row r="518" spans="2:27">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row>
    <row r="519" spans="2:27">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row>
    <row r="520" spans="2:27">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row>
    <row r="521" spans="2:27">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row>
    <row r="522" spans="2:27">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row>
    <row r="523" spans="2:27">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row>
    <row r="524" spans="2:27">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row>
    <row r="525" spans="2:27">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row>
    <row r="526" spans="2:27">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row>
    <row r="527" spans="2:27">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row>
    <row r="528" spans="2:27">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row>
    <row r="529" spans="2:27">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row>
    <row r="530" spans="2:27">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row>
    <row r="531" spans="2:27">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row>
    <row r="532" spans="2:27">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row>
    <row r="533" spans="2:27">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row>
    <row r="534" spans="2:27">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row>
    <row r="535" spans="2:27">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row>
    <row r="536" spans="2:27">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row>
    <row r="537" spans="2:27">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row>
    <row r="538" spans="2:27">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row>
    <row r="539" spans="2:27">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row>
    <row r="540" spans="2:27">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row>
    <row r="541" spans="2:27">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row>
    <row r="542" spans="2:27">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row>
    <row r="543" spans="2:27">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row>
    <row r="544" spans="2:27">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row>
    <row r="545" spans="2:27">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row>
    <row r="546" spans="2:27">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row>
    <row r="547" spans="2:27">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row>
    <row r="548" spans="2:27">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row>
    <row r="549" spans="2:27">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row>
    <row r="550" spans="2:27">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row>
    <row r="551" spans="2:27">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row>
    <row r="552" spans="2:27">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row>
    <row r="553" spans="2:27">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row>
    <row r="554" spans="2:27">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row>
    <row r="555" spans="2:27">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row>
    <row r="556" spans="2:27">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row>
    <row r="557" spans="2:27">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row>
    <row r="558" spans="2:27">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row>
    <row r="559" spans="2:27">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row>
    <row r="560" spans="2:27">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row>
    <row r="561" spans="2:27">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row>
    <row r="562" spans="2:27">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row>
    <row r="563" spans="2:27">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row>
    <row r="564" spans="2:27">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row>
    <row r="565" spans="2:27">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row>
    <row r="566" spans="2:27">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row>
    <row r="567" spans="2:27">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row>
    <row r="568" spans="2:27">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row>
    <row r="569" spans="2:27">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row>
    <row r="570" spans="2:27">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row>
    <row r="571" spans="2:27">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row>
    <row r="572" spans="2:27">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row>
    <row r="573" spans="2:27">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row>
    <row r="574" spans="2:27">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row>
    <row r="575" spans="2:27">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row>
    <row r="576" spans="2:27">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row>
    <row r="577" spans="2:27">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row>
    <row r="578" spans="2:27">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row>
    <row r="579" spans="2:27">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row>
    <row r="580" spans="2:27">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row>
    <row r="581" spans="2:27">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row>
    <row r="582" spans="2:27">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row>
    <row r="583" spans="2:27">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row>
    <row r="584" spans="2:27">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row>
    <row r="585" spans="2:27">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row>
    <row r="586" spans="2:27">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row>
    <row r="587" spans="2:27">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row>
    <row r="588" spans="2:27">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row>
    <row r="589" spans="2:27">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row>
    <row r="590" spans="2:27">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row>
    <row r="591" spans="2:27">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row>
    <row r="592" spans="2:27">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row>
    <row r="593" spans="2:27">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row>
    <row r="594" spans="2:27">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row>
    <row r="595" spans="2:27">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row>
    <row r="596" spans="2:27">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row>
    <row r="597" spans="2:27">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row>
    <row r="598" spans="2:27">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row>
    <row r="599" spans="2:27">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row>
    <row r="600" spans="2:27">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row>
    <row r="601" spans="2:27">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row>
    <row r="602" spans="2:27">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row>
    <row r="603" spans="2:27">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row>
    <row r="604" spans="2:27">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row>
    <row r="605" spans="2:27">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row>
    <row r="606" spans="2:27">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row>
    <row r="607" spans="2:27">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row>
    <row r="608" spans="2:27">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row>
    <row r="609" spans="2:27">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row>
    <row r="610" spans="2:27">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row>
    <row r="611" spans="2:27">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row>
    <row r="612" spans="2:27">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row>
    <row r="613" spans="2:27">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row>
    <row r="614" spans="2:27">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row>
    <row r="615" spans="2:27">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row>
    <row r="616" spans="2:27">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row>
    <row r="617" spans="2:27">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row>
    <row r="618" spans="2:27">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row>
    <row r="619" spans="2:27">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row>
    <row r="620" spans="2:27">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row>
    <row r="621" spans="2:27">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row>
    <row r="622" spans="2:27">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row>
    <row r="623" spans="2:27">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row>
    <row r="624" spans="2:27">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row>
    <row r="625" spans="2:27">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row>
    <row r="626" spans="2:27">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row>
    <row r="627" spans="2:27">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row>
    <row r="628" spans="2:27">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row>
    <row r="629" spans="2:27">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row>
    <row r="630" spans="2:27">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row>
    <row r="631" spans="2:27">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row>
    <row r="632" spans="2:27">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row>
    <row r="633" spans="2:27">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row>
    <row r="634" spans="2:27">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row>
    <row r="635" spans="2:27">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row>
    <row r="636" spans="2:27">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row>
    <row r="637" spans="2:27">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row>
    <row r="638" spans="2:27">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row>
    <row r="639" spans="2:27">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row>
    <row r="640" spans="2:27">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row>
    <row r="641" spans="2:27">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row>
    <row r="642" spans="2:27">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row>
    <row r="643" spans="2:27">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row>
    <row r="644" spans="2:27">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row>
    <row r="645" spans="2:27">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row>
    <row r="646" spans="2:27">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row>
    <row r="647" spans="2:27">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row>
    <row r="648" spans="2:27">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row>
    <row r="649" spans="2:27">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row>
    <row r="650" spans="2:27">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row>
    <row r="651" spans="2:27">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row>
    <row r="652" spans="2:27">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row>
    <row r="653" spans="2:27">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row>
    <row r="654" spans="2:27">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row>
    <row r="655" spans="2:27">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row>
    <row r="656" spans="2:27">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row>
    <row r="657" spans="2:27">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row>
    <row r="658" spans="2:27">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row>
    <row r="659" spans="2:27">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row>
    <row r="660" spans="2:27">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row>
    <row r="661" spans="2:27">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row>
    <row r="662" spans="2:27">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row>
    <row r="663" spans="2:27">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row>
    <row r="664" spans="2:27">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row>
    <row r="665" spans="2:27">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row>
    <row r="666" spans="2:27">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row>
    <row r="667" spans="2:27">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row>
    <row r="668" spans="2:27">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row>
    <row r="669" spans="2:27">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row>
    <row r="670" spans="2:27">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row>
    <row r="671" spans="2:27">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row>
    <row r="672" spans="2:27">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row>
    <row r="673" spans="2:27">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row>
    <row r="674" spans="2:27">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row>
    <row r="675" spans="2:27">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row>
    <row r="676" spans="2:27">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row>
    <row r="677" spans="2:27">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row>
    <row r="678" spans="2:27">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row>
    <row r="679" spans="2:27">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row>
    <row r="680" spans="2:27">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row>
    <row r="681" spans="2:27">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row>
    <row r="682" spans="2:27">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row>
    <row r="683" spans="2:27">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row>
    <row r="684" spans="2:27">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row>
    <row r="685" spans="2:27">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row>
    <row r="686" spans="2:27">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row>
    <row r="687" spans="2:27">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row>
    <row r="688" spans="2:27">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row>
    <row r="689" spans="2:27">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row>
    <row r="690" spans="2:27">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row>
    <row r="691" spans="2:27">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row>
    <row r="692" spans="2:27">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row>
    <row r="693" spans="2:27">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row>
    <row r="694" spans="2:27">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row>
    <row r="695" spans="2:27">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row>
    <row r="696" spans="2:27">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row>
    <row r="697" spans="2:27">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row>
    <row r="698" spans="2:27">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row>
    <row r="699" spans="2:27">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row>
    <row r="700" spans="2:27">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row>
    <row r="701" spans="2:27">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row>
    <row r="702" spans="2:27">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row>
    <row r="703" spans="2:27">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row>
    <row r="704" spans="2:27">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row>
    <row r="705" spans="2:27">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row>
    <row r="706" spans="2:27">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row>
    <row r="707" spans="2:27">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row>
    <row r="708" spans="2:27">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row>
    <row r="709" spans="2:27">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row>
    <row r="710" spans="2:27">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row>
    <row r="711" spans="2:27">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row>
    <row r="712" spans="2:27">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row>
    <row r="713" spans="2:27">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row>
    <row r="714" spans="2:27">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row>
    <row r="715" spans="2:27">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row>
    <row r="716" spans="2:27">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row>
    <row r="717" spans="2:27">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row>
    <row r="718" spans="2:27">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row>
    <row r="719" spans="2:27">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row>
    <row r="720" spans="2:27">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row>
    <row r="721" spans="2:27">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row>
    <row r="722" spans="2:27">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row>
    <row r="723" spans="2:27">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row>
    <row r="724" spans="2:27">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row>
    <row r="725" spans="2:27">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row>
    <row r="726" spans="2:27">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row>
    <row r="727" spans="2:27">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row>
    <row r="728" spans="2:27">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row>
    <row r="729" spans="2:27">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row>
    <row r="730" spans="2:27">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row>
    <row r="731" spans="2:27">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row>
    <row r="732" spans="2:27">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row>
    <row r="733" spans="2:27">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row>
    <row r="734" spans="2:27">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row>
    <row r="735" spans="2:27">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row>
    <row r="736" spans="2:27">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row>
    <row r="737" spans="2:27">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row>
    <row r="738" spans="2:27">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row>
    <row r="739" spans="2:27">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row>
    <row r="740" spans="2:27">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row>
    <row r="741" spans="2:27">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row>
    <row r="742" spans="2:27">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row>
    <row r="743" spans="2:27">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row>
    <row r="744" spans="2:27">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row>
    <row r="745" spans="2:27">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row>
    <row r="746" spans="2:27">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row>
    <row r="747" spans="2:27">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row>
    <row r="748" spans="2:27">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row>
    <row r="749" spans="2:27">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row>
    <row r="750" spans="2:27">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row>
    <row r="751" spans="2:27">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row>
    <row r="752" spans="2:27">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row>
    <row r="753" spans="2:27">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row>
    <row r="754" spans="2:27">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row>
    <row r="755" spans="2:27">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row>
    <row r="756" spans="2:27">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row>
    <row r="757" spans="2:27">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row>
    <row r="758" spans="2:27">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row>
    <row r="759" spans="2:27">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row>
    <row r="760" spans="2:27">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row>
    <row r="761" spans="2:27">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row>
    <row r="762" spans="2:27">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row>
    <row r="763" spans="2:27">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row>
    <row r="764" spans="2:27">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row>
    <row r="765" spans="2:27">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row>
    <row r="766" spans="2:27">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row>
    <row r="767" spans="2:27">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row>
    <row r="768" spans="2:27">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row>
    <row r="769" spans="2:27">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row>
    <row r="770" spans="2:27">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row>
    <row r="771" spans="2:27">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row>
    <row r="772" spans="2:27">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row>
    <row r="773" spans="2:27">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row>
    <row r="774" spans="2:27">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row>
    <row r="775" spans="2:27">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row>
    <row r="776" spans="2:27">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row>
    <row r="777" spans="2:27">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row>
    <row r="778" spans="2:27">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row>
    <row r="779" spans="2:27">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row>
    <row r="780" spans="2:27">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row>
    <row r="781" spans="2:27">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row>
    <row r="782" spans="2:27">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row>
    <row r="783" spans="2:27">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row>
    <row r="784" spans="2:27">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row>
    <row r="785" spans="2:27">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row>
    <row r="786" spans="2:27">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row>
    <row r="787" spans="2:27">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row>
    <row r="788" spans="2:27">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row>
    <row r="789" spans="2:27">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row>
    <row r="790" spans="2:27">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row>
    <row r="791" spans="2:27">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row>
    <row r="792" spans="2:27">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row>
    <row r="793" spans="2:27">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row>
    <row r="794" spans="2:27">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row>
    <row r="795" spans="2:27">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row>
    <row r="796" spans="2:27">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row>
    <row r="797" spans="2:27">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row>
    <row r="798" spans="2:27">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row>
    <row r="799" spans="2:27">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row>
    <row r="800" spans="2:27">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row>
    <row r="801" spans="2:27">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row>
    <row r="802" spans="2:27">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row>
    <row r="803" spans="2:27">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row>
    <row r="804" spans="2:27">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row>
    <row r="805" spans="2:27">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row>
    <row r="806" spans="2:27">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row>
    <row r="807" spans="2:27">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row>
    <row r="808" spans="2:27">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row>
    <row r="809" spans="2:27">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row>
    <row r="810" spans="2:27">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row>
    <row r="811" spans="2:27">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row>
    <row r="812" spans="2:27">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row>
    <row r="813" spans="2:27">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row>
    <row r="814" spans="2:27">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row>
    <row r="815" spans="2:27">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row>
    <row r="816" spans="2:27">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row>
    <row r="817" spans="2:27">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row>
    <row r="818" spans="2:27">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row>
    <row r="819" spans="2:27">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row>
    <row r="820" spans="2:27">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row>
    <row r="821" spans="2:27">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row>
    <row r="822" spans="2:27">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row>
    <row r="823" spans="2:27">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row>
    <row r="824" spans="2:27">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row>
    <row r="825" spans="2:27">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row>
    <row r="826" spans="2:27">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row>
    <row r="827" spans="2:27">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row>
    <row r="828" spans="2:27">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row>
    <row r="829" spans="2:27">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row>
    <row r="830" spans="2:27">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row>
    <row r="831" spans="2:27">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row>
    <row r="832" spans="2:27">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row>
    <row r="833" spans="2:27">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row>
    <row r="834" spans="2:27">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row>
    <row r="835" spans="2:27">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row>
    <row r="836" spans="2:27">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row>
    <row r="837" spans="2:27">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row>
    <row r="838" spans="2:27">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row>
    <row r="839" spans="2:27">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row>
    <row r="840" spans="2:27">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row>
    <row r="841" spans="2:27">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row>
    <row r="842" spans="2:27">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row>
    <row r="843" spans="2:27">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row>
    <row r="844" spans="2:27">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row>
    <row r="845" spans="2:27">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row>
    <row r="846" spans="2:27">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row>
    <row r="847" spans="2:27">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row>
    <row r="848" spans="2:27">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row>
    <row r="849" spans="2:27">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row>
    <row r="850" spans="2:27">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row>
    <row r="851" spans="2:27">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row>
    <row r="852" spans="2:27">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row>
    <row r="853" spans="2:27">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row>
    <row r="854" spans="2:27">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row>
    <row r="855" spans="2:27">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row>
    <row r="856" spans="2:27">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row>
    <row r="857" spans="2:27">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row>
    <row r="858" spans="2:27">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row>
    <row r="859" spans="2:27">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row>
    <row r="860" spans="2:27">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row>
    <row r="861" spans="2:27">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row>
    <row r="862" spans="2:27">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row>
    <row r="863" spans="2:27">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row>
    <row r="864" spans="2:27">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row>
    <row r="865" spans="2:27">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row>
    <row r="866" spans="2:27">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row>
    <row r="867" spans="2:27">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row>
    <row r="868" spans="2:27">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row>
    <row r="869" spans="2:27">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row>
    <row r="870" spans="2:27">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row>
    <row r="871" spans="2:27">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row>
    <row r="872" spans="2:27">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row>
    <row r="873" spans="2:27">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row>
    <row r="874" spans="2:27">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row>
    <row r="875" spans="2:27">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row>
    <row r="876" spans="2:27">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row>
    <row r="877" spans="2:27">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row>
    <row r="878" spans="2:27">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row>
    <row r="879" spans="2:27">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row>
    <row r="880" spans="2:27">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row>
    <row r="881" spans="2:27">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row>
    <row r="882" spans="2:27">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row>
    <row r="883" spans="2:27">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row>
    <row r="884" spans="2:27">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row>
    <row r="885" spans="2:27">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row>
    <row r="886" spans="2:27">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row>
    <row r="887" spans="2:27">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row>
    <row r="888" spans="2:27">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row>
    <row r="889" spans="2:27">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row>
    <row r="890" spans="2:27">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row>
    <row r="891" spans="2:27">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row>
    <row r="892" spans="2:27">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row>
    <row r="893" spans="2:27">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row>
    <row r="894" spans="2:27">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row>
    <row r="895" spans="2:27">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row>
    <row r="896" spans="2:27">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row>
    <row r="897" spans="2:27">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row>
    <row r="898" spans="2:27">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row>
    <row r="899" spans="2:27">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row>
    <row r="900" spans="2:27">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row>
    <row r="901" spans="2:27">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row>
    <row r="902" spans="2:27">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row>
    <row r="903" spans="2:27">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row>
    <row r="904" spans="2:27">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row>
    <row r="905" spans="2:27">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row>
    <row r="906" spans="2:27">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row>
    <row r="907" spans="2:27">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row>
    <row r="908" spans="2:27">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row>
    <row r="909" spans="2:27">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row>
    <row r="910" spans="2:27">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row>
    <row r="911" spans="2:27">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row>
    <row r="912" spans="2:27">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row>
    <row r="913" spans="2:27">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row>
    <row r="914" spans="2:27">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row>
    <row r="915" spans="2:27">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row>
    <row r="916" spans="2:27">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row>
    <row r="917" spans="2:27">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row>
    <row r="918" spans="2:27">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row>
    <row r="919" spans="2:27">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row>
    <row r="920" spans="2:27">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row>
    <row r="921" spans="2:27">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row>
    <row r="922" spans="2:27">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row>
    <row r="923" spans="2:27">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row>
    <row r="924" spans="2:27">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row>
    <row r="925" spans="2:27">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row>
    <row r="926" spans="2:27">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row>
    <row r="927" spans="2:27">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row>
    <row r="928" spans="2:27">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row>
    <row r="929" spans="2:27">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row>
    <row r="930" spans="2:27">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row>
    <row r="931" spans="2:27">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row>
    <row r="932" spans="2:27">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row>
    <row r="933" spans="2:27">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row>
    <row r="934" spans="2:27">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row>
    <row r="935" spans="2:27">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row>
    <row r="936" spans="2:27">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row>
    <row r="937" spans="2:27">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row>
    <row r="938" spans="2:27">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row>
    <row r="939" spans="2:27">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row>
    <row r="940" spans="2:27">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row>
    <row r="941" spans="2:27">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row>
    <row r="942" spans="2:27">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row>
    <row r="943" spans="2:27">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row>
    <row r="944" spans="2:27">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row>
    <row r="945" spans="2:27">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row>
    <row r="946" spans="2:27">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row>
    <row r="947" spans="2:27">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row>
    <row r="948" spans="2:27">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row>
    <row r="949" spans="2:27">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row>
    <row r="950" spans="2:27">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row>
    <row r="951" spans="2:27">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row>
    <row r="952" spans="2:27">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row>
    <row r="953" spans="2:27">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row>
    <row r="954" spans="2:27">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row>
    <row r="955" spans="2:27">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row>
    <row r="956" spans="2:27">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row>
    <row r="957" spans="2:27">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row>
    <row r="958" spans="2:27">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row>
    <row r="959" spans="2:27">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row>
    <row r="960" spans="2:27">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row>
    <row r="961" spans="2:27">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row>
    <row r="962" spans="2:27">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row>
    <row r="963" spans="2:27">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row>
    <row r="964" spans="2:27">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row>
    <row r="965" spans="2:27">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row>
    <row r="966" spans="2:27">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row>
    <row r="967" spans="2:27">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row>
    <row r="968" spans="2:27">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row>
    <row r="969" spans="2:27">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row>
    <row r="970" spans="2:27">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row>
    <row r="971" spans="2:27">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row>
    <row r="972" spans="2:27">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row>
    <row r="973" spans="2:27">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row>
    <row r="974" spans="2:27">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row>
    <row r="975" spans="2:27">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row>
    <row r="976" spans="2:27">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row>
    <row r="977" spans="2:27">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row>
    <row r="978" spans="2:27">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row>
    <row r="979" spans="2:27">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row>
    <row r="980" spans="2:27">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row>
    <row r="981" spans="2:27">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row>
    <row r="982" spans="2:27">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row>
    <row r="983" spans="2:27">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row>
    <row r="984" spans="2:27">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row>
    <row r="985" spans="2:27">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row>
    <row r="986" spans="2:27">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row>
    <row r="987" spans="2:27">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row>
    <row r="988" spans="2:27">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row>
    <row r="989" spans="2:27">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row>
    <row r="990" spans="2:27">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row>
    <row r="991" spans="2:27">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row>
    <row r="992" spans="2:27">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row>
    <row r="993" spans="2:27">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row>
    <row r="994" spans="2:27">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row>
    <row r="995" spans="2:27">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row>
    <row r="996" spans="2:27">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row>
    <row r="997" spans="2:27">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row>
    <row r="998" spans="2:27">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row>
    <row r="999" spans="2:27">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row>
    <row r="1000" spans="2:27">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row>
    <row r="1001" spans="2:27">
      <c r="B1001" s="6"/>
      <c r="C1001" s="6"/>
      <c r="D1001" s="6"/>
      <c r="E1001" s="6"/>
      <c r="F1001" s="6"/>
      <c r="G1001" s="6"/>
      <c r="H1001" s="6"/>
      <c r="I1001" s="6"/>
      <c r="J1001" s="6"/>
      <c r="K1001" s="6"/>
      <c r="L1001" s="6"/>
      <c r="M1001" s="6"/>
      <c r="N1001" s="6"/>
      <c r="O1001" s="6"/>
      <c r="P1001" s="6"/>
      <c r="Q1001" s="6"/>
      <c r="R1001" s="6"/>
      <c r="S1001" s="6"/>
      <c r="T1001" s="6"/>
      <c r="U1001" s="6"/>
      <c r="V1001" s="6"/>
      <c r="W1001" s="6"/>
      <c r="X1001" s="6"/>
      <c r="Y1001" s="6"/>
      <c r="Z1001" s="6"/>
      <c r="AA1001" s="6"/>
    </row>
    <row r="1002" spans="2:27">
      <c r="B1002" s="6"/>
      <c r="C1002" s="6"/>
      <c r="D1002" s="6"/>
      <c r="E1002" s="6"/>
      <c r="F1002" s="6"/>
      <c r="G1002" s="6"/>
      <c r="H1002" s="6"/>
      <c r="I1002" s="6"/>
      <c r="J1002" s="6"/>
      <c r="K1002" s="6"/>
      <c r="L1002" s="6"/>
      <c r="M1002" s="6"/>
      <c r="N1002" s="6"/>
      <c r="O1002" s="6"/>
      <c r="P1002" s="6"/>
      <c r="Q1002" s="6"/>
      <c r="R1002" s="6"/>
      <c r="S1002" s="6"/>
      <c r="T1002" s="6"/>
      <c r="U1002" s="6"/>
      <c r="V1002" s="6"/>
      <c r="W1002" s="6"/>
      <c r="X1002" s="6"/>
      <c r="Y1002" s="6"/>
      <c r="Z1002" s="6"/>
      <c r="AA1002" s="6"/>
    </row>
    <row r="1003" spans="2:27">
      <c r="B1003" s="6"/>
      <c r="C1003" s="6"/>
      <c r="D1003" s="6"/>
      <c r="E1003" s="6"/>
      <c r="F1003" s="6"/>
      <c r="G1003" s="6"/>
      <c r="H1003" s="6"/>
      <c r="I1003" s="6"/>
      <c r="J1003" s="6"/>
      <c r="K1003" s="6"/>
      <c r="L1003" s="6"/>
      <c r="M1003" s="6"/>
      <c r="N1003" s="6"/>
      <c r="O1003" s="6"/>
      <c r="P1003" s="6"/>
      <c r="Q1003" s="6"/>
      <c r="R1003" s="6"/>
      <c r="S1003" s="6"/>
      <c r="T1003" s="6"/>
      <c r="U1003" s="6"/>
      <c r="V1003" s="6"/>
      <c r="W1003" s="6"/>
      <c r="X1003" s="6"/>
      <c r="Y1003" s="6"/>
      <c r="Z1003" s="6"/>
      <c r="AA1003" s="6"/>
    </row>
    <row r="1004" spans="2:27">
      <c r="B1004" s="6"/>
      <c r="C1004" s="6"/>
      <c r="D1004" s="6"/>
      <c r="E1004" s="6"/>
      <c r="F1004" s="6"/>
      <c r="G1004" s="6"/>
      <c r="H1004" s="6"/>
      <c r="I1004" s="6"/>
      <c r="J1004" s="6"/>
      <c r="K1004" s="6"/>
      <c r="L1004" s="6"/>
      <c r="M1004" s="6"/>
      <c r="N1004" s="6"/>
      <c r="O1004" s="6"/>
      <c r="P1004" s="6"/>
      <c r="Q1004" s="6"/>
      <c r="R1004" s="6"/>
      <c r="S1004" s="6"/>
      <c r="T1004" s="6"/>
      <c r="U1004" s="6"/>
      <c r="V1004" s="6"/>
      <c r="W1004" s="6"/>
      <c r="X1004" s="6"/>
      <c r="Y1004" s="6"/>
      <c r="Z1004" s="6"/>
      <c r="AA1004" s="6"/>
    </row>
    <row r="1005" spans="2:27">
      <c r="B1005" s="6"/>
      <c r="C1005" s="6"/>
      <c r="D1005" s="6"/>
      <c r="E1005" s="6"/>
      <c r="F1005" s="6"/>
      <c r="G1005" s="6"/>
      <c r="H1005" s="6"/>
      <c r="I1005" s="6"/>
      <c r="J1005" s="6"/>
      <c r="K1005" s="6"/>
      <c r="L1005" s="6"/>
      <c r="M1005" s="6"/>
      <c r="N1005" s="6"/>
      <c r="O1005" s="6"/>
      <c r="P1005" s="6"/>
      <c r="Q1005" s="6"/>
      <c r="R1005" s="6"/>
      <c r="S1005" s="6"/>
      <c r="T1005" s="6"/>
      <c r="U1005" s="6"/>
      <c r="V1005" s="6"/>
      <c r="W1005" s="6"/>
      <c r="X1005" s="6"/>
      <c r="Y1005" s="6"/>
      <c r="Z1005" s="6"/>
      <c r="AA1005" s="6"/>
    </row>
    <row r="1006" spans="2:27">
      <c r="B1006" s="6"/>
      <c r="C1006" s="6"/>
      <c r="D1006" s="6"/>
      <c r="E1006" s="6"/>
      <c r="F1006" s="6"/>
      <c r="G1006" s="6"/>
      <c r="H1006" s="6"/>
      <c r="I1006" s="6"/>
      <c r="J1006" s="6"/>
      <c r="K1006" s="6"/>
      <c r="L1006" s="6"/>
      <c r="M1006" s="6"/>
      <c r="N1006" s="6"/>
      <c r="O1006" s="6"/>
      <c r="P1006" s="6"/>
      <c r="Q1006" s="6"/>
      <c r="R1006" s="6"/>
      <c r="S1006" s="6"/>
      <c r="T1006" s="6"/>
      <c r="U1006" s="6"/>
      <c r="V1006" s="6"/>
      <c r="W1006" s="6"/>
      <c r="X1006" s="6"/>
      <c r="Y1006" s="6"/>
      <c r="Z1006" s="6"/>
      <c r="AA1006" s="6"/>
    </row>
    <row r="1007" spans="2:27">
      <c r="B1007" s="6"/>
      <c r="C1007" s="6"/>
      <c r="D1007" s="6"/>
      <c r="E1007" s="6"/>
      <c r="F1007" s="6"/>
      <c r="G1007" s="6"/>
      <c r="H1007" s="6"/>
      <c r="I1007" s="6"/>
      <c r="J1007" s="6"/>
      <c r="K1007" s="6"/>
      <c r="L1007" s="6"/>
      <c r="M1007" s="6"/>
      <c r="N1007" s="6"/>
      <c r="O1007" s="6"/>
      <c r="P1007" s="6"/>
      <c r="Q1007" s="6"/>
      <c r="R1007" s="6"/>
      <c r="S1007" s="6"/>
      <c r="T1007" s="6"/>
      <c r="U1007" s="6"/>
      <c r="V1007" s="6"/>
      <c r="W1007" s="6"/>
      <c r="X1007" s="6"/>
      <c r="Y1007" s="6"/>
      <c r="Z1007" s="6"/>
      <c r="AA1007" s="6"/>
    </row>
    <row r="1008" spans="2:27">
      <c r="B1008" s="6"/>
      <c r="C1008" s="6"/>
      <c r="D1008" s="6"/>
      <c r="E1008" s="6"/>
      <c r="F1008" s="6"/>
      <c r="G1008" s="6"/>
      <c r="H1008" s="6"/>
      <c r="I1008" s="6"/>
      <c r="J1008" s="6"/>
      <c r="K1008" s="6"/>
      <c r="L1008" s="6"/>
      <c r="M1008" s="6"/>
      <c r="N1008" s="6"/>
      <c r="O1008" s="6"/>
      <c r="P1008" s="6"/>
      <c r="Q1008" s="6"/>
      <c r="R1008" s="6"/>
      <c r="S1008" s="6"/>
      <c r="T1008" s="6"/>
      <c r="U1008" s="6"/>
      <c r="V1008" s="6"/>
      <c r="W1008" s="6"/>
      <c r="X1008" s="6"/>
      <c r="Y1008" s="6"/>
      <c r="Z1008" s="6"/>
      <c r="AA1008" s="6"/>
    </row>
    <row r="1009" spans="2:27">
      <c r="B1009" s="6"/>
      <c r="C1009" s="6"/>
      <c r="D1009" s="6"/>
      <c r="E1009" s="6"/>
      <c r="F1009" s="6"/>
      <c r="G1009" s="6"/>
      <c r="H1009" s="6"/>
      <c r="I1009" s="6"/>
      <c r="J1009" s="6"/>
      <c r="K1009" s="6"/>
      <c r="L1009" s="6"/>
      <c r="M1009" s="6"/>
      <c r="N1009" s="6"/>
      <c r="O1009" s="6"/>
      <c r="P1009" s="6"/>
      <c r="Q1009" s="6"/>
      <c r="R1009" s="6"/>
      <c r="S1009" s="6"/>
      <c r="T1009" s="6"/>
      <c r="U1009" s="6"/>
      <c r="V1009" s="6"/>
      <c r="W1009" s="6"/>
      <c r="X1009" s="6"/>
      <c r="Y1009" s="6"/>
      <c r="Z1009" s="6"/>
      <c r="AA1009" s="6"/>
    </row>
    <row r="1010" spans="2:27">
      <c r="B1010" s="6"/>
      <c r="C1010" s="6"/>
      <c r="D1010" s="6"/>
      <c r="E1010" s="6"/>
      <c r="F1010" s="6"/>
      <c r="G1010" s="6"/>
      <c r="H1010" s="6"/>
      <c r="I1010" s="6"/>
      <c r="J1010" s="6"/>
      <c r="K1010" s="6"/>
      <c r="L1010" s="6"/>
      <c r="M1010" s="6"/>
      <c r="N1010" s="6"/>
      <c r="O1010" s="6"/>
      <c r="P1010" s="6"/>
      <c r="Q1010" s="6"/>
      <c r="R1010" s="6"/>
      <c r="S1010" s="6"/>
      <c r="T1010" s="6"/>
      <c r="U1010" s="6"/>
      <c r="V1010" s="6"/>
      <c r="W1010" s="6"/>
      <c r="X1010" s="6"/>
      <c r="Y1010" s="6"/>
      <c r="Z1010" s="6"/>
      <c r="AA1010" s="6"/>
    </row>
    <row r="1011" spans="2:27">
      <c r="B1011" s="6"/>
      <c r="C1011" s="6"/>
      <c r="D1011" s="6"/>
      <c r="E1011" s="6"/>
      <c r="F1011" s="6"/>
      <c r="G1011" s="6"/>
      <c r="H1011" s="6"/>
      <c r="I1011" s="6"/>
      <c r="J1011" s="6"/>
      <c r="K1011" s="6"/>
      <c r="L1011" s="6"/>
      <c r="M1011" s="6"/>
      <c r="N1011" s="6"/>
      <c r="O1011" s="6"/>
      <c r="P1011" s="6"/>
      <c r="Q1011" s="6"/>
      <c r="R1011" s="6"/>
      <c r="S1011" s="6"/>
      <c r="T1011" s="6"/>
      <c r="U1011" s="6"/>
      <c r="V1011" s="6"/>
      <c r="W1011" s="6"/>
      <c r="X1011" s="6"/>
      <c r="Y1011" s="6"/>
      <c r="Z1011" s="6"/>
      <c r="AA1011" s="6"/>
    </row>
    <row r="1012" spans="2:27">
      <c r="B1012" s="6"/>
      <c r="C1012" s="6"/>
      <c r="D1012" s="6"/>
      <c r="E1012" s="6"/>
      <c r="F1012" s="6"/>
      <c r="G1012" s="6"/>
      <c r="H1012" s="6"/>
      <c r="I1012" s="6"/>
      <c r="J1012" s="6"/>
      <c r="K1012" s="6"/>
      <c r="L1012" s="6"/>
      <c r="M1012" s="6"/>
      <c r="N1012" s="6"/>
      <c r="O1012" s="6"/>
      <c r="P1012" s="6"/>
      <c r="Q1012" s="6"/>
      <c r="R1012" s="6"/>
      <c r="S1012" s="6"/>
      <c r="T1012" s="6"/>
      <c r="U1012" s="6"/>
      <c r="V1012" s="6"/>
      <c r="W1012" s="6"/>
      <c r="X1012" s="6"/>
      <c r="Y1012" s="6"/>
      <c r="Z1012" s="6"/>
      <c r="AA1012" s="6"/>
    </row>
    <row r="1013" spans="2:27">
      <c r="B1013" s="6"/>
      <c r="C1013" s="6"/>
      <c r="D1013" s="6"/>
      <c r="E1013" s="6"/>
      <c r="F1013" s="6"/>
      <c r="G1013" s="6"/>
      <c r="H1013" s="6"/>
      <c r="I1013" s="6"/>
      <c r="J1013" s="6"/>
      <c r="K1013" s="6"/>
      <c r="L1013" s="6"/>
      <c r="M1013" s="6"/>
      <c r="N1013" s="6"/>
      <c r="O1013" s="6"/>
      <c r="P1013" s="6"/>
      <c r="Q1013" s="6"/>
      <c r="R1013" s="6"/>
      <c r="S1013" s="6"/>
      <c r="T1013" s="6"/>
      <c r="U1013" s="6"/>
      <c r="V1013" s="6"/>
      <c r="W1013" s="6"/>
      <c r="X1013" s="6"/>
      <c r="Y1013" s="6"/>
      <c r="Z1013" s="6"/>
      <c r="AA1013" s="6"/>
    </row>
    <row r="1014" spans="2:27">
      <c r="B1014" s="6"/>
      <c r="C1014" s="6"/>
      <c r="D1014" s="6"/>
      <c r="E1014" s="6"/>
      <c r="F1014" s="6"/>
      <c r="G1014" s="6"/>
      <c r="H1014" s="6"/>
      <c r="I1014" s="6"/>
      <c r="J1014" s="6"/>
      <c r="K1014" s="6"/>
      <c r="L1014" s="6"/>
      <c r="M1014" s="6"/>
      <c r="N1014" s="6"/>
      <c r="O1014" s="6"/>
      <c r="P1014" s="6"/>
      <c r="Q1014" s="6"/>
      <c r="R1014" s="6"/>
      <c r="S1014" s="6"/>
      <c r="T1014" s="6"/>
      <c r="U1014" s="6"/>
      <c r="V1014" s="6"/>
      <c r="W1014" s="6"/>
      <c r="X1014" s="6"/>
      <c r="Y1014" s="6"/>
      <c r="Z1014" s="6"/>
      <c r="AA1014" s="6"/>
    </row>
    <row r="1015" spans="2:27">
      <c r="B1015" s="6"/>
      <c r="C1015" s="6"/>
      <c r="D1015" s="6"/>
      <c r="E1015" s="6"/>
      <c r="F1015" s="6"/>
      <c r="G1015" s="6"/>
      <c r="H1015" s="6"/>
      <c r="I1015" s="6"/>
      <c r="J1015" s="6"/>
      <c r="K1015" s="6"/>
      <c r="L1015" s="6"/>
      <c r="M1015" s="6"/>
      <c r="N1015" s="6"/>
      <c r="O1015" s="6"/>
      <c r="P1015" s="6"/>
      <c r="Q1015" s="6"/>
      <c r="R1015" s="6"/>
      <c r="S1015" s="6"/>
      <c r="T1015" s="6"/>
      <c r="U1015" s="6"/>
      <c r="V1015" s="6"/>
      <c r="W1015" s="6"/>
      <c r="X1015" s="6"/>
      <c r="Y1015" s="6"/>
      <c r="Z1015" s="6"/>
      <c r="AA1015" s="6"/>
    </row>
    <row r="1016" spans="2:27">
      <c r="B1016" s="6"/>
      <c r="C1016" s="6"/>
      <c r="D1016" s="6"/>
      <c r="E1016" s="6"/>
      <c r="F1016" s="6"/>
      <c r="G1016" s="6"/>
      <c r="H1016" s="6"/>
      <c r="I1016" s="6"/>
      <c r="J1016" s="6"/>
      <c r="K1016" s="6"/>
      <c r="L1016" s="6"/>
      <c r="M1016" s="6"/>
      <c r="N1016" s="6"/>
      <c r="O1016" s="6"/>
      <c r="P1016" s="6"/>
      <c r="Q1016" s="6"/>
      <c r="R1016" s="6"/>
      <c r="S1016" s="6"/>
      <c r="T1016" s="6"/>
      <c r="U1016" s="6"/>
      <c r="V1016" s="6"/>
      <c r="W1016" s="6"/>
      <c r="X1016" s="6"/>
      <c r="Y1016" s="6"/>
      <c r="Z1016" s="6"/>
      <c r="AA1016" s="6"/>
    </row>
    <row r="1017" spans="2:27">
      <c r="B1017" s="6"/>
      <c r="C1017" s="6"/>
      <c r="D1017" s="6"/>
      <c r="E1017" s="6"/>
      <c r="F1017" s="6"/>
      <c r="G1017" s="6"/>
      <c r="H1017" s="6"/>
      <c r="I1017" s="6"/>
      <c r="J1017" s="6"/>
      <c r="K1017" s="6"/>
      <c r="L1017" s="6"/>
      <c r="M1017" s="6"/>
      <c r="N1017" s="6"/>
      <c r="O1017" s="6"/>
      <c r="P1017" s="6"/>
      <c r="Q1017" s="6"/>
      <c r="R1017" s="6"/>
      <c r="S1017" s="6"/>
      <c r="T1017" s="6"/>
      <c r="U1017" s="6"/>
      <c r="V1017" s="6"/>
      <c r="W1017" s="6"/>
      <c r="X1017" s="6"/>
      <c r="Y1017" s="6"/>
      <c r="Z1017" s="6"/>
      <c r="AA1017" s="6"/>
    </row>
    <row r="1018" spans="2:27">
      <c r="B1018" s="6"/>
      <c r="C1018" s="6"/>
      <c r="D1018" s="6"/>
      <c r="E1018" s="6"/>
      <c r="F1018" s="6"/>
      <c r="G1018" s="6"/>
      <c r="H1018" s="6"/>
      <c r="I1018" s="6"/>
      <c r="J1018" s="6"/>
      <c r="K1018" s="6"/>
      <c r="L1018" s="6"/>
      <c r="M1018" s="6"/>
      <c r="N1018" s="6"/>
      <c r="O1018" s="6"/>
      <c r="P1018" s="6"/>
      <c r="Q1018" s="6"/>
      <c r="R1018" s="6"/>
      <c r="S1018" s="6"/>
      <c r="T1018" s="6"/>
      <c r="U1018" s="6"/>
      <c r="V1018" s="6"/>
      <c r="W1018" s="6"/>
      <c r="X1018" s="6"/>
      <c r="Y1018" s="6"/>
      <c r="Z1018" s="6"/>
      <c r="AA1018" s="6"/>
    </row>
    <row r="1019" spans="2:27">
      <c r="B1019" s="6"/>
      <c r="C1019" s="6"/>
      <c r="D1019" s="6"/>
      <c r="E1019" s="6"/>
      <c r="F1019" s="6"/>
      <c r="G1019" s="6"/>
      <c r="H1019" s="6"/>
      <c r="I1019" s="6"/>
      <c r="J1019" s="6"/>
      <c r="K1019" s="6"/>
      <c r="L1019" s="6"/>
      <c r="M1019" s="6"/>
      <c r="N1019" s="6"/>
      <c r="O1019" s="6"/>
      <c r="P1019" s="6"/>
      <c r="Q1019" s="6"/>
      <c r="R1019" s="6"/>
      <c r="S1019" s="6"/>
      <c r="T1019" s="6"/>
      <c r="U1019" s="6"/>
      <c r="V1019" s="6"/>
      <c r="W1019" s="6"/>
      <c r="X1019" s="6"/>
      <c r="Y1019" s="6"/>
      <c r="Z1019" s="6"/>
      <c r="AA1019" s="6"/>
    </row>
    <row r="1020" spans="2:27">
      <c r="B1020" s="6"/>
      <c r="C1020" s="6"/>
      <c r="D1020" s="6"/>
      <c r="E1020" s="6"/>
      <c r="F1020" s="6"/>
      <c r="G1020" s="6"/>
      <c r="H1020" s="6"/>
      <c r="I1020" s="6"/>
      <c r="J1020" s="6"/>
      <c r="K1020" s="6"/>
      <c r="L1020" s="6"/>
      <c r="M1020" s="6"/>
      <c r="N1020" s="6"/>
      <c r="O1020" s="6"/>
      <c r="P1020" s="6"/>
      <c r="Q1020" s="6"/>
      <c r="R1020" s="6"/>
      <c r="S1020" s="6"/>
      <c r="T1020" s="6"/>
      <c r="U1020" s="6"/>
      <c r="V1020" s="6"/>
      <c r="W1020" s="6"/>
      <c r="X1020" s="6"/>
      <c r="Y1020" s="6"/>
      <c r="Z1020" s="6"/>
      <c r="AA1020" s="6"/>
    </row>
    <row r="1021" spans="2:27">
      <c r="B1021" s="6"/>
      <c r="C1021" s="6"/>
      <c r="D1021" s="6"/>
      <c r="E1021" s="6"/>
      <c r="F1021" s="6"/>
      <c r="G1021" s="6"/>
      <c r="H1021" s="6"/>
      <c r="I1021" s="6"/>
      <c r="J1021" s="6"/>
      <c r="K1021" s="6"/>
      <c r="L1021" s="6"/>
      <c r="M1021" s="6"/>
      <c r="N1021" s="6"/>
      <c r="O1021" s="6"/>
      <c r="P1021" s="6"/>
      <c r="Q1021" s="6"/>
      <c r="R1021" s="6"/>
      <c r="S1021" s="6"/>
      <c r="T1021" s="6"/>
      <c r="U1021" s="6"/>
      <c r="V1021" s="6"/>
      <c r="W1021" s="6"/>
      <c r="X1021" s="6"/>
      <c r="Y1021" s="6"/>
      <c r="Z1021" s="6"/>
      <c r="AA1021" s="6"/>
    </row>
    <row r="1022" spans="2:27">
      <c r="B1022" s="6"/>
      <c r="C1022" s="6"/>
      <c r="D1022" s="6"/>
      <c r="E1022" s="6"/>
      <c r="F1022" s="6"/>
      <c r="G1022" s="6"/>
      <c r="H1022" s="6"/>
      <c r="I1022" s="6"/>
      <c r="J1022" s="6"/>
      <c r="K1022" s="6"/>
      <c r="L1022" s="6"/>
      <c r="M1022" s="6"/>
      <c r="N1022" s="6"/>
      <c r="O1022" s="6"/>
      <c r="P1022" s="6"/>
      <c r="Q1022" s="6"/>
      <c r="R1022" s="6"/>
      <c r="S1022" s="6"/>
      <c r="T1022" s="6"/>
      <c r="U1022" s="6"/>
      <c r="V1022" s="6"/>
      <c r="W1022" s="6"/>
      <c r="X1022" s="6"/>
      <c r="Y1022" s="6"/>
      <c r="Z1022" s="6"/>
      <c r="AA1022" s="6"/>
    </row>
    <row r="1023" spans="2:27">
      <c r="B1023" s="6"/>
      <c r="C1023" s="6"/>
      <c r="D1023" s="6"/>
      <c r="E1023" s="6"/>
      <c r="F1023" s="6"/>
      <c r="G1023" s="6"/>
      <c r="H1023" s="6"/>
      <c r="I1023" s="6"/>
      <c r="J1023" s="6"/>
      <c r="K1023" s="6"/>
      <c r="L1023" s="6"/>
      <c r="M1023" s="6"/>
      <c r="N1023" s="6"/>
      <c r="O1023" s="6"/>
      <c r="P1023" s="6"/>
      <c r="Q1023" s="6"/>
      <c r="R1023" s="6"/>
      <c r="S1023" s="6"/>
      <c r="T1023" s="6"/>
      <c r="U1023" s="6"/>
      <c r="V1023" s="6"/>
      <c r="W1023" s="6"/>
      <c r="X1023" s="6"/>
      <c r="Y1023" s="6"/>
      <c r="Z1023" s="6"/>
      <c r="AA1023" s="6"/>
    </row>
    <row r="1024" spans="2:27">
      <c r="B1024" s="6"/>
      <c r="C1024" s="6"/>
      <c r="D1024" s="6"/>
      <c r="E1024" s="6"/>
      <c r="F1024" s="6"/>
      <c r="G1024" s="6"/>
      <c r="H1024" s="6"/>
      <c r="I1024" s="6"/>
      <c r="J1024" s="6"/>
      <c r="K1024" s="6"/>
      <c r="L1024" s="6"/>
      <c r="M1024" s="6"/>
      <c r="N1024" s="6"/>
      <c r="O1024" s="6"/>
      <c r="P1024" s="6"/>
      <c r="Q1024" s="6"/>
      <c r="R1024" s="6"/>
      <c r="S1024" s="6"/>
      <c r="T1024" s="6"/>
      <c r="U1024" s="6"/>
      <c r="V1024" s="6"/>
      <c r="W1024" s="6"/>
      <c r="X1024" s="6"/>
      <c r="Y1024" s="6"/>
      <c r="Z1024" s="6"/>
      <c r="AA1024" s="6"/>
    </row>
    <row r="1025" spans="2:27">
      <c r="B1025" s="6"/>
      <c r="C1025" s="6"/>
      <c r="D1025" s="6"/>
      <c r="E1025" s="6"/>
      <c r="F1025" s="6"/>
      <c r="G1025" s="6"/>
      <c r="H1025" s="6"/>
      <c r="I1025" s="6"/>
      <c r="J1025" s="6"/>
      <c r="K1025" s="6"/>
      <c r="L1025" s="6"/>
      <c r="M1025" s="6"/>
      <c r="N1025" s="6"/>
      <c r="O1025" s="6"/>
      <c r="P1025" s="6"/>
      <c r="Q1025" s="6"/>
      <c r="R1025" s="6"/>
      <c r="S1025" s="6"/>
      <c r="T1025" s="6"/>
      <c r="U1025" s="6"/>
      <c r="V1025" s="6"/>
      <c r="W1025" s="6"/>
      <c r="X1025" s="6"/>
      <c r="Y1025" s="6"/>
      <c r="Z1025" s="6"/>
      <c r="AA1025" s="6"/>
    </row>
    <row r="1026" spans="2:27">
      <c r="B1026" s="6"/>
      <c r="C1026" s="6"/>
      <c r="D1026" s="6"/>
      <c r="E1026" s="6"/>
      <c r="F1026" s="6"/>
      <c r="G1026" s="6"/>
      <c r="H1026" s="6"/>
      <c r="I1026" s="6"/>
      <c r="J1026" s="6"/>
      <c r="K1026" s="6"/>
      <c r="L1026" s="6"/>
      <c r="M1026" s="6"/>
      <c r="N1026" s="6"/>
      <c r="O1026" s="6"/>
      <c r="P1026" s="6"/>
      <c r="Q1026" s="6"/>
      <c r="R1026" s="6"/>
      <c r="S1026" s="6"/>
      <c r="T1026" s="6"/>
      <c r="U1026" s="6"/>
      <c r="V1026" s="6"/>
      <c r="W1026" s="6"/>
      <c r="X1026" s="6"/>
      <c r="Y1026" s="6"/>
      <c r="Z1026" s="6"/>
      <c r="AA1026" s="6"/>
    </row>
    <row r="1027" spans="2:27">
      <c r="B1027" s="6"/>
      <c r="C1027" s="6"/>
      <c r="D1027" s="6"/>
      <c r="E1027" s="6"/>
      <c r="F1027" s="6"/>
      <c r="G1027" s="6"/>
      <c r="H1027" s="6"/>
      <c r="I1027" s="6"/>
      <c r="J1027" s="6"/>
      <c r="K1027" s="6"/>
      <c r="L1027" s="6"/>
      <c r="M1027" s="6"/>
      <c r="N1027" s="6"/>
      <c r="O1027" s="6"/>
      <c r="P1027" s="6"/>
      <c r="Q1027" s="6"/>
      <c r="R1027" s="6"/>
      <c r="S1027" s="6"/>
      <c r="T1027" s="6"/>
      <c r="U1027" s="6"/>
      <c r="V1027" s="6"/>
      <c r="W1027" s="6"/>
      <c r="X1027" s="6"/>
      <c r="Y1027" s="6"/>
      <c r="Z1027" s="6"/>
      <c r="AA1027" s="6"/>
    </row>
    <row r="1028" spans="2:27">
      <c r="B1028" s="6"/>
      <c r="C1028" s="6"/>
      <c r="D1028" s="6"/>
      <c r="E1028" s="6"/>
      <c r="F1028" s="6"/>
      <c r="G1028" s="6"/>
      <c r="H1028" s="6"/>
      <c r="I1028" s="6"/>
      <c r="J1028" s="6"/>
      <c r="K1028" s="6"/>
      <c r="L1028" s="6"/>
      <c r="M1028" s="6"/>
      <c r="N1028" s="6"/>
      <c r="O1028" s="6"/>
      <c r="P1028" s="6"/>
      <c r="Q1028" s="6"/>
      <c r="R1028" s="6"/>
      <c r="S1028" s="6"/>
      <c r="T1028" s="6"/>
      <c r="U1028" s="6"/>
      <c r="V1028" s="6"/>
      <c r="W1028" s="6"/>
      <c r="X1028" s="6"/>
      <c r="Y1028" s="6"/>
      <c r="Z1028" s="6"/>
      <c r="AA1028" s="6"/>
    </row>
    <row r="1029" spans="2:27">
      <c r="B1029" s="6"/>
      <c r="C1029" s="6"/>
      <c r="D1029" s="6"/>
      <c r="E1029" s="6"/>
      <c r="F1029" s="6"/>
      <c r="G1029" s="6"/>
      <c r="H1029" s="6"/>
      <c r="I1029" s="6"/>
      <c r="J1029" s="6"/>
      <c r="K1029" s="6"/>
      <c r="L1029" s="6"/>
      <c r="M1029" s="6"/>
      <c r="N1029" s="6"/>
      <c r="O1029" s="6"/>
      <c r="P1029" s="6"/>
      <c r="Q1029" s="6"/>
      <c r="R1029" s="6"/>
      <c r="S1029" s="6"/>
      <c r="T1029" s="6"/>
      <c r="U1029" s="6"/>
      <c r="V1029" s="6"/>
      <c r="W1029" s="6"/>
      <c r="X1029" s="6"/>
      <c r="Y1029" s="6"/>
      <c r="Z1029" s="6"/>
      <c r="AA1029" s="6"/>
    </row>
    <row r="1030" spans="2:27">
      <c r="B1030" s="6"/>
      <c r="C1030" s="6"/>
      <c r="D1030" s="6"/>
      <c r="E1030" s="6"/>
      <c r="F1030" s="6"/>
      <c r="G1030" s="6"/>
      <c r="H1030" s="6"/>
      <c r="I1030" s="6"/>
      <c r="J1030" s="6"/>
      <c r="K1030" s="6"/>
      <c r="L1030" s="6"/>
      <c r="M1030" s="6"/>
      <c r="N1030" s="6"/>
      <c r="O1030" s="6"/>
      <c r="P1030" s="6"/>
      <c r="Q1030" s="6"/>
      <c r="R1030" s="6"/>
      <c r="S1030" s="6"/>
      <c r="T1030" s="6"/>
      <c r="U1030" s="6"/>
      <c r="V1030" s="6"/>
      <c r="W1030" s="6"/>
      <c r="X1030" s="6"/>
      <c r="Y1030" s="6"/>
      <c r="Z1030" s="6"/>
      <c r="AA1030" s="6"/>
    </row>
    <row r="1031" spans="2:27">
      <c r="B1031" s="6"/>
      <c r="C1031" s="6"/>
      <c r="D1031" s="6"/>
      <c r="E1031" s="6"/>
      <c r="F1031" s="6"/>
      <c r="G1031" s="6"/>
      <c r="H1031" s="6"/>
      <c r="I1031" s="6"/>
      <c r="J1031" s="6"/>
      <c r="K1031" s="6"/>
      <c r="L1031" s="6"/>
      <c r="M1031" s="6"/>
      <c r="N1031" s="6"/>
      <c r="O1031" s="6"/>
      <c r="P1031" s="6"/>
      <c r="Q1031" s="6"/>
      <c r="R1031" s="6"/>
      <c r="S1031" s="6"/>
      <c r="T1031" s="6"/>
      <c r="U1031" s="6"/>
      <c r="V1031" s="6"/>
      <c r="W1031" s="6"/>
      <c r="X1031" s="6"/>
      <c r="Y1031" s="6"/>
      <c r="Z1031" s="6"/>
      <c r="AA1031" s="6"/>
    </row>
    <row r="1032" spans="2:27">
      <c r="B1032" s="6"/>
      <c r="C1032" s="6"/>
      <c r="D1032" s="6"/>
      <c r="E1032" s="6"/>
      <c r="F1032" s="6"/>
      <c r="G1032" s="6"/>
      <c r="H1032" s="6"/>
      <c r="I1032" s="6"/>
      <c r="J1032" s="6"/>
      <c r="K1032" s="6"/>
      <c r="L1032" s="6"/>
      <c r="M1032" s="6"/>
      <c r="N1032" s="6"/>
      <c r="O1032" s="6"/>
      <c r="P1032" s="6"/>
      <c r="Q1032" s="6"/>
      <c r="R1032" s="6"/>
      <c r="S1032" s="6"/>
      <c r="T1032" s="6"/>
      <c r="U1032" s="6"/>
      <c r="V1032" s="6"/>
      <c r="W1032" s="6"/>
      <c r="X1032" s="6"/>
      <c r="Y1032" s="6"/>
      <c r="Z1032" s="6"/>
      <c r="AA1032" s="6"/>
    </row>
    <row r="1033" spans="2:27">
      <c r="B1033" s="6"/>
      <c r="C1033" s="6"/>
      <c r="D1033" s="6"/>
      <c r="E1033" s="6"/>
      <c r="F1033" s="6"/>
      <c r="G1033" s="6"/>
      <c r="H1033" s="6"/>
      <c r="I1033" s="6"/>
      <c r="J1033" s="6"/>
      <c r="K1033" s="6"/>
      <c r="L1033" s="6"/>
      <c r="M1033" s="6"/>
      <c r="N1033" s="6"/>
      <c r="O1033" s="6"/>
      <c r="P1033" s="6"/>
      <c r="Q1033" s="6"/>
      <c r="R1033" s="6"/>
      <c r="S1033" s="6"/>
      <c r="T1033" s="6"/>
      <c r="U1033" s="6"/>
      <c r="V1033" s="6"/>
      <c r="W1033" s="6"/>
      <c r="X1033" s="6"/>
      <c r="Y1033" s="6"/>
      <c r="Z1033" s="6"/>
      <c r="AA1033" s="6"/>
    </row>
    <row r="1034" spans="2:27">
      <c r="B1034" s="6"/>
      <c r="C1034" s="6"/>
      <c r="D1034" s="6"/>
      <c r="E1034" s="6"/>
      <c r="F1034" s="6"/>
      <c r="G1034" s="6"/>
      <c r="H1034" s="6"/>
      <c r="I1034" s="6"/>
      <c r="J1034" s="6"/>
      <c r="K1034" s="6"/>
      <c r="L1034" s="6"/>
      <c r="M1034" s="6"/>
      <c r="N1034" s="6"/>
      <c r="O1034" s="6"/>
      <c r="P1034" s="6"/>
      <c r="Q1034" s="6"/>
      <c r="R1034" s="6"/>
      <c r="S1034" s="6"/>
      <c r="T1034" s="6"/>
      <c r="U1034" s="6"/>
      <c r="V1034" s="6"/>
      <c r="W1034" s="6"/>
      <c r="X1034" s="6"/>
      <c r="Y1034" s="6"/>
      <c r="Z1034" s="6"/>
      <c r="AA1034" s="6"/>
    </row>
    <row r="1035" spans="2:27">
      <c r="B1035" s="6"/>
      <c r="C1035" s="6"/>
      <c r="D1035" s="6"/>
      <c r="E1035" s="6"/>
      <c r="F1035" s="6"/>
      <c r="G1035" s="6"/>
      <c r="H1035" s="6"/>
      <c r="I1035" s="6"/>
      <c r="J1035" s="6"/>
      <c r="K1035" s="6"/>
      <c r="L1035" s="6"/>
      <c r="M1035" s="6"/>
      <c r="N1035" s="6"/>
      <c r="O1035" s="6"/>
      <c r="P1035" s="6"/>
      <c r="Q1035" s="6"/>
      <c r="R1035" s="6"/>
      <c r="S1035" s="6"/>
      <c r="T1035" s="6"/>
      <c r="U1035" s="6"/>
      <c r="V1035" s="6"/>
      <c r="W1035" s="6"/>
      <c r="X1035" s="6"/>
      <c r="Y1035" s="6"/>
      <c r="Z1035" s="6"/>
      <c r="AA1035" s="6"/>
    </row>
    <row r="1036" spans="2:27">
      <c r="B1036" s="6"/>
      <c r="C1036" s="6"/>
      <c r="D1036" s="6"/>
      <c r="E1036" s="6"/>
      <c r="F1036" s="6"/>
      <c r="G1036" s="6"/>
      <c r="H1036" s="6"/>
      <c r="I1036" s="6"/>
      <c r="J1036" s="6"/>
      <c r="K1036" s="6"/>
      <c r="L1036" s="6"/>
      <c r="M1036" s="6"/>
      <c r="N1036" s="6"/>
      <c r="O1036" s="6"/>
      <c r="P1036" s="6"/>
      <c r="Q1036" s="6"/>
      <c r="R1036" s="6"/>
      <c r="S1036" s="6"/>
      <c r="T1036" s="6"/>
      <c r="U1036" s="6"/>
      <c r="V1036" s="6"/>
      <c r="W1036" s="6"/>
      <c r="X1036" s="6"/>
      <c r="Y1036" s="6"/>
      <c r="Z1036" s="6"/>
      <c r="AA1036" s="6"/>
    </row>
    <row r="1037" spans="2:27">
      <c r="B1037" s="6"/>
      <c r="C1037" s="6"/>
      <c r="D1037" s="6"/>
      <c r="E1037" s="6"/>
      <c r="F1037" s="6"/>
      <c r="G1037" s="6"/>
      <c r="H1037" s="6"/>
      <c r="I1037" s="6"/>
      <c r="J1037" s="6"/>
      <c r="K1037" s="6"/>
      <c r="L1037" s="6"/>
      <c r="M1037" s="6"/>
      <c r="N1037" s="6"/>
      <c r="O1037" s="6"/>
      <c r="P1037" s="6"/>
      <c r="Q1037" s="6"/>
      <c r="R1037" s="6"/>
      <c r="S1037" s="6"/>
      <c r="T1037" s="6"/>
      <c r="U1037" s="6"/>
      <c r="V1037" s="6"/>
      <c r="W1037" s="6"/>
      <c r="X1037" s="6"/>
      <c r="Y1037" s="6"/>
      <c r="Z1037" s="6"/>
      <c r="AA1037" s="6"/>
    </row>
    <row r="1038" spans="2:27">
      <c r="B1038" s="6"/>
      <c r="C1038" s="6"/>
      <c r="D1038" s="6"/>
      <c r="E1038" s="6"/>
      <c r="F1038" s="6"/>
      <c r="G1038" s="6"/>
      <c r="H1038" s="6"/>
      <c r="I1038" s="6"/>
      <c r="J1038" s="6"/>
      <c r="K1038" s="6"/>
      <c r="L1038" s="6"/>
      <c r="M1038" s="6"/>
      <c r="N1038" s="6"/>
      <c r="O1038" s="6"/>
      <c r="P1038" s="6"/>
      <c r="Q1038" s="6"/>
      <c r="R1038" s="6"/>
      <c r="S1038" s="6"/>
      <c r="T1038" s="6"/>
      <c r="U1038" s="6"/>
      <c r="V1038" s="6"/>
      <c r="W1038" s="6"/>
      <c r="X1038" s="6"/>
      <c r="Y1038" s="6"/>
      <c r="Z1038" s="6"/>
      <c r="AA1038" s="6"/>
    </row>
    <row r="1039" spans="2:27">
      <c r="B1039" s="6"/>
      <c r="C1039" s="6"/>
      <c r="D1039" s="6"/>
      <c r="E1039" s="6"/>
      <c r="F1039" s="6"/>
      <c r="G1039" s="6"/>
      <c r="H1039" s="6"/>
      <c r="I1039" s="6"/>
      <c r="J1039" s="6"/>
      <c r="K1039" s="6"/>
      <c r="L1039" s="6"/>
      <c r="M1039" s="6"/>
      <c r="N1039" s="6"/>
      <c r="O1039" s="6"/>
      <c r="P1039" s="6"/>
      <c r="Q1039" s="6"/>
      <c r="R1039" s="6"/>
      <c r="S1039" s="6"/>
      <c r="T1039" s="6"/>
      <c r="U1039" s="6"/>
      <c r="V1039" s="6"/>
      <c r="W1039" s="6"/>
      <c r="X1039" s="6"/>
      <c r="Y1039" s="6"/>
      <c r="Z1039" s="6"/>
      <c r="AA1039" s="6"/>
    </row>
    <row r="1040" spans="2:27">
      <c r="B1040" s="6"/>
      <c r="C1040" s="6"/>
      <c r="D1040" s="6"/>
      <c r="E1040" s="6"/>
      <c r="F1040" s="6"/>
      <c r="G1040" s="6"/>
      <c r="H1040" s="6"/>
      <c r="I1040" s="6"/>
      <c r="J1040" s="6"/>
      <c r="K1040" s="6"/>
      <c r="L1040" s="6"/>
      <c r="M1040" s="6"/>
      <c r="N1040" s="6"/>
      <c r="O1040" s="6"/>
      <c r="P1040" s="6"/>
      <c r="Q1040" s="6"/>
      <c r="R1040" s="6"/>
      <c r="S1040" s="6"/>
      <c r="T1040" s="6"/>
      <c r="U1040" s="6"/>
      <c r="V1040" s="6"/>
      <c r="W1040" s="6"/>
      <c r="X1040" s="6"/>
      <c r="Y1040" s="6"/>
      <c r="Z1040" s="6"/>
      <c r="AA1040" s="6"/>
    </row>
    <row r="1041" spans="2:27">
      <c r="B1041" s="6"/>
      <c r="C1041" s="6"/>
      <c r="D1041" s="6"/>
      <c r="E1041" s="6"/>
      <c r="F1041" s="6"/>
      <c r="G1041" s="6"/>
      <c r="H1041" s="6"/>
      <c r="I1041" s="6"/>
      <c r="J1041" s="6"/>
      <c r="K1041" s="6"/>
      <c r="L1041" s="6"/>
      <c r="M1041" s="6"/>
      <c r="N1041" s="6"/>
      <c r="O1041" s="6"/>
      <c r="P1041" s="6"/>
      <c r="Q1041" s="6"/>
      <c r="R1041" s="6"/>
      <c r="S1041" s="6"/>
      <c r="T1041" s="6"/>
      <c r="U1041" s="6"/>
      <c r="V1041" s="6"/>
      <c r="W1041" s="6"/>
      <c r="X1041" s="6"/>
      <c r="Y1041" s="6"/>
      <c r="Z1041" s="6"/>
      <c r="AA1041" s="6"/>
    </row>
    <row r="1042" spans="2:27">
      <c r="B1042" s="6"/>
      <c r="C1042" s="6"/>
      <c r="D1042" s="6"/>
      <c r="E1042" s="6"/>
      <c r="F1042" s="6"/>
      <c r="G1042" s="6"/>
      <c r="H1042" s="6"/>
      <c r="I1042" s="6"/>
      <c r="J1042" s="6"/>
      <c r="K1042" s="6"/>
      <c r="L1042" s="6"/>
      <c r="M1042" s="6"/>
      <c r="N1042" s="6"/>
      <c r="O1042" s="6"/>
      <c r="P1042" s="6"/>
      <c r="Q1042" s="6"/>
      <c r="R1042" s="6"/>
      <c r="S1042" s="6"/>
      <c r="T1042" s="6"/>
      <c r="U1042" s="6"/>
      <c r="V1042" s="6"/>
      <c r="W1042" s="6"/>
      <c r="X1042" s="6"/>
      <c r="Y1042" s="6"/>
      <c r="Z1042" s="6"/>
      <c r="AA1042" s="6"/>
    </row>
    <row r="1043" spans="2:27">
      <c r="B1043" s="6"/>
      <c r="C1043" s="6"/>
      <c r="D1043" s="6"/>
      <c r="E1043" s="6"/>
      <c r="F1043" s="6"/>
      <c r="G1043" s="6"/>
      <c r="H1043" s="6"/>
      <c r="I1043" s="6"/>
      <c r="J1043" s="6"/>
      <c r="K1043" s="6"/>
      <c r="L1043" s="6"/>
      <c r="M1043" s="6"/>
      <c r="N1043" s="6"/>
      <c r="O1043" s="6"/>
      <c r="P1043" s="6"/>
      <c r="Q1043" s="6"/>
      <c r="R1043" s="6"/>
      <c r="S1043" s="6"/>
      <c r="T1043" s="6"/>
      <c r="U1043" s="6"/>
      <c r="V1043" s="6"/>
      <c r="W1043" s="6"/>
      <c r="X1043" s="6"/>
      <c r="Y1043" s="6"/>
      <c r="Z1043" s="6"/>
      <c r="AA1043" s="6"/>
    </row>
    <row r="1044" spans="2:27">
      <c r="B1044" s="6"/>
      <c r="C1044" s="6"/>
      <c r="D1044" s="6"/>
      <c r="E1044" s="6"/>
      <c r="F1044" s="6"/>
      <c r="G1044" s="6"/>
      <c r="H1044" s="6"/>
      <c r="I1044" s="6"/>
      <c r="J1044" s="6"/>
      <c r="K1044" s="6"/>
      <c r="L1044" s="6"/>
      <c r="M1044" s="6"/>
      <c r="N1044" s="6"/>
      <c r="O1044" s="6"/>
      <c r="P1044" s="6"/>
      <c r="Q1044" s="6"/>
      <c r="R1044" s="6"/>
      <c r="S1044" s="6"/>
      <c r="T1044" s="6"/>
      <c r="U1044" s="6"/>
      <c r="V1044" s="6"/>
      <c r="W1044" s="6"/>
      <c r="X1044" s="6"/>
      <c r="Y1044" s="6"/>
      <c r="Z1044" s="6"/>
      <c r="AA1044" s="6"/>
    </row>
    <row r="1045" spans="2:27">
      <c r="B1045" s="6"/>
      <c r="C1045" s="6"/>
      <c r="D1045" s="6"/>
      <c r="E1045" s="6"/>
      <c r="F1045" s="6"/>
      <c r="G1045" s="6"/>
      <c r="H1045" s="6"/>
      <c r="I1045" s="6"/>
      <c r="J1045" s="6"/>
      <c r="K1045" s="6"/>
      <c r="L1045" s="6"/>
      <c r="M1045" s="6"/>
      <c r="N1045" s="6"/>
      <c r="O1045" s="6"/>
      <c r="P1045" s="6"/>
      <c r="Q1045" s="6"/>
      <c r="R1045" s="6"/>
      <c r="S1045" s="6"/>
      <c r="T1045" s="6"/>
      <c r="U1045" s="6"/>
      <c r="V1045" s="6"/>
      <c r="W1045" s="6"/>
      <c r="X1045" s="6"/>
      <c r="Y1045" s="6"/>
      <c r="Z1045" s="6"/>
      <c r="AA1045" s="6"/>
    </row>
    <row r="1046" spans="2:27">
      <c r="B1046" s="6"/>
      <c r="C1046" s="6"/>
      <c r="D1046" s="6"/>
      <c r="E1046" s="6"/>
      <c r="F1046" s="6"/>
      <c r="G1046" s="6"/>
      <c r="H1046" s="6"/>
      <c r="I1046" s="6"/>
      <c r="J1046" s="6"/>
      <c r="K1046" s="6"/>
      <c r="L1046" s="6"/>
      <c r="M1046" s="6"/>
      <c r="N1046" s="6"/>
      <c r="O1046" s="6"/>
      <c r="P1046" s="6"/>
      <c r="Q1046" s="6"/>
      <c r="R1046" s="6"/>
      <c r="S1046" s="6"/>
      <c r="T1046" s="6"/>
      <c r="U1046" s="6"/>
      <c r="V1046" s="6"/>
      <c r="W1046" s="6"/>
      <c r="X1046" s="6"/>
      <c r="Y1046" s="6"/>
      <c r="Z1046" s="6"/>
      <c r="AA1046" s="6"/>
    </row>
    <row r="1047" spans="2:27">
      <c r="B1047" s="6"/>
      <c r="C1047" s="6"/>
      <c r="D1047" s="6"/>
      <c r="E1047" s="6"/>
      <c r="F1047" s="6"/>
      <c r="G1047" s="6"/>
      <c r="H1047" s="6"/>
      <c r="I1047" s="6"/>
      <c r="J1047" s="6"/>
      <c r="K1047" s="6"/>
      <c r="L1047" s="6"/>
      <c r="M1047" s="6"/>
      <c r="N1047" s="6"/>
      <c r="O1047" s="6"/>
      <c r="P1047" s="6"/>
      <c r="Q1047" s="6"/>
      <c r="R1047" s="6"/>
      <c r="S1047" s="6"/>
      <c r="T1047" s="6"/>
      <c r="U1047" s="6"/>
      <c r="V1047" s="6"/>
      <c r="W1047" s="6"/>
      <c r="X1047" s="6"/>
      <c r="Y1047" s="6"/>
      <c r="Z1047" s="6"/>
      <c r="AA1047" s="6"/>
    </row>
    <row r="1048" spans="2:27">
      <c r="B1048" s="6"/>
      <c r="C1048" s="6"/>
      <c r="D1048" s="6"/>
      <c r="E1048" s="6"/>
      <c r="F1048" s="6"/>
      <c r="G1048" s="6"/>
      <c r="H1048" s="6"/>
      <c r="I1048" s="6"/>
      <c r="J1048" s="6"/>
      <c r="K1048" s="6"/>
      <c r="L1048" s="6"/>
      <c r="M1048" s="6"/>
      <c r="N1048" s="6"/>
      <c r="O1048" s="6"/>
      <c r="P1048" s="6"/>
      <c r="Q1048" s="6"/>
      <c r="R1048" s="6"/>
      <c r="S1048" s="6"/>
      <c r="T1048" s="6"/>
      <c r="U1048" s="6"/>
      <c r="V1048" s="6"/>
      <c r="W1048" s="6"/>
      <c r="X1048" s="6"/>
      <c r="Y1048" s="6"/>
      <c r="Z1048" s="6"/>
      <c r="AA1048" s="6"/>
    </row>
    <row r="1049" spans="2:27">
      <c r="B1049" s="6"/>
      <c r="C1049" s="6"/>
      <c r="D1049" s="6"/>
      <c r="E1049" s="6"/>
      <c r="F1049" s="6"/>
      <c r="G1049" s="6"/>
      <c r="H1049" s="6"/>
      <c r="I1049" s="6"/>
      <c r="J1049" s="6"/>
      <c r="K1049" s="6"/>
      <c r="L1049" s="6"/>
      <c r="M1049" s="6"/>
      <c r="N1049" s="6"/>
      <c r="O1049" s="6"/>
      <c r="P1049" s="6"/>
      <c r="Q1049" s="6"/>
      <c r="R1049" s="6"/>
      <c r="S1049" s="6"/>
      <c r="T1049" s="6"/>
      <c r="U1049" s="6"/>
      <c r="V1049" s="6"/>
      <c r="W1049" s="6"/>
      <c r="X1049" s="6"/>
      <c r="Y1049" s="6"/>
      <c r="Z1049" s="6"/>
      <c r="AA1049" s="6"/>
    </row>
    <row r="1050" spans="2:27">
      <c r="B1050" s="6"/>
      <c r="C1050" s="6"/>
      <c r="D1050" s="6"/>
      <c r="E1050" s="6"/>
      <c r="F1050" s="6"/>
      <c r="G1050" s="6"/>
      <c r="H1050" s="6"/>
      <c r="I1050" s="6"/>
      <c r="J1050" s="6"/>
      <c r="K1050" s="6"/>
      <c r="L1050" s="6"/>
      <c r="M1050" s="6"/>
      <c r="N1050" s="6"/>
      <c r="O1050" s="6"/>
      <c r="P1050" s="6"/>
      <c r="Q1050" s="6"/>
      <c r="R1050" s="6"/>
      <c r="S1050" s="6"/>
      <c r="T1050" s="6"/>
      <c r="U1050" s="6"/>
      <c r="V1050" s="6"/>
      <c r="W1050" s="6"/>
      <c r="X1050" s="6"/>
      <c r="Y1050" s="6"/>
      <c r="Z1050" s="6"/>
      <c r="AA1050" s="6"/>
    </row>
    <row r="1051" spans="2:27">
      <c r="B1051" s="6"/>
      <c r="C1051" s="6"/>
      <c r="D1051" s="6"/>
      <c r="E1051" s="6"/>
      <c r="F1051" s="6"/>
      <c r="G1051" s="6"/>
      <c r="H1051" s="6"/>
      <c r="I1051" s="6"/>
      <c r="J1051" s="6"/>
      <c r="K1051" s="6"/>
      <c r="L1051" s="6"/>
      <c r="M1051" s="6"/>
      <c r="N1051" s="6"/>
      <c r="O1051" s="6"/>
      <c r="P1051" s="6"/>
      <c r="Q1051" s="6"/>
      <c r="R1051" s="6"/>
      <c r="S1051" s="6"/>
      <c r="T1051" s="6"/>
      <c r="U1051" s="6"/>
      <c r="V1051" s="6"/>
      <c r="W1051" s="6"/>
      <c r="X1051" s="6"/>
      <c r="Y1051" s="6"/>
      <c r="Z1051" s="6"/>
      <c r="AA1051" s="6"/>
    </row>
    <row r="1052" spans="2:27">
      <c r="B1052" s="6"/>
      <c r="C1052" s="6"/>
      <c r="D1052" s="6"/>
      <c r="E1052" s="6"/>
      <c r="F1052" s="6"/>
      <c r="G1052" s="6"/>
      <c r="H1052" s="6"/>
      <c r="I1052" s="6"/>
      <c r="J1052" s="6"/>
      <c r="K1052" s="6"/>
      <c r="L1052" s="6"/>
      <c r="M1052" s="6"/>
      <c r="N1052" s="6"/>
      <c r="O1052" s="6"/>
      <c r="P1052" s="6"/>
      <c r="Q1052" s="6"/>
      <c r="R1052" s="6"/>
      <c r="S1052" s="6"/>
      <c r="T1052" s="6"/>
      <c r="U1052" s="6"/>
      <c r="V1052" s="6"/>
      <c r="W1052" s="6"/>
      <c r="X1052" s="6"/>
      <c r="Y1052" s="6"/>
      <c r="Z1052" s="6"/>
      <c r="AA1052" s="6"/>
    </row>
    <row r="1053" spans="2:27">
      <c r="B1053" s="6"/>
      <c r="C1053" s="6"/>
      <c r="D1053" s="6"/>
      <c r="E1053" s="6"/>
      <c r="F1053" s="6"/>
      <c r="G1053" s="6"/>
      <c r="H1053" s="6"/>
      <c r="I1053" s="6"/>
      <c r="J1053" s="6"/>
      <c r="K1053" s="6"/>
      <c r="L1053" s="6"/>
      <c r="M1053" s="6"/>
      <c r="N1053" s="6"/>
      <c r="O1053" s="6"/>
      <c r="P1053" s="6"/>
      <c r="Q1053" s="6"/>
      <c r="R1053" s="6"/>
      <c r="S1053" s="6"/>
      <c r="T1053" s="6"/>
      <c r="U1053" s="6"/>
      <c r="V1053" s="6"/>
      <c r="W1053" s="6"/>
      <c r="X1053" s="6"/>
      <c r="Y1053" s="6"/>
      <c r="Z1053" s="6"/>
      <c r="AA1053" s="6"/>
    </row>
    <row r="1054" spans="2:27">
      <c r="B1054" s="6"/>
      <c r="C1054" s="6"/>
      <c r="D1054" s="6"/>
      <c r="E1054" s="6"/>
      <c r="F1054" s="6"/>
      <c r="G1054" s="6"/>
      <c r="H1054" s="6"/>
      <c r="I1054" s="6"/>
      <c r="J1054" s="6"/>
      <c r="K1054" s="6"/>
      <c r="L1054" s="6"/>
      <c r="M1054" s="6"/>
      <c r="N1054" s="6"/>
      <c r="O1054" s="6"/>
      <c r="P1054" s="6"/>
      <c r="Q1054" s="6"/>
      <c r="R1054" s="6"/>
      <c r="S1054" s="6"/>
      <c r="T1054" s="6"/>
      <c r="U1054" s="6"/>
      <c r="V1054" s="6"/>
      <c r="W1054" s="6"/>
      <c r="X1054" s="6"/>
      <c r="Y1054" s="6"/>
      <c r="Z1054" s="6"/>
      <c r="AA1054" s="6"/>
    </row>
    <row r="1055" spans="2:27">
      <c r="B1055" s="6"/>
      <c r="C1055" s="6"/>
      <c r="D1055" s="6"/>
      <c r="E1055" s="6"/>
      <c r="F1055" s="6"/>
      <c r="G1055" s="6"/>
      <c r="H1055" s="6"/>
      <c r="I1055" s="6"/>
      <c r="J1055" s="6"/>
      <c r="K1055" s="6"/>
      <c r="L1055" s="6"/>
      <c r="M1055" s="6"/>
      <c r="N1055" s="6"/>
      <c r="O1055" s="6"/>
      <c r="P1055" s="6"/>
      <c r="Q1055" s="6"/>
      <c r="R1055" s="6"/>
      <c r="S1055" s="6"/>
      <c r="T1055" s="6"/>
      <c r="U1055" s="6"/>
      <c r="V1055" s="6"/>
      <c r="W1055" s="6"/>
      <c r="X1055" s="6"/>
      <c r="Y1055" s="6"/>
      <c r="Z1055" s="6"/>
      <c r="AA1055" s="6"/>
    </row>
    <row r="1056" spans="2:27">
      <c r="B1056" s="6"/>
      <c r="C1056" s="6"/>
      <c r="D1056" s="6"/>
      <c r="E1056" s="6"/>
      <c r="F1056" s="6"/>
      <c r="G1056" s="6"/>
      <c r="H1056" s="6"/>
      <c r="I1056" s="6"/>
      <c r="J1056" s="6"/>
      <c r="K1056" s="6"/>
      <c r="L1056" s="6"/>
      <c r="M1056" s="6"/>
      <c r="N1056" s="6"/>
      <c r="O1056" s="6"/>
      <c r="P1056" s="6"/>
      <c r="Q1056" s="6"/>
      <c r="R1056" s="6"/>
      <c r="S1056" s="6"/>
      <c r="T1056" s="6"/>
      <c r="U1056" s="6"/>
      <c r="V1056" s="6"/>
      <c r="W1056" s="6"/>
      <c r="X1056" s="6"/>
      <c r="Y1056" s="6"/>
      <c r="Z1056" s="6"/>
      <c r="AA1056" s="6"/>
    </row>
    <row r="1057" spans="2:27">
      <c r="B1057" s="6"/>
      <c r="C1057" s="6"/>
      <c r="D1057" s="6"/>
      <c r="E1057" s="6"/>
      <c r="F1057" s="6"/>
      <c r="G1057" s="6"/>
      <c r="H1057" s="6"/>
      <c r="I1057" s="6"/>
      <c r="J1057" s="6"/>
      <c r="K1057" s="6"/>
      <c r="L1057" s="6"/>
      <c r="M1057" s="6"/>
      <c r="N1057" s="6"/>
      <c r="O1057" s="6"/>
      <c r="P1057" s="6"/>
      <c r="Q1057" s="6"/>
      <c r="R1057" s="6"/>
      <c r="S1057" s="6"/>
      <c r="T1057" s="6"/>
      <c r="U1057" s="6"/>
      <c r="V1057" s="6"/>
      <c r="W1057" s="6"/>
      <c r="X1057" s="6"/>
      <c r="Y1057" s="6"/>
      <c r="Z1057" s="6"/>
      <c r="AA1057" s="6"/>
    </row>
    <row r="1058" spans="2:27">
      <c r="B1058" s="6"/>
      <c r="C1058" s="6"/>
      <c r="D1058" s="6"/>
      <c r="E1058" s="6"/>
      <c r="F1058" s="6"/>
      <c r="G1058" s="6"/>
      <c r="H1058" s="6"/>
      <c r="I1058" s="6"/>
      <c r="J1058" s="6"/>
      <c r="K1058" s="6"/>
      <c r="L1058" s="6"/>
      <c r="M1058" s="6"/>
      <c r="N1058" s="6"/>
      <c r="O1058" s="6"/>
      <c r="P1058" s="6"/>
      <c r="Q1058" s="6"/>
      <c r="R1058" s="6"/>
      <c r="S1058" s="6"/>
      <c r="T1058" s="6"/>
      <c r="U1058" s="6"/>
      <c r="V1058" s="6"/>
      <c r="W1058" s="6"/>
      <c r="X1058" s="6"/>
      <c r="Y1058" s="6"/>
      <c r="Z1058" s="6"/>
      <c r="AA1058" s="6"/>
    </row>
    <row r="1059" spans="2:27">
      <c r="B1059" s="6"/>
      <c r="C1059" s="6"/>
      <c r="D1059" s="6"/>
      <c r="E1059" s="6"/>
      <c r="F1059" s="6"/>
      <c r="G1059" s="6"/>
      <c r="H1059" s="6"/>
      <c r="I1059" s="6"/>
      <c r="J1059" s="6"/>
      <c r="K1059" s="6"/>
      <c r="L1059" s="6"/>
      <c r="M1059" s="6"/>
      <c r="N1059" s="6"/>
      <c r="O1059" s="6"/>
      <c r="P1059" s="6"/>
      <c r="Q1059" s="6"/>
      <c r="R1059" s="6"/>
      <c r="S1059" s="6"/>
      <c r="T1059" s="6"/>
      <c r="U1059" s="6"/>
      <c r="V1059" s="6"/>
      <c r="W1059" s="6"/>
      <c r="X1059" s="6"/>
      <c r="Y1059" s="6"/>
      <c r="Z1059" s="6"/>
      <c r="AA1059" s="6"/>
    </row>
    <row r="1060" spans="2:27">
      <c r="B1060" s="6"/>
      <c r="C1060" s="6"/>
      <c r="D1060" s="6"/>
      <c r="E1060" s="6"/>
      <c r="F1060" s="6"/>
      <c r="G1060" s="6"/>
      <c r="H1060" s="6"/>
      <c r="I1060" s="6"/>
      <c r="J1060" s="6"/>
      <c r="K1060" s="6"/>
      <c r="L1060" s="6"/>
      <c r="M1060" s="6"/>
      <c r="N1060" s="6"/>
      <c r="O1060" s="6"/>
      <c r="P1060" s="6"/>
      <c r="Q1060" s="6"/>
      <c r="R1060" s="6"/>
      <c r="S1060" s="6"/>
      <c r="T1060" s="6"/>
      <c r="U1060" s="6"/>
      <c r="V1060" s="6"/>
      <c r="W1060" s="6"/>
      <c r="X1060" s="6"/>
      <c r="Y1060" s="6"/>
      <c r="Z1060" s="6"/>
      <c r="AA1060" s="6"/>
    </row>
    <row r="1061" spans="2:27">
      <c r="B1061" s="6"/>
      <c r="C1061" s="6"/>
      <c r="D1061" s="6"/>
      <c r="E1061" s="6"/>
      <c r="F1061" s="6"/>
      <c r="G1061" s="6"/>
      <c r="H1061" s="6"/>
      <c r="I1061" s="6"/>
      <c r="J1061" s="6"/>
      <c r="K1061" s="6"/>
      <c r="L1061" s="6"/>
      <c r="M1061" s="6"/>
      <c r="N1061" s="6"/>
      <c r="O1061" s="6"/>
      <c r="P1061" s="6"/>
      <c r="Q1061" s="6"/>
      <c r="R1061" s="6"/>
      <c r="S1061" s="6"/>
      <c r="T1061" s="6"/>
      <c r="U1061" s="6"/>
      <c r="V1061" s="6"/>
      <c r="W1061" s="6"/>
      <c r="X1061" s="6"/>
      <c r="Y1061" s="6"/>
      <c r="Z1061" s="6"/>
      <c r="AA1061" s="6"/>
    </row>
    <row r="1062" spans="2:27">
      <c r="B1062" s="6"/>
      <c r="C1062" s="6"/>
      <c r="D1062" s="6"/>
      <c r="E1062" s="6"/>
      <c r="F1062" s="6"/>
      <c r="G1062" s="6"/>
      <c r="H1062" s="6"/>
      <c r="I1062" s="6"/>
      <c r="J1062" s="6"/>
      <c r="K1062" s="6"/>
      <c r="L1062" s="6"/>
      <c r="M1062" s="6"/>
      <c r="N1062" s="6"/>
      <c r="O1062" s="6"/>
      <c r="P1062" s="6"/>
      <c r="Q1062" s="6"/>
      <c r="R1062" s="6"/>
      <c r="S1062" s="6"/>
      <c r="T1062" s="6"/>
      <c r="U1062" s="6"/>
      <c r="V1062" s="6"/>
      <c r="W1062" s="6"/>
      <c r="X1062" s="6"/>
      <c r="Y1062" s="6"/>
      <c r="Z1062" s="6"/>
      <c r="AA1062" s="6"/>
    </row>
    <row r="1063" spans="2:27">
      <c r="B1063" s="6"/>
      <c r="C1063" s="6"/>
      <c r="D1063" s="6"/>
      <c r="E1063" s="6"/>
      <c r="F1063" s="6"/>
      <c r="G1063" s="6"/>
      <c r="H1063" s="6"/>
      <c r="I1063" s="6"/>
      <c r="J1063" s="6"/>
      <c r="K1063" s="6"/>
      <c r="L1063" s="6"/>
      <c r="M1063" s="6"/>
      <c r="N1063" s="6"/>
      <c r="O1063" s="6"/>
      <c r="P1063" s="6"/>
      <c r="Q1063" s="6"/>
      <c r="R1063" s="6"/>
      <c r="S1063" s="6"/>
      <c r="T1063" s="6"/>
      <c r="U1063" s="6"/>
      <c r="V1063" s="6"/>
      <c r="W1063" s="6"/>
      <c r="X1063" s="6"/>
      <c r="Y1063" s="6"/>
      <c r="Z1063" s="6"/>
      <c r="AA1063" s="6"/>
    </row>
    <row r="1064" spans="2:27">
      <c r="B1064" s="6"/>
      <c r="C1064" s="6"/>
      <c r="D1064" s="6"/>
      <c r="E1064" s="6"/>
      <c r="F1064" s="6"/>
      <c r="G1064" s="6"/>
      <c r="H1064" s="6"/>
      <c r="I1064" s="6"/>
      <c r="J1064" s="6"/>
      <c r="K1064" s="6"/>
      <c r="L1064" s="6"/>
      <c r="M1064" s="6"/>
      <c r="N1064" s="6"/>
      <c r="O1064" s="6"/>
      <c r="P1064" s="6"/>
      <c r="Q1064" s="6"/>
      <c r="R1064" s="6"/>
      <c r="S1064" s="6"/>
      <c r="T1064" s="6"/>
      <c r="U1064" s="6"/>
      <c r="V1064" s="6"/>
      <c r="W1064" s="6"/>
      <c r="X1064" s="6"/>
      <c r="Y1064" s="6"/>
      <c r="Z1064" s="6"/>
      <c r="AA1064" s="6"/>
    </row>
    <row r="1065" spans="2:27">
      <c r="B1065" s="6"/>
      <c r="C1065" s="6"/>
      <c r="D1065" s="6"/>
      <c r="E1065" s="6"/>
      <c r="F1065" s="6"/>
      <c r="G1065" s="6"/>
      <c r="H1065" s="6"/>
      <c r="I1065" s="6"/>
      <c r="J1065" s="6"/>
      <c r="K1065" s="6"/>
      <c r="L1065" s="6"/>
      <c r="M1065" s="6"/>
      <c r="N1065" s="6"/>
      <c r="O1065" s="6"/>
      <c r="P1065" s="6"/>
      <c r="Q1065" s="6"/>
      <c r="R1065" s="6"/>
      <c r="S1065" s="6"/>
      <c r="T1065" s="6"/>
      <c r="U1065" s="6"/>
      <c r="V1065" s="6"/>
      <c r="W1065" s="6"/>
      <c r="X1065" s="6"/>
      <c r="Y1065" s="6"/>
      <c r="Z1065" s="6"/>
      <c r="AA1065" s="6"/>
    </row>
    <row r="1066" spans="2:27">
      <c r="B1066" s="6"/>
      <c r="C1066" s="6"/>
      <c r="D1066" s="6"/>
      <c r="E1066" s="6"/>
      <c r="F1066" s="6"/>
      <c r="G1066" s="6"/>
      <c r="H1066" s="6"/>
      <c r="I1066" s="6"/>
      <c r="J1066" s="6"/>
      <c r="K1066" s="6"/>
      <c r="L1066" s="6"/>
      <c r="M1066" s="6"/>
      <c r="N1066" s="6"/>
      <c r="O1066" s="6"/>
      <c r="P1066" s="6"/>
      <c r="Q1066" s="6"/>
      <c r="R1066" s="6"/>
      <c r="S1066" s="6"/>
      <c r="T1066" s="6"/>
      <c r="U1066" s="6"/>
      <c r="V1066" s="6"/>
      <c r="W1066" s="6"/>
      <c r="X1066" s="6"/>
      <c r="Y1066" s="6"/>
      <c r="Z1066" s="6"/>
      <c r="AA1066" s="6"/>
    </row>
    <row r="1067" spans="2:27">
      <c r="B1067" s="6"/>
      <c r="C1067" s="6"/>
      <c r="D1067" s="6"/>
      <c r="E1067" s="6"/>
      <c r="F1067" s="6"/>
      <c r="G1067" s="6"/>
      <c r="H1067" s="6"/>
      <c r="I1067" s="6"/>
      <c r="J1067" s="6"/>
      <c r="K1067" s="6"/>
      <c r="L1067" s="6"/>
      <c r="M1067" s="6"/>
      <c r="N1067" s="6"/>
      <c r="O1067" s="6"/>
      <c r="P1067" s="6"/>
      <c r="Q1067" s="6"/>
      <c r="R1067" s="6"/>
      <c r="S1067" s="6"/>
      <c r="T1067" s="6"/>
      <c r="U1067" s="6"/>
      <c r="V1067" s="6"/>
      <c r="W1067" s="6"/>
      <c r="X1067" s="6"/>
      <c r="Y1067" s="6"/>
      <c r="Z1067" s="6"/>
      <c r="AA1067" s="6"/>
    </row>
    <row r="1068" spans="2:27">
      <c r="B1068" s="6"/>
      <c r="C1068" s="6"/>
      <c r="D1068" s="6"/>
      <c r="E1068" s="6"/>
      <c r="F1068" s="6"/>
      <c r="G1068" s="6"/>
      <c r="H1068" s="6"/>
      <c r="I1068" s="6"/>
      <c r="J1068" s="6"/>
      <c r="K1068" s="6"/>
      <c r="L1068" s="6"/>
      <c r="M1068" s="6"/>
      <c r="N1068" s="6"/>
      <c r="O1068" s="6"/>
      <c r="P1068" s="6"/>
      <c r="Q1068" s="6"/>
      <c r="R1068" s="6"/>
      <c r="S1068" s="6"/>
      <c r="T1068" s="6"/>
      <c r="U1068" s="6"/>
      <c r="V1068" s="6"/>
      <c r="W1068" s="6"/>
      <c r="X1068" s="6"/>
      <c r="Y1068" s="6"/>
      <c r="Z1068" s="6"/>
      <c r="AA1068" s="6"/>
    </row>
    <row r="1069" spans="2:27">
      <c r="B1069" s="6"/>
      <c r="C1069" s="6"/>
      <c r="D1069" s="6"/>
      <c r="E1069" s="6"/>
      <c r="F1069" s="6"/>
      <c r="G1069" s="6"/>
      <c r="H1069" s="6"/>
      <c r="I1069" s="6"/>
      <c r="J1069" s="6"/>
      <c r="K1069" s="6"/>
      <c r="L1069" s="6"/>
      <c r="M1069" s="6"/>
      <c r="N1069" s="6"/>
      <c r="O1069" s="6"/>
      <c r="P1069" s="6"/>
      <c r="Q1069" s="6"/>
      <c r="R1069" s="6"/>
      <c r="S1069" s="6"/>
      <c r="T1069" s="6"/>
      <c r="U1069" s="6"/>
      <c r="V1069" s="6"/>
      <c r="W1069" s="6"/>
      <c r="X1069" s="6"/>
      <c r="Y1069" s="6"/>
      <c r="Z1069" s="6"/>
      <c r="AA1069" s="6"/>
    </row>
    <row r="1070" spans="2:27">
      <c r="B1070" s="6"/>
      <c r="C1070" s="6"/>
      <c r="D1070" s="6"/>
      <c r="E1070" s="6"/>
      <c r="F1070" s="6"/>
      <c r="G1070" s="6"/>
      <c r="H1070" s="6"/>
      <c r="I1070" s="6"/>
      <c r="J1070" s="6"/>
      <c r="K1070" s="6"/>
      <c r="L1070" s="6"/>
      <c r="M1070" s="6"/>
      <c r="N1070" s="6"/>
      <c r="O1070" s="6"/>
      <c r="P1070" s="6"/>
      <c r="Q1070" s="6"/>
      <c r="R1070" s="6"/>
      <c r="S1070" s="6"/>
      <c r="T1070" s="6"/>
      <c r="U1070" s="6"/>
      <c r="V1070" s="6"/>
      <c r="W1070" s="6"/>
      <c r="X1070" s="6"/>
      <c r="Y1070" s="6"/>
      <c r="Z1070" s="6"/>
      <c r="AA1070" s="6"/>
    </row>
    <row r="1071" spans="2:27">
      <c r="B1071" s="6"/>
      <c r="C1071" s="6"/>
      <c r="D1071" s="6"/>
      <c r="E1071" s="6"/>
      <c r="F1071" s="6"/>
      <c r="G1071" s="6"/>
      <c r="H1071" s="6"/>
      <c r="I1071" s="6"/>
      <c r="J1071" s="6"/>
      <c r="K1071" s="6"/>
      <c r="L1071" s="6"/>
      <c r="M1071" s="6"/>
      <c r="N1071" s="6"/>
      <c r="O1071" s="6"/>
      <c r="P1071" s="6"/>
      <c r="Q1071" s="6"/>
      <c r="R1071" s="6"/>
      <c r="S1071" s="6"/>
      <c r="T1071" s="6"/>
      <c r="U1071" s="6"/>
      <c r="V1071" s="6"/>
      <c r="W1071" s="6"/>
      <c r="X1071" s="6"/>
      <c r="Y1071" s="6"/>
      <c r="Z1071" s="6"/>
      <c r="AA1071" s="6"/>
    </row>
    <row r="1072" spans="2:27">
      <c r="B1072" s="6"/>
      <c r="C1072" s="6"/>
      <c r="D1072" s="6"/>
      <c r="E1072" s="6"/>
      <c r="F1072" s="6"/>
      <c r="G1072" s="6"/>
      <c r="H1072" s="6"/>
      <c r="I1072" s="6"/>
      <c r="J1072" s="6"/>
      <c r="K1072" s="6"/>
      <c r="L1072" s="6"/>
      <c r="M1072" s="6"/>
      <c r="N1072" s="6"/>
      <c r="O1072" s="6"/>
      <c r="P1072" s="6"/>
      <c r="Q1072" s="6"/>
      <c r="R1072" s="6"/>
      <c r="S1072" s="6"/>
      <c r="T1072" s="6"/>
      <c r="U1072" s="6"/>
      <c r="V1072" s="6"/>
      <c r="W1072" s="6"/>
      <c r="X1072" s="6"/>
      <c r="Y1072" s="6"/>
      <c r="Z1072" s="6"/>
      <c r="AA1072" s="6"/>
    </row>
    <row r="1073" spans="2:27">
      <c r="B1073" s="6"/>
      <c r="C1073" s="6"/>
      <c r="D1073" s="6"/>
      <c r="E1073" s="6"/>
      <c r="F1073" s="6"/>
      <c r="G1073" s="6"/>
      <c r="H1073" s="6"/>
      <c r="I1073" s="6"/>
      <c r="J1073" s="6"/>
      <c r="K1073" s="6"/>
      <c r="L1073" s="6"/>
      <c r="M1073" s="6"/>
      <c r="N1073" s="6"/>
      <c r="O1073" s="6"/>
      <c r="P1073" s="6"/>
      <c r="Q1073" s="6"/>
      <c r="R1073" s="6"/>
      <c r="S1073" s="6"/>
      <c r="T1073" s="6"/>
      <c r="U1073" s="6"/>
      <c r="V1073" s="6"/>
      <c r="W1073" s="6"/>
      <c r="X1073" s="6"/>
      <c r="Y1073" s="6"/>
      <c r="Z1073" s="6"/>
      <c r="AA1073" s="6"/>
    </row>
    <row r="1074" spans="2:27">
      <c r="B1074" s="6"/>
      <c r="C1074" s="6"/>
      <c r="D1074" s="6"/>
      <c r="E1074" s="6"/>
      <c r="F1074" s="6"/>
      <c r="G1074" s="6"/>
      <c r="H1074" s="6"/>
      <c r="I1074" s="6"/>
      <c r="J1074" s="6"/>
      <c r="K1074" s="6"/>
      <c r="L1074" s="6"/>
      <c r="M1074" s="6"/>
      <c r="N1074" s="6"/>
      <c r="O1074" s="6"/>
      <c r="P1074" s="6"/>
      <c r="Q1074" s="6"/>
      <c r="R1074" s="6"/>
      <c r="S1074" s="6"/>
      <c r="T1074" s="6"/>
      <c r="U1074" s="6"/>
      <c r="V1074" s="6"/>
      <c r="W1074" s="6"/>
      <c r="X1074" s="6"/>
      <c r="Y1074" s="6"/>
      <c r="Z1074" s="6"/>
      <c r="AA1074" s="6"/>
    </row>
    <row r="1075" spans="2:27">
      <c r="B1075" s="6"/>
      <c r="C1075" s="6"/>
      <c r="D1075" s="6"/>
      <c r="E1075" s="6"/>
      <c r="F1075" s="6"/>
      <c r="G1075" s="6"/>
      <c r="H1075" s="6"/>
      <c r="I1075" s="6"/>
      <c r="J1075" s="6"/>
      <c r="K1075" s="6"/>
      <c r="L1075" s="6"/>
      <c r="M1075" s="6"/>
      <c r="N1075" s="6"/>
      <c r="O1075" s="6"/>
      <c r="P1075" s="6"/>
      <c r="Q1075" s="6"/>
      <c r="R1075" s="6"/>
      <c r="S1075" s="6"/>
      <c r="T1075" s="6"/>
      <c r="U1075" s="6"/>
      <c r="V1075" s="6"/>
      <c r="W1075" s="6"/>
      <c r="X1075" s="6"/>
      <c r="Y1075" s="6"/>
      <c r="Z1075" s="6"/>
      <c r="AA1075" s="6"/>
    </row>
    <row r="1076" spans="2:27">
      <c r="B1076" s="6"/>
      <c r="C1076" s="6"/>
      <c r="D1076" s="6"/>
      <c r="E1076" s="6"/>
      <c r="F1076" s="6"/>
      <c r="G1076" s="6"/>
      <c r="H1076" s="6"/>
      <c r="I1076" s="6"/>
      <c r="J1076" s="6"/>
      <c r="K1076" s="6"/>
      <c r="L1076" s="6"/>
      <c r="M1076" s="6"/>
      <c r="N1076" s="6"/>
      <c r="O1076" s="6"/>
      <c r="P1076" s="6"/>
      <c r="Q1076" s="6"/>
      <c r="R1076" s="6"/>
      <c r="S1076" s="6"/>
      <c r="T1076" s="6"/>
      <c r="U1076" s="6"/>
      <c r="V1076" s="6"/>
      <c r="W1076" s="6"/>
      <c r="X1076" s="6"/>
      <c r="Y1076" s="6"/>
      <c r="Z1076" s="6"/>
      <c r="AA1076" s="6"/>
    </row>
    <row r="1077" spans="2:27">
      <c r="B1077" s="6"/>
      <c r="C1077" s="6"/>
      <c r="D1077" s="6"/>
      <c r="E1077" s="6"/>
      <c r="F1077" s="6"/>
      <c r="G1077" s="6"/>
      <c r="H1077" s="6"/>
      <c r="I1077" s="6"/>
      <c r="J1077" s="6"/>
      <c r="K1077" s="6"/>
      <c r="L1077" s="6"/>
      <c r="M1077" s="6"/>
      <c r="N1077" s="6"/>
      <c r="O1077" s="6"/>
      <c r="P1077" s="6"/>
      <c r="Q1077" s="6"/>
      <c r="R1077" s="6"/>
      <c r="S1077" s="6"/>
      <c r="T1077" s="6"/>
      <c r="U1077" s="6"/>
      <c r="V1077" s="6"/>
      <c r="W1077" s="6"/>
      <c r="X1077" s="6"/>
      <c r="Y1077" s="6"/>
      <c r="Z1077" s="6"/>
      <c r="AA1077" s="6"/>
    </row>
    <row r="1078" spans="2:27">
      <c r="B1078" s="6"/>
      <c r="C1078" s="6"/>
      <c r="D1078" s="6"/>
      <c r="E1078" s="6"/>
      <c r="F1078" s="6"/>
      <c r="G1078" s="6"/>
      <c r="H1078" s="6"/>
      <c r="I1078" s="6"/>
      <c r="J1078" s="6"/>
      <c r="K1078" s="6"/>
      <c r="L1078" s="6"/>
      <c r="M1078" s="6"/>
      <c r="N1078" s="6"/>
      <c r="O1078" s="6"/>
      <c r="P1078" s="6"/>
      <c r="Q1078" s="6"/>
      <c r="R1078" s="6"/>
      <c r="S1078" s="6"/>
      <c r="T1078" s="6"/>
      <c r="U1078" s="6"/>
      <c r="V1078" s="6"/>
      <c r="W1078" s="6"/>
      <c r="X1078" s="6"/>
      <c r="Y1078" s="6"/>
      <c r="Z1078" s="6"/>
      <c r="AA1078" s="6"/>
    </row>
    <row r="1079" spans="2:27">
      <c r="B1079" s="6"/>
      <c r="C1079" s="6"/>
      <c r="D1079" s="6"/>
      <c r="E1079" s="6"/>
      <c r="F1079" s="6"/>
      <c r="G1079" s="6"/>
      <c r="H1079" s="6"/>
      <c r="I1079" s="6"/>
      <c r="J1079" s="6"/>
      <c r="K1079" s="6"/>
      <c r="L1079" s="6"/>
      <c r="M1079" s="6"/>
      <c r="N1079" s="6"/>
      <c r="O1079" s="6"/>
      <c r="P1079" s="6"/>
      <c r="Q1079" s="6"/>
      <c r="R1079" s="6"/>
      <c r="S1079" s="6"/>
      <c r="T1079" s="6"/>
      <c r="U1079" s="6"/>
      <c r="V1079" s="6"/>
      <c r="W1079" s="6"/>
      <c r="X1079" s="6"/>
      <c r="Y1079" s="6"/>
      <c r="Z1079" s="6"/>
      <c r="AA1079" s="6"/>
    </row>
    <row r="1080" spans="2:27">
      <c r="B1080" s="6"/>
      <c r="C1080" s="6"/>
      <c r="D1080" s="6"/>
      <c r="E1080" s="6"/>
      <c r="F1080" s="6"/>
      <c r="G1080" s="6"/>
      <c r="H1080" s="6"/>
      <c r="I1080" s="6"/>
      <c r="J1080" s="6"/>
      <c r="K1080" s="6"/>
      <c r="L1080" s="6"/>
      <c r="M1080" s="6"/>
      <c r="N1080" s="6"/>
      <c r="O1080" s="6"/>
      <c r="P1080" s="6"/>
      <c r="Q1080" s="6"/>
      <c r="R1080" s="6"/>
      <c r="S1080" s="6"/>
      <c r="T1080" s="6"/>
      <c r="U1080" s="6"/>
      <c r="V1080" s="6"/>
      <c r="W1080" s="6"/>
      <c r="X1080" s="6"/>
      <c r="Y1080" s="6"/>
      <c r="Z1080" s="6"/>
      <c r="AA1080" s="6"/>
    </row>
    <row r="1081" spans="2:27">
      <c r="B1081" s="6"/>
      <c r="C1081" s="6"/>
      <c r="D1081" s="6"/>
      <c r="E1081" s="6"/>
      <c r="F1081" s="6"/>
      <c r="G1081" s="6"/>
      <c r="H1081" s="6"/>
      <c r="I1081" s="6"/>
      <c r="J1081" s="6"/>
      <c r="K1081" s="6"/>
      <c r="L1081" s="6"/>
      <c r="M1081" s="6"/>
      <c r="N1081" s="6"/>
      <c r="O1081" s="6"/>
      <c r="P1081" s="6"/>
      <c r="Q1081" s="6"/>
      <c r="R1081" s="6"/>
      <c r="S1081" s="6"/>
      <c r="T1081" s="6"/>
      <c r="U1081" s="6"/>
      <c r="V1081" s="6"/>
      <c r="W1081" s="6"/>
      <c r="X1081" s="6"/>
      <c r="Y1081" s="6"/>
      <c r="Z1081" s="6"/>
      <c r="AA1081" s="6"/>
    </row>
    <row r="1082" spans="2:27">
      <c r="B1082" s="6"/>
      <c r="C1082" s="6"/>
      <c r="D1082" s="6"/>
      <c r="E1082" s="6"/>
      <c r="F1082" s="6"/>
      <c r="G1082" s="6"/>
      <c r="H1082" s="6"/>
      <c r="I1082" s="6"/>
      <c r="J1082" s="6"/>
      <c r="K1082" s="6"/>
      <c r="L1082" s="6"/>
      <c r="M1082" s="6"/>
      <c r="N1082" s="6"/>
      <c r="O1082" s="6"/>
      <c r="P1082" s="6"/>
      <c r="Q1082" s="6"/>
      <c r="R1082" s="6"/>
      <c r="S1082" s="6"/>
      <c r="T1082" s="6"/>
      <c r="U1082" s="6"/>
      <c r="V1082" s="6"/>
      <c r="W1082" s="6"/>
      <c r="X1082" s="6"/>
      <c r="Y1082" s="6"/>
      <c r="Z1082" s="6"/>
      <c r="AA1082" s="6"/>
    </row>
    <row r="1083" spans="2:27">
      <c r="B1083" s="6"/>
      <c r="C1083" s="6"/>
      <c r="D1083" s="6"/>
      <c r="E1083" s="6"/>
      <c r="F1083" s="6"/>
      <c r="G1083" s="6"/>
      <c r="H1083" s="6"/>
      <c r="I1083" s="6"/>
      <c r="J1083" s="6"/>
      <c r="K1083" s="6"/>
      <c r="L1083" s="6"/>
      <c r="M1083" s="6"/>
      <c r="N1083" s="6"/>
      <c r="O1083" s="6"/>
      <c r="P1083" s="6"/>
      <c r="Q1083" s="6"/>
      <c r="R1083" s="6"/>
      <c r="S1083" s="6"/>
      <c r="T1083" s="6"/>
      <c r="U1083" s="6"/>
      <c r="V1083" s="6"/>
      <c r="W1083" s="6"/>
      <c r="X1083" s="6"/>
      <c r="Y1083" s="6"/>
      <c r="Z1083" s="6"/>
      <c r="AA1083" s="6"/>
    </row>
    <row r="1084" spans="2:27">
      <c r="B1084" s="6"/>
      <c r="C1084" s="6"/>
      <c r="D1084" s="6"/>
      <c r="E1084" s="6"/>
      <c r="F1084" s="6"/>
      <c r="G1084" s="6"/>
      <c r="H1084" s="6"/>
      <c r="I1084" s="6"/>
      <c r="J1084" s="6"/>
      <c r="K1084" s="6"/>
      <c r="L1084" s="6"/>
      <c r="M1084" s="6"/>
      <c r="N1084" s="6"/>
      <c r="O1084" s="6"/>
      <c r="P1084" s="6"/>
      <c r="Q1084" s="6"/>
      <c r="R1084" s="6"/>
      <c r="S1084" s="6"/>
      <c r="T1084" s="6"/>
      <c r="U1084" s="6"/>
      <c r="V1084" s="6"/>
      <c r="W1084" s="6"/>
      <c r="X1084" s="6"/>
      <c r="Y1084" s="6"/>
      <c r="Z1084" s="6"/>
      <c r="AA1084" s="6"/>
    </row>
    <row r="1085" spans="2:27">
      <c r="B1085" s="6"/>
      <c r="C1085" s="6"/>
      <c r="D1085" s="6"/>
      <c r="E1085" s="6"/>
      <c r="F1085" s="6"/>
      <c r="G1085" s="6"/>
      <c r="H1085" s="6"/>
      <c r="I1085" s="6"/>
      <c r="J1085" s="6"/>
      <c r="K1085" s="6"/>
      <c r="L1085" s="6"/>
      <c r="M1085" s="6"/>
      <c r="N1085" s="6"/>
      <c r="O1085" s="6"/>
      <c r="P1085" s="6"/>
      <c r="Q1085" s="6"/>
      <c r="R1085" s="6"/>
      <c r="S1085" s="6"/>
      <c r="T1085" s="6"/>
      <c r="U1085" s="6"/>
      <c r="V1085" s="6"/>
      <c r="W1085" s="6"/>
      <c r="X1085" s="6"/>
      <c r="Y1085" s="6"/>
      <c r="Z1085" s="6"/>
      <c r="AA1085" s="6"/>
    </row>
    <row r="1086" spans="2:27">
      <c r="B1086" s="6"/>
      <c r="C1086" s="6"/>
      <c r="D1086" s="6"/>
      <c r="E1086" s="6"/>
      <c r="F1086" s="6"/>
      <c r="G1086" s="6"/>
      <c r="H1086" s="6"/>
      <c r="I1086" s="6"/>
      <c r="J1086" s="6"/>
      <c r="K1086" s="6"/>
      <c r="L1086" s="6"/>
      <c r="M1086" s="6"/>
      <c r="N1086" s="6"/>
      <c r="O1086" s="6"/>
      <c r="P1086" s="6"/>
      <c r="Q1086" s="6"/>
      <c r="R1086" s="6"/>
      <c r="S1086" s="6"/>
      <c r="T1086" s="6"/>
      <c r="U1086" s="6"/>
      <c r="V1086" s="6"/>
      <c r="W1086" s="6"/>
      <c r="X1086" s="6"/>
      <c r="Y1086" s="6"/>
      <c r="Z1086" s="6"/>
      <c r="AA1086" s="6"/>
    </row>
    <row r="1087" spans="2:27">
      <c r="B1087" s="6"/>
      <c r="C1087" s="6"/>
      <c r="D1087" s="6"/>
      <c r="E1087" s="6"/>
      <c r="F1087" s="6"/>
      <c r="G1087" s="6"/>
      <c r="H1087" s="6"/>
      <c r="I1087" s="6"/>
      <c r="J1087" s="6"/>
      <c r="K1087" s="6"/>
      <c r="L1087" s="6"/>
      <c r="M1087" s="6"/>
      <c r="N1087" s="6"/>
      <c r="O1087" s="6"/>
      <c r="P1087" s="6"/>
      <c r="Q1087" s="6"/>
      <c r="R1087" s="6"/>
      <c r="S1087" s="6"/>
      <c r="T1087" s="6"/>
      <c r="U1087" s="6"/>
      <c r="V1087" s="6"/>
      <c r="W1087" s="6"/>
      <c r="X1087" s="6"/>
      <c r="Y1087" s="6"/>
      <c r="Z1087" s="6"/>
      <c r="AA1087" s="6"/>
    </row>
    <row r="1088" spans="2:27">
      <c r="B1088" s="6"/>
      <c r="C1088" s="6"/>
      <c r="D1088" s="6"/>
      <c r="E1088" s="6"/>
      <c r="F1088" s="6"/>
      <c r="G1088" s="6"/>
      <c r="H1088" s="6"/>
      <c r="I1088" s="6"/>
      <c r="J1088" s="6"/>
      <c r="K1088" s="6"/>
      <c r="L1088" s="6"/>
      <c r="M1088" s="6"/>
      <c r="N1088" s="6"/>
      <c r="O1088" s="6"/>
      <c r="P1088" s="6"/>
      <c r="Q1088" s="6"/>
      <c r="R1088" s="6"/>
      <c r="S1088" s="6"/>
      <c r="T1088" s="6"/>
      <c r="U1088" s="6"/>
      <c r="V1088" s="6"/>
      <c r="W1088" s="6"/>
      <c r="X1088" s="6"/>
      <c r="Y1088" s="6"/>
      <c r="Z1088" s="6"/>
      <c r="AA1088" s="6"/>
    </row>
    <row r="1089" spans="2:27">
      <c r="B1089" s="6"/>
      <c r="C1089" s="6"/>
      <c r="D1089" s="6"/>
      <c r="E1089" s="6"/>
      <c r="F1089" s="6"/>
      <c r="G1089" s="6"/>
      <c r="H1089" s="6"/>
      <c r="I1089" s="6"/>
      <c r="J1089" s="6"/>
      <c r="K1089" s="6"/>
      <c r="L1089" s="6"/>
      <c r="M1089" s="6"/>
      <c r="N1089" s="6"/>
      <c r="O1089" s="6"/>
      <c r="P1089" s="6"/>
      <c r="Q1089" s="6"/>
      <c r="R1089" s="6"/>
      <c r="S1089" s="6"/>
      <c r="T1089" s="6"/>
      <c r="U1089" s="6"/>
      <c r="V1089" s="6"/>
      <c r="W1089" s="6"/>
      <c r="X1089" s="6"/>
      <c r="Y1089" s="6"/>
      <c r="Z1089" s="6"/>
      <c r="AA1089" s="6"/>
    </row>
    <row r="1090" spans="2:27">
      <c r="B1090" s="6"/>
      <c r="C1090" s="6"/>
      <c r="D1090" s="6"/>
      <c r="E1090" s="6"/>
      <c r="F1090" s="6"/>
      <c r="G1090" s="6"/>
      <c r="H1090" s="6"/>
      <c r="I1090" s="6"/>
      <c r="J1090" s="6"/>
      <c r="K1090" s="6"/>
      <c r="L1090" s="6"/>
      <c r="M1090" s="6"/>
      <c r="N1090" s="6"/>
      <c r="O1090" s="6"/>
      <c r="P1090" s="6"/>
      <c r="Q1090" s="6"/>
      <c r="R1090" s="6"/>
      <c r="S1090" s="6"/>
      <c r="T1090" s="6"/>
      <c r="U1090" s="6"/>
      <c r="V1090" s="6"/>
      <c r="W1090" s="6"/>
      <c r="X1090" s="6"/>
      <c r="Y1090" s="6"/>
      <c r="Z1090" s="6"/>
      <c r="AA1090" s="6"/>
    </row>
    <row r="1091" spans="2:27">
      <c r="B1091" s="6"/>
      <c r="C1091" s="6"/>
      <c r="D1091" s="6"/>
      <c r="E1091" s="6"/>
      <c r="F1091" s="6"/>
      <c r="G1091" s="6"/>
      <c r="H1091" s="6"/>
      <c r="I1091" s="6"/>
      <c r="J1091" s="6"/>
      <c r="K1091" s="6"/>
      <c r="L1091" s="6"/>
      <c r="M1091" s="6"/>
      <c r="N1091" s="6"/>
      <c r="O1091" s="6"/>
      <c r="P1091" s="6"/>
      <c r="Q1091" s="6"/>
      <c r="R1091" s="6"/>
      <c r="S1091" s="6"/>
      <c r="T1091" s="6"/>
      <c r="U1091" s="6"/>
      <c r="V1091" s="6"/>
      <c r="W1091" s="6"/>
      <c r="X1091" s="6"/>
      <c r="Y1091" s="6"/>
      <c r="Z1091" s="6"/>
      <c r="AA1091" s="6"/>
    </row>
    <row r="1092" spans="2:27">
      <c r="B1092" s="6"/>
      <c r="C1092" s="6"/>
      <c r="D1092" s="6"/>
      <c r="E1092" s="6"/>
      <c r="F1092" s="6"/>
      <c r="G1092" s="6"/>
      <c r="H1092" s="6"/>
      <c r="I1092" s="6"/>
      <c r="J1092" s="6"/>
      <c r="K1092" s="6"/>
      <c r="L1092" s="6"/>
      <c r="M1092" s="6"/>
      <c r="N1092" s="6"/>
      <c r="O1092" s="6"/>
      <c r="P1092" s="6"/>
      <c r="Q1092" s="6"/>
      <c r="R1092" s="6"/>
      <c r="S1092" s="6"/>
      <c r="T1092" s="6"/>
      <c r="U1092" s="6"/>
      <c r="V1092" s="6"/>
      <c r="W1092" s="6"/>
      <c r="X1092" s="6"/>
      <c r="Y1092" s="6"/>
      <c r="Z1092" s="6"/>
      <c r="AA1092" s="6"/>
    </row>
    <row r="1093" spans="2:27">
      <c r="B1093" s="6"/>
      <c r="C1093" s="6"/>
      <c r="D1093" s="6"/>
      <c r="E1093" s="6"/>
      <c r="F1093" s="6"/>
      <c r="G1093" s="6"/>
      <c r="H1093" s="6"/>
      <c r="I1093" s="6"/>
      <c r="J1093" s="6"/>
      <c r="K1093" s="6"/>
      <c r="L1093" s="6"/>
      <c r="M1093" s="6"/>
      <c r="N1093" s="6"/>
      <c r="O1093" s="6"/>
      <c r="P1093" s="6"/>
      <c r="Q1093" s="6"/>
      <c r="R1093" s="6"/>
      <c r="S1093" s="6"/>
      <c r="T1093" s="6"/>
      <c r="U1093" s="6"/>
      <c r="V1093" s="6"/>
      <c r="W1093" s="6"/>
      <c r="X1093" s="6"/>
      <c r="Y1093" s="6"/>
      <c r="Z1093" s="6"/>
      <c r="AA1093" s="6"/>
    </row>
    <row r="1094" spans="2:27">
      <c r="B1094" s="6"/>
      <c r="C1094" s="6"/>
      <c r="D1094" s="6"/>
      <c r="E1094" s="6"/>
      <c r="F1094" s="6"/>
      <c r="G1094" s="6"/>
      <c r="H1094" s="6"/>
      <c r="I1094" s="6"/>
      <c r="J1094" s="6"/>
      <c r="K1094" s="6"/>
      <c r="L1094" s="6"/>
      <c r="M1094" s="6"/>
      <c r="N1094" s="6"/>
      <c r="O1094" s="6"/>
      <c r="P1094" s="6"/>
      <c r="Q1094" s="6"/>
      <c r="R1094" s="6"/>
      <c r="S1094" s="6"/>
      <c r="T1094" s="6"/>
      <c r="U1094" s="6"/>
      <c r="V1094" s="6"/>
      <c r="W1094" s="6"/>
      <c r="X1094" s="6"/>
      <c r="Y1094" s="6"/>
      <c r="Z1094" s="6"/>
      <c r="AA1094" s="6"/>
    </row>
    <row r="1095" spans="2:27">
      <c r="B1095" s="6"/>
      <c r="C1095" s="6"/>
      <c r="D1095" s="6"/>
      <c r="E1095" s="6"/>
      <c r="F1095" s="6"/>
      <c r="G1095" s="6"/>
      <c r="H1095" s="6"/>
      <c r="I1095" s="6"/>
      <c r="J1095" s="6"/>
      <c r="K1095" s="6"/>
      <c r="L1095" s="6"/>
      <c r="M1095" s="6"/>
      <c r="N1095" s="6"/>
      <c r="O1095" s="6"/>
      <c r="P1095" s="6"/>
      <c r="Q1095" s="6"/>
      <c r="R1095" s="6"/>
      <c r="S1095" s="6"/>
      <c r="T1095" s="6"/>
      <c r="U1095" s="6"/>
      <c r="V1095" s="6"/>
      <c r="W1095" s="6"/>
      <c r="X1095" s="6"/>
      <c r="Y1095" s="6"/>
      <c r="Z1095" s="6"/>
      <c r="AA1095" s="6"/>
    </row>
    <row r="1096" spans="2:27">
      <c r="B1096" s="6"/>
      <c r="C1096" s="6"/>
      <c r="D1096" s="6"/>
      <c r="E1096" s="6"/>
      <c r="F1096" s="6"/>
      <c r="G1096" s="6"/>
      <c r="H1096" s="6"/>
      <c r="I1096" s="6"/>
      <c r="J1096" s="6"/>
      <c r="K1096" s="6"/>
      <c r="L1096" s="6"/>
      <c r="M1096" s="6"/>
      <c r="N1096" s="6"/>
      <c r="O1096" s="6"/>
      <c r="P1096" s="6"/>
      <c r="Q1096" s="6"/>
      <c r="R1096" s="6"/>
      <c r="S1096" s="6"/>
      <c r="T1096" s="6"/>
      <c r="U1096" s="6"/>
      <c r="V1096" s="6"/>
      <c r="W1096" s="6"/>
      <c r="X1096" s="6"/>
      <c r="Y1096" s="6"/>
      <c r="Z1096" s="6"/>
      <c r="AA1096" s="6"/>
    </row>
    <row r="1097" spans="2:27">
      <c r="B1097" s="6"/>
      <c r="C1097" s="6"/>
      <c r="D1097" s="6"/>
      <c r="E1097" s="6"/>
      <c r="F1097" s="6"/>
      <c r="G1097" s="6"/>
      <c r="H1097" s="6"/>
      <c r="I1097" s="6"/>
      <c r="J1097" s="6"/>
      <c r="K1097" s="6"/>
      <c r="L1097" s="6"/>
      <c r="M1097" s="6"/>
      <c r="N1097" s="6"/>
      <c r="O1097" s="6"/>
      <c r="P1097" s="6"/>
      <c r="Q1097" s="6"/>
      <c r="R1097" s="6"/>
      <c r="S1097" s="6"/>
      <c r="T1097" s="6"/>
      <c r="U1097" s="6"/>
      <c r="V1097" s="6"/>
      <c r="W1097" s="6"/>
      <c r="X1097" s="6"/>
      <c r="Y1097" s="6"/>
      <c r="Z1097" s="6"/>
      <c r="AA1097" s="6"/>
    </row>
    <row r="1098" spans="2:27">
      <c r="B1098" s="6"/>
      <c r="C1098" s="6"/>
      <c r="D1098" s="6"/>
      <c r="E1098" s="6"/>
      <c r="F1098" s="6"/>
      <c r="G1098" s="6"/>
      <c r="H1098" s="6"/>
      <c r="I1098" s="6"/>
      <c r="J1098" s="6"/>
      <c r="K1098" s="6"/>
      <c r="L1098" s="6"/>
      <c r="M1098" s="6"/>
      <c r="N1098" s="6"/>
      <c r="O1098" s="6"/>
      <c r="P1098" s="6"/>
      <c r="Q1098" s="6"/>
      <c r="R1098" s="6"/>
      <c r="S1098" s="6"/>
      <c r="T1098" s="6"/>
      <c r="U1098" s="6"/>
      <c r="V1098" s="6"/>
      <c r="W1098" s="6"/>
      <c r="X1098" s="6"/>
      <c r="Y1098" s="6"/>
      <c r="Z1098" s="6"/>
      <c r="AA1098" s="6"/>
    </row>
    <row r="1099" spans="2:27">
      <c r="B1099" s="6"/>
      <c r="C1099" s="6"/>
      <c r="D1099" s="6"/>
      <c r="E1099" s="6"/>
      <c r="F1099" s="6"/>
      <c r="G1099" s="6"/>
      <c r="H1099" s="6"/>
      <c r="I1099" s="6"/>
      <c r="J1099" s="6"/>
      <c r="K1099" s="6"/>
      <c r="L1099" s="6"/>
      <c r="M1099" s="6"/>
      <c r="N1099" s="6"/>
      <c r="O1099" s="6"/>
      <c r="P1099" s="6"/>
      <c r="Q1099" s="6"/>
      <c r="R1099" s="6"/>
      <c r="S1099" s="6"/>
      <c r="T1099" s="6"/>
      <c r="U1099" s="6"/>
      <c r="V1099" s="6"/>
      <c r="W1099" s="6"/>
      <c r="X1099" s="6"/>
      <c r="Y1099" s="6"/>
      <c r="Z1099" s="6"/>
      <c r="AA1099" s="6"/>
    </row>
    <row r="1100" spans="2:27">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row>
    <row r="1101" spans="2:27">
      <c r="B1101" s="6"/>
      <c r="C1101" s="6"/>
      <c r="D1101" s="6"/>
      <c r="E1101" s="6"/>
      <c r="F1101" s="6"/>
      <c r="G1101" s="6"/>
      <c r="H1101" s="6"/>
      <c r="I1101" s="6"/>
      <c r="J1101" s="6"/>
      <c r="K1101" s="6"/>
      <c r="L1101" s="6"/>
      <c r="M1101" s="6"/>
      <c r="N1101" s="6"/>
      <c r="O1101" s="6"/>
      <c r="P1101" s="6"/>
      <c r="Q1101" s="6"/>
      <c r="R1101" s="6"/>
      <c r="S1101" s="6"/>
      <c r="T1101" s="6"/>
      <c r="U1101" s="6"/>
      <c r="V1101" s="6"/>
      <c r="W1101" s="6"/>
      <c r="X1101" s="6"/>
      <c r="Y1101" s="6"/>
      <c r="Z1101" s="6"/>
      <c r="AA1101" s="6"/>
    </row>
    <row r="1102" spans="2:27">
      <c r="B1102" s="6"/>
      <c r="C1102" s="6"/>
      <c r="D1102" s="6"/>
      <c r="E1102" s="6"/>
      <c r="F1102" s="6"/>
      <c r="G1102" s="6"/>
      <c r="H1102" s="6"/>
      <c r="I1102" s="6"/>
      <c r="J1102" s="6"/>
      <c r="K1102" s="6"/>
      <c r="L1102" s="6"/>
      <c r="M1102" s="6"/>
      <c r="N1102" s="6"/>
      <c r="O1102" s="6"/>
      <c r="P1102" s="6"/>
      <c r="Q1102" s="6"/>
      <c r="R1102" s="6"/>
      <c r="S1102" s="6"/>
      <c r="T1102" s="6"/>
      <c r="U1102" s="6"/>
      <c r="V1102" s="6"/>
      <c r="W1102" s="6"/>
      <c r="X1102" s="6"/>
      <c r="Y1102" s="6"/>
      <c r="Z1102" s="6"/>
      <c r="AA1102" s="6"/>
    </row>
    <row r="1103" spans="2:27">
      <c r="B1103" s="6"/>
      <c r="C1103" s="6"/>
      <c r="D1103" s="6"/>
      <c r="E1103" s="6"/>
      <c r="F1103" s="6"/>
      <c r="G1103" s="6"/>
      <c r="H1103" s="6"/>
      <c r="I1103" s="6"/>
      <c r="J1103" s="6"/>
      <c r="K1103" s="6"/>
      <c r="L1103" s="6"/>
      <c r="M1103" s="6"/>
      <c r="N1103" s="6"/>
      <c r="O1103" s="6"/>
      <c r="P1103" s="6"/>
      <c r="Q1103" s="6"/>
      <c r="R1103" s="6"/>
      <c r="S1103" s="6"/>
      <c r="T1103" s="6"/>
      <c r="U1103" s="6"/>
      <c r="V1103" s="6"/>
      <c r="W1103" s="6"/>
      <c r="X1103" s="6"/>
      <c r="Y1103" s="6"/>
      <c r="Z1103" s="6"/>
      <c r="AA1103" s="6"/>
    </row>
    <row r="1104" spans="2:27">
      <c r="B1104" s="6"/>
      <c r="C1104" s="6"/>
      <c r="D1104" s="6"/>
      <c r="E1104" s="6"/>
      <c r="F1104" s="6"/>
      <c r="G1104" s="6"/>
      <c r="H1104" s="6"/>
      <c r="I1104" s="6"/>
      <c r="J1104" s="6"/>
      <c r="K1104" s="6"/>
      <c r="L1104" s="6"/>
      <c r="M1104" s="6"/>
      <c r="N1104" s="6"/>
      <c r="O1104" s="6"/>
      <c r="P1104" s="6"/>
      <c r="Q1104" s="6"/>
      <c r="R1104" s="6"/>
      <c r="S1104" s="6"/>
      <c r="T1104" s="6"/>
      <c r="U1104" s="6"/>
      <c r="V1104" s="6"/>
      <c r="W1104" s="6"/>
      <c r="X1104" s="6"/>
      <c r="Y1104" s="6"/>
      <c r="Z1104" s="6"/>
      <c r="AA1104" s="6"/>
    </row>
    <row r="1105" spans="2:27">
      <c r="B1105" s="6"/>
      <c r="C1105" s="6"/>
      <c r="D1105" s="6"/>
      <c r="E1105" s="6"/>
      <c r="F1105" s="6"/>
      <c r="G1105" s="6"/>
      <c r="H1105" s="6"/>
      <c r="I1105" s="6"/>
      <c r="J1105" s="6"/>
      <c r="K1105" s="6"/>
      <c r="L1105" s="6"/>
      <c r="M1105" s="6"/>
      <c r="N1105" s="6"/>
      <c r="O1105" s="6"/>
      <c r="P1105" s="6"/>
      <c r="Q1105" s="6"/>
      <c r="R1105" s="6"/>
      <c r="S1105" s="6"/>
      <c r="T1105" s="6"/>
      <c r="U1105" s="6"/>
      <c r="V1105" s="6"/>
      <c r="W1105" s="6"/>
      <c r="X1105" s="6"/>
      <c r="Y1105" s="6"/>
      <c r="Z1105" s="6"/>
      <c r="AA1105" s="6"/>
    </row>
    <row r="1106" spans="2:27">
      <c r="B1106" s="6"/>
      <c r="C1106" s="6"/>
      <c r="D1106" s="6"/>
      <c r="E1106" s="6"/>
      <c r="F1106" s="6"/>
      <c r="G1106" s="6"/>
      <c r="H1106" s="6"/>
      <c r="I1106" s="6"/>
      <c r="J1106" s="6"/>
      <c r="K1106" s="6"/>
      <c r="L1106" s="6"/>
      <c r="M1106" s="6"/>
      <c r="N1106" s="6"/>
      <c r="O1106" s="6"/>
      <c r="P1106" s="6"/>
      <c r="Q1106" s="6"/>
      <c r="R1106" s="6"/>
      <c r="S1106" s="6"/>
      <c r="T1106" s="6"/>
      <c r="U1106" s="6"/>
      <c r="V1106" s="6"/>
      <c r="W1106" s="6"/>
      <c r="X1106" s="6"/>
      <c r="Y1106" s="6"/>
      <c r="Z1106" s="6"/>
      <c r="AA1106" s="6"/>
    </row>
    <row r="1107" spans="2:27">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row>
    <row r="1108" spans="2:27">
      <c r="B1108" s="6"/>
      <c r="C1108" s="6"/>
      <c r="D1108" s="6"/>
      <c r="E1108" s="6"/>
      <c r="F1108" s="6"/>
      <c r="G1108" s="6"/>
      <c r="H1108" s="6"/>
      <c r="I1108" s="6"/>
      <c r="J1108" s="6"/>
      <c r="K1108" s="6"/>
      <c r="L1108" s="6"/>
      <c r="M1108" s="6"/>
      <c r="N1108" s="6"/>
      <c r="O1108" s="6"/>
      <c r="P1108" s="6"/>
      <c r="Q1108" s="6"/>
      <c r="R1108" s="6"/>
      <c r="S1108" s="6"/>
      <c r="T1108" s="6"/>
      <c r="U1108" s="6"/>
      <c r="V1108" s="6"/>
      <c r="W1108" s="6"/>
      <c r="X1108" s="6"/>
      <c r="Y1108" s="6"/>
      <c r="Z1108" s="6"/>
      <c r="AA1108" s="6"/>
    </row>
    <row r="1109" spans="2:27">
      <c r="B1109" s="6"/>
      <c r="C1109" s="6"/>
      <c r="D1109" s="6"/>
      <c r="E1109" s="6"/>
      <c r="F1109" s="6"/>
      <c r="G1109" s="6"/>
      <c r="H1109" s="6"/>
      <c r="I1109" s="6"/>
      <c r="J1109" s="6"/>
      <c r="K1109" s="6"/>
      <c r="L1109" s="6"/>
      <c r="M1109" s="6"/>
      <c r="N1109" s="6"/>
      <c r="O1109" s="6"/>
      <c r="P1109" s="6"/>
      <c r="Q1109" s="6"/>
      <c r="R1109" s="6"/>
      <c r="S1109" s="6"/>
      <c r="T1109" s="6"/>
      <c r="U1109" s="6"/>
      <c r="V1109" s="6"/>
      <c r="W1109" s="6"/>
      <c r="X1109" s="6"/>
      <c r="Y1109" s="6"/>
      <c r="Z1109" s="6"/>
      <c r="AA1109" s="6"/>
    </row>
    <row r="1110" spans="2:27">
      <c r="B1110" s="6"/>
      <c r="C1110" s="6"/>
      <c r="D1110" s="6"/>
      <c r="E1110" s="6"/>
      <c r="F1110" s="6"/>
      <c r="G1110" s="6"/>
      <c r="H1110" s="6"/>
      <c r="I1110" s="6"/>
      <c r="J1110" s="6"/>
      <c r="K1110" s="6"/>
      <c r="L1110" s="6"/>
      <c r="M1110" s="6"/>
      <c r="N1110" s="6"/>
      <c r="O1110" s="6"/>
      <c r="P1110" s="6"/>
      <c r="Q1110" s="6"/>
      <c r="R1110" s="6"/>
      <c r="S1110" s="6"/>
      <c r="T1110" s="6"/>
      <c r="U1110" s="6"/>
      <c r="V1110" s="6"/>
      <c r="W1110" s="6"/>
      <c r="X1110" s="6"/>
      <c r="Y1110" s="6"/>
      <c r="Z1110" s="6"/>
      <c r="AA1110" s="6"/>
    </row>
    <row r="1111" spans="2:27">
      <c r="B1111" s="6"/>
      <c r="C1111" s="6"/>
      <c r="D1111" s="6"/>
      <c r="E1111" s="6"/>
      <c r="F1111" s="6"/>
      <c r="G1111" s="6"/>
      <c r="H1111" s="6"/>
      <c r="I1111" s="6"/>
      <c r="J1111" s="6"/>
      <c r="K1111" s="6"/>
      <c r="L1111" s="6"/>
      <c r="M1111" s="6"/>
      <c r="N1111" s="6"/>
      <c r="O1111" s="6"/>
      <c r="P1111" s="6"/>
      <c r="Q1111" s="6"/>
      <c r="R1111" s="6"/>
      <c r="S1111" s="6"/>
      <c r="T1111" s="6"/>
      <c r="U1111" s="6"/>
      <c r="V1111" s="6"/>
      <c r="W1111" s="6"/>
      <c r="X1111" s="6"/>
      <c r="Y1111" s="6"/>
      <c r="Z1111" s="6"/>
      <c r="AA1111" s="6"/>
    </row>
    <row r="1112" spans="2:27">
      <c r="B1112" s="6"/>
      <c r="C1112" s="6"/>
      <c r="D1112" s="6"/>
      <c r="E1112" s="6"/>
      <c r="F1112" s="6"/>
      <c r="G1112" s="6"/>
      <c r="H1112" s="6"/>
      <c r="I1112" s="6"/>
      <c r="J1112" s="6"/>
      <c r="K1112" s="6"/>
      <c r="L1112" s="6"/>
      <c r="M1112" s="6"/>
      <c r="N1112" s="6"/>
      <c r="O1112" s="6"/>
      <c r="P1112" s="6"/>
      <c r="Q1112" s="6"/>
      <c r="R1112" s="6"/>
      <c r="S1112" s="6"/>
      <c r="T1112" s="6"/>
      <c r="U1112" s="6"/>
      <c r="V1112" s="6"/>
      <c r="W1112" s="6"/>
      <c r="X1112" s="6"/>
      <c r="Y1112" s="6"/>
      <c r="Z1112" s="6"/>
      <c r="AA1112" s="6"/>
    </row>
    <row r="1113" spans="2:27">
      <c r="B1113" s="6"/>
      <c r="C1113" s="6"/>
      <c r="D1113" s="6"/>
      <c r="E1113" s="6"/>
      <c r="F1113" s="6"/>
      <c r="G1113" s="6"/>
      <c r="H1113" s="6"/>
      <c r="I1113" s="6"/>
      <c r="J1113" s="6"/>
      <c r="K1113" s="6"/>
      <c r="L1113" s="6"/>
      <c r="M1113" s="6"/>
      <c r="N1113" s="6"/>
      <c r="O1113" s="6"/>
      <c r="P1113" s="6"/>
      <c r="Q1113" s="6"/>
      <c r="R1113" s="6"/>
      <c r="S1113" s="6"/>
      <c r="T1113" s="6"/>
      <c r="U1113" s="6"/>
      <c r="V1113" s="6"/>
      <c r="W1113" s="6"/>
      <c r="X1113" s="6"/>
      <c r="Y1113" s="6"/>
      <c r="Z1113" s="6"/>
      <c r="AA1113" s="6"/>
    </row>
    <row r="1114" spans="2:27">
      <c r="B1114" s="6"/>
      <c r="C1114" s="6"/>
      <c r="D1114" s="6"/>
      <c r="E1114" s="6"/>
      <c r="F1114" s="6"/>
      <c r="G1114" s="6"/>
      <c r="H1114" s="6"/>
      <c r="I1114" s="6"/>
      <c r="J1114" s="6"/>
      <c r="K1114" s="6"/>
      <c r="L1114" s="6"/>
      <c r="M1114" s="6"/>
      <c r="N1114" s="6"/>
      <c r="O1114" s="6"/>
      <c r="P1114" s="6"/>
      <c r="Q1114" s="6"/>
      <c r="R1114" s="6"/>
      <c r="S1114" s="6"/>
      <c r="T1114" s="6"/>
      <c r="U1114" s="6"/>
      <c r="V1114" s="6"/>
      <c r="W1114" s="6"/>
      <c r="X1114" s="6"/>
      <c r="Y1114" s="6"/>
      <c r="Z1114" s="6"/>
      <c r="AA1114" s="6"/>
    </row>
    <row r="1115" spans="2:27">
      <c r="B1115" s="6"/>
      <c r="C1115" s="6"/>
      <c r="D1115" s="6"/>
      <c r="E1115" s="6"/>
      <c r="F1115" s="6"/>
      <c r="G1115" s="6"/>
      <c r="H1115" s="6"/>
      <c r="I1115" s="6"/>
      <c r="J1115" s="6"/>
      <c r="K1115" s="6"/>
      <c r="L1115" s="6"/>
      <c r="M1115" s="6"/>
      <c r="N1115" s="6"/>
      <c r="O1115" s="6"/>
      <c r="P1115" s="6"/>
      <c r="Q1115" s="6"/>
      <c r="R1115" s="6"/>
      <c r="S1115" s="6"/>
      <c r="T1115" s="6"/>
      <c r="U1115" s="6"/>
      <c r="V1115" s="6"/>
      <c r="W1115" s="6"/>
      <c r="X1115" s="6"/>
      <c r="Y1115" s="6"/>
      <c r="Z1115" s="6"/>
      <c r="AA1115" s="6"/>
    </row>
    <row r="1116" spans="2:27">
      <c r="B1116" s="6"/>
      <c r="C1116" s="6"/>
      <c r="D1116" s="6"/>
      <c r="E1116" s="6"/>
      <c r="F1116" s="6"/>
      <c r="G1116" s="6"/>
      <c r="H1116" s="6"/>
      <c r="I1116" s="6"/>
      <c r="J1116" s="6"/>
      <c r="K1116" s="6"/>
      <c r="L1116" s="6"/>
      <c r="M1116" s="6"/>
      <c r="N1116" s="6"/>
      <c r="O1116" s="6"/>
      <c r="P1116" s="6"/>
      <c r="Q1116" s="6"/>
      <c r="R1116" s="6"/>
      <c r="S1116" s="6"/>
      <c r="T1116" s="6"/>
      <c r="U1116" s="6"/>
      <c r="V1116" s="6"/>
      <c r="W1116" s="6"/>
      <c r="X1116" s="6"/>
      <c r="Y1116" s="6"/>
      <c r="Z1116" s="6"/>
      <c r="AA1116" s="6"/>
    </row>
    <row r="1117" spans="2:27">
      <c r="B1117" s="6"/>
      <c r="C1117" s="6"/>
      <c r="D1117" s="6"/>
      <c r="E1117" s="6"/>
      <c r="F1117" s="6"/>
      <c r="G1117" s="6"/>
      <c r="H1117" s="6"/>
      <c r="I1117" s="6"/>
      <c r="J1117" s="6"/>
      <c r="K1117" s="6"/>
      <c r="L1117" s="6"/>
      <c r="M1117" s="6"/>
      <c r="N1117" s="6"/>
      <c r="O1117" s="6"/>
      <c r="P1117" s="6"/>
      <c r="Q1117" s="6"/>
      <c r="R1117" s="6"/>
      <c r="S1117" s="6"/>
      <c r="T1117" s="6"/>
      <c r="U1117" s="6"/>
      <c r="V1117" s="6"/>
      <c r="W1117" s="6"/>
      <c r="X1117" s="6"/>
      <c r="Y1117" s="6"/>
      <c r="Z1117" s="6"/>
      <c r="AA1117" s="6"/>
    </row>
    <row r="1118" spans="2:27">
      <c r="B1118" s="6"/>
      <c r="C1118" s="6"/>
      <c r="D1118" s="6"/>
      <c r="E1118" s="6"/>
      <c r="F1118" s="6"/>
      <c r="G1118" s="6"/>
      <c r="H1118" s="6"/>
      <c r="I1118" s="6"/>
      <c r="J1118" s="6"/>
      <c r="K1118" s="6"/>
      <c r="L1118" s="6"/>
      <c r="M1118" s="6"/>
      <c r="N1118" s="6"/>
      <c r="O1118" s="6"/>
      <c r="P1118" s="6"/>
      <c r="Q1118" s="6"/>
      <c r="R1118" s="6"/>
      <c r="S1118" s="6"/>
      <c r="T1118" s="6"/>
      <c r="U1118" s="6"/>
      <c r="V1118" s="6"/>
      <c r="W1118" s="6"/>
      <c r="X1118" s="6"/>
      <c r="Y1118" s="6"/>
      <c r="Z1118" s="6"/>
      <c r="AA1118" s="6"/>
    </row>
    <row r="1119" spans="2:27">
      <c r="B1119" s="6"/>
      <c r="C1119" s="6"/>
      <c r="D1119" s="6"/>
      <c r="E1119" s="6"/>
      <c r="F1119" s="6"/>
      <c r="G1119" s="6"/>
      <c r="H1119" s="6"/>
      <c r="I1119" s="6"/>
      <c r="J1119" s="6"/>
      <c r="K1119" s="6"/>
      <c r="L1119" s="6"/>
      <c r="M1119" s="6"/>
      <c r="N1119" s="6"/>
      <c r="O1119" s="6"/>
      <c r="P1119" s="6"/>
      <c r="Q1119" s="6"/>
      <c r="R1119" s="6"/>
      <c r="S1119" s="6"/>
      <c r="T1119" s="6"/>
      <c r="U1119" s="6"/>
      <c r="V1119" s="6"/>
      <c r="W1119" s="6"/>
      <c r="X1119" s="6"/>
      <c r="Y1119" s="6"/>
      <c r="Z1119" s="6"/>
      <c r="AA1119" s="6"/>
    </row>
    <row r="1120" spans="2:27">
      <c r="B1120" s="6"/>
      <c r="C1120" s="6"/>
      <c r="D1120" s="6"/>
      <c r="E1120" s="6"/>
      <c r="F1120" s="6"/>
      <c r="G1120" s="6"/>
      <c r="H1120" s="6"/>
      <c r="I1120" s="6"/>
      <c r="J1120" s="6"/>
      <c r="K1120" s="6"/>
      <c r="L1120" s="6"/>
      <c r="M1120" s="6"/>
      <c r="N1120" s="6"/>
      <c r="O1120" s="6"/>
      <c r="P1120" s="6"/>
      <c r="Q1120" s="6"/>
      <c r="R1120" s="6"/>
      <c r="S1120" s="6"/>
      <c r="T1120" s="6"/>
      <c r="U1120" s="6"/>
      <c r="V1120" s="6"/>
      <c r="W1120" s="6"/>
      <c r="X1120" s="6"/>
      <c r="Y1120" s="6"/>
      <c r="Z1120" s="6"/>
      <c r="AA1120" s="6"/>
    </row>
    <row r="1121" spans="2:27">
      <c r="B1121" s="6"/>
      <c r="C1121" s="6"/>
      <c r="D1121" s="6"/>
      <c r="E1121" s="6"/>
      <c r="F1121" s="6"/>
      <c r="G1121" s="6"/>
      <c r="H1121" s="6"/>
      <c r="I1121" s="6"/>
      <c r="J1121" s="6"/>
      <c r="K1121" s="6"/>
      <c r="L1121" s="6"/>
      <c r="M1121" s="6"/>
      <c r="N1121" s="6"/>
      <c r="O1121" s="6"/>
      <c r="P1121" s="6"/>
      <c r="Q1121" s="6"/>
      <c r="R1121" s="6"/>
      <c r="S1121" s="6"/>
      <c r="T1121" s="6"/>
      <c r="U1121" s="6"/>
      <c r="V1121" s="6"/>
      <c r="W1121" s="6"/>
      <c r="X1121" s="6"/>
      <c r="Y1121" s="6"/>
      <c r="Z1121" s="6"/>
      <c r="AA1121" s="6"/>
    </row>
    <row r="1122" spans="2:27">
      <c r="B1122" s="6"/>
      <c r="C1122" s="6"/>
      <c r="D1122" s="6"/>
      <c r="E1122" s="6"/>
      <c r="F1122" s="6"/>
      <c r="G1122" s="6"/>
      <c r="H1122" s="6"/>
      <c r="I1122" s="6"/>
      <c r="J1122" s="6"/>
      <c r="K1122" s="6"/>
      <c r="L1122" s="6"/>
      <c r="M1122" s="6"/>
      <c r="N1122" s="6"/>
      <c r="O1122" s="6"/>
      <c r="P1122" s="6"/>
      <c r="Q1122" s="6"/>
      <c r="R1122" s="6"/>
      <c r="S1122" s="6"/>
      <c r="T1122" s="6"/>
      <c r="U1122" s="6"/>
      <c r="V1122" s="6"/>
      <c r="W1122" s="6"/>
      <c r="X1122" s="6"/>
      <c r="Y1122" s="6"/>
      <c r="Z1122" s="6"/>
      <c r="AA1122" s="6"/>
    </row>
    <row r="1123" spans="2:27">
      <c r="B1123" s="6"/>
      <c r="C1123" s="6"/>
      <c r="D1123" s="6"/>
      <c r="E1123" s="6"/>
      <c r="F1123" s="6"/>
      <c r="G1123" s="6"/>
      <c r="H1123" s="6"/>
      <c r="I1123" s="6"/>
      <c r="J1123" s="6"/>
      <c r="K1123" s="6"/>
      <c r="L1123" s="6"/>
      <c r="M1123" s="6"/>
      <c r="N1123" s="6"/>
      <c r="O1123" s="6"/>
      <c r="P1123" s="6"/>
      <c r="Q1123" s="6"/>
      <c r="R1123" s="6"/>
      <c r="S1123" s="6"/>
      <c r="T1123" s="6"/>
      <c r="U1123" s="6"/>
      <c r="V1123" s="6"/>
      <c r="W1123" s="6"/>
      <c r="X1123" s="6"/>
      <c r="Y1123" s="6"/>
      <c r="Z1123" s="6"/>
      <c r="AA1123" s="6"/>
    </row>
    <row r="1124" spans="2:27">
      <c r="B1124" s="6"/>
      <c r="C1124" s="6"/>
      <c r="D1124" s="6"/>
      <c r="E1124" s="6"/>
      <c r="F1124" s="6"/>
      <c r="G1124" s="6"/>
      <c r="H1124" s="6"/>
      <c r="I1124" s="6"/>
      <c r="J1124" s="6"/>
      <c r="K1124" s="6"/>
      <c r="L1124" s="6"/>
      <c r="M1124" s="6"/>
      <c r="N1124" s="6"/>
      <c r="O1124" s="6"/>
      <c r="P1124" s="6"/>
      <c r="Q1124" s="6"/>
      <c r="R1124" s="6"/>
      <c r="S1124" s="6"/>
      <c r="T1124" s="6"/>
      <c r="U1124" s="6"/>
      <c r="V1124" s="6"/>
      <c r="W1124" s="6"/>
      <c r="X1124" s="6"/>
      <c r="Y1124" s="6"/>
      <c r="Z1124" s="6"/>
      <c r="AA1124" s="6"/>
    </row>
    <row r="1125" spans="2:27">
      <c r="B1125" s="6"/>
      <c r="C1125" s="6"/>
      <c r="D1125" s="6"/>
      <c r="E1125" s="6"/>
      <c r="F1125" s="6"/>
      <c r="G1125" s="6"/>
      <c r="H1125" s="6"/>
      <c r="I1125" s="6"/>
      <c r="J1125" s="6"/>
      <c r="K1125" s="6"/>
      <c r="L1125" s="6"/>
      <c r="M1125" s="6"/>
      <c r="N1125" s="6"/>
      <c r="O1125" s="6"/>
      <c r="P1125" s="6"/>
      <c r="Q1125" s="6"/>
      <c r="R1125" s="6"/>
      <c r="S1125" s="6"/>
      <c r="T1125" s="6"/>
      <c r="U1125" s="6"/>
      <c r="V1125" s="6"/>
      <c r="W1125" s="6"/>
      <c r="X1125" s="6"/>
      <c r="Y1125" s="6"/>
      <c r="Z1125" s="6"/>
      <c r="AA1125" s="6"/>
    </row>
    <row r="1126" spans="2:27">
      <c r="B1126" s="6"/>
      <c r="C1126" s="6"/>
      <c r="D1126" s="6"/>
      <c r="E1126" s="6"/>
      <c r="F1126" s="6"/>
      <c r="G1126" s="6"/>
      <c r="H1126" s="6"/>
      <c r="I1126" s="6"/>
      <c r="J1126" s="6"/>
      <c r="K1126" s="6"/>
      <c r="L1126" s="6"/>
      <c r="M1126" s="6"/>
      <c r="N1126" s="6"/>
      <c r="O1126" s="6"/>
      <c r="P1126" s="6"/>
      <c r="Q1126" s="6"/>
      <c r="R1126" s="6"/>
      <c r="S1126" s="6"/>
      <c r="T1126" s="6"/>
      <c r="U1126" s="6"/>
      <c r="V1126" s="6"/>
      <c r="W1126" s="6"/>
      <c r="X1126" s="6"/>
      <c r="Y1126" s="6"/>
      <c r="Z1126" s="6"/>
      <c r="AA1126" s="6"/>
    </row>
    <row r="1127" spans="2:27">
      <c r="B1127" s="6"/>
      <c r="C1127" s="6"/>
      <c r="D1127" s="6"/>
      <c r="E1127" s="6"/>
      <c r="F1127" s="6"/>
      <c r="G1127" s="6"/>
      <c r="H1127" s="6"/>
      <c r="I1127" s="6"/>
      <c r="J1127" s="6"/>
      <c r="K1127" s="6"/>
      <c r="L1127" s="6"/>
      <c r="M1127" s="6"/>
      <c r="N1127" s="6"/>
      <c r="O1127" s="6"/>
      <c r="P1127" s="6"/>
      <c r="Q1127" s="6"/>
      <c r="R1127" s="6"/>
      <c r="S1127" s="6"/>
      <c r="T1127" s="6"/>
      <c r="U1127" s="6"/>
      <c r="V1127" s="6"/>
      <c r="W1127" s="6"/>
      <c r="X1127" s="6"/>
      <c r="Y1127" s="6"/>
      <c r="Z1127" s="6"/>
      <c r="AA1127" s="6"/>
    </row>
    <row r="1128" spans="2:27">
      <c r="B1128" s="6"/>
      <c r="C1128" s="6"/>
      <c r="D1128" s="6"/>
      <c r="E1128" s="6"/>
      <c r="F1128" s="6"/>
      <c r="G1128" s="6"/>
      <c r="H1128" s="6"/>
      <c r="I1128" s="6"/>
      <c r="J1128" s="6"/>
      <c r="K1128" s="6"/>
      <c r="L1128" s="6"/>
      <c r="M1128" s="6"/>
      <c r="N1128" s="6"/>
      <c r="O1128" s="6"/>
      <c r="P1128" s="6"/>
      <c r="Q1128" s="6"/>
      <c r="R1128" s="6"/>
      <c r="S1128" s="6"/>
      <c r="T1128" s="6"/>
      <c r="U1128" s="6"/>
      <c r="V1128" s="6"/>
      <c r="W1128" s="6"/>
      <c r="X1128" s="6"/>
      <c r="Y1128" s="6"/>
      <c r="Z1128" s="6"/>
      <c r="AA1128" s="6"/>
    </row>
    <row r="1129" spans="2:27">
      <c r="B1129" s="6"/>
      <c r="C1129" s="6"/>
      <c r="D1129" s="6"/>
      <c r="E1129" s="6"/>
      <c r="F1129" s="6"/>
      <c r="G1129" s="6"/>
      <c r="H1129" s="6"/>
      <c r="I1129" s="6"/>
      <c r="J1129" s="6"/>
      <c r="K1129" s="6"/>
      <c r="L1129" s="6"/>
      <c r="M1129" s="6"/>
      <c r="N1129" s="6"/>
      <c r="O1129" s="6"/>
      <c r="P1129" s="6"/>
      <c r="Q1129" s="6"/>
      <c r="R1129" s="6"/>
      <c r="S1129" s="6"/>
      <c r="T1129" s="6"/>
      <c r="U1129" s="6"/>
      <c r="V1129" s="6"/>
      <c r="W1129" s="6"/>
      <c r="X1129" s="6"/>
      <c r="Y1129" s="6"/>
      <c r="Z1129" s="6"/>
      <c r="AA1129" s="6"/>
    </row>
    <row r="1130" spans="2:27">
      <c r="B1130" s="6"/>
      <c r="C1130" s="6"/>
      <c r="D1130" s="6"/>
      <c r="E1130" s="6"/>
      <c r="F1130" s="6"/>
      <c r="G1130" s="6"/>
      <c r="H1130" s="6"/>
      <c r="I1130" s="6"/>
      <c r="J1130" s="6"/>
      <c r="K1130" s="6"/>
      <c r="L1130" s="6"/>
      <c r="M1130" s="6"/>
      <c r="N1130" s="6"/>
      <c r="O1130" s="6"/>
      <c r="P1130" s="6"/>
      <c r="Q1130" s="6"/>
      <c r="R1130" s="6"/>
      <c r="S1130" s="6"/>
      <c r="T1130" s="6"/>
      <c r="U1130" s="6"/>
      <c r="V1130" s="6"/>
      <c r="W1130" s="6"/>
      <c r="X1130" s="6"/>
      <c r="Y1130" s="6"/>
      <c r="Z1130" s="6"/>
      <c r="AA1130" s="6"/>
    </row>
    <row r="1131" spans="2:27">
      <c r="B1131" s="6"/>
      <c r="C1131" s="6"/>
      <c r="D1131" s="6"/>
      <c r="E1131" s="6"/>
      <c r="F1131" s="6"/>
      <c r="G1131" s="6"/>
      <c r="H1131" s="6"/>
      <c r="I1131" s="6"/>
      <c r="J1131" s="6"/>
      <c r="K1131" s="6"/>
      <c r="L1131" s="6"/>
      <c r="M1131" s="6"/>
      <c r="N1131" s="6"/>
      <c r="O1131" s="6"/>
      <c r="P1131" s="6"/>
      <c r="Q1131" s="6"/>
      <c r="R1131" s="6"/>
      <c r="S1131" s="6"/>
      <c r="T1131" s="6"/>
      <c r="U1131" s="6"/>
      <c r="V1131" s="6"/>
      <c r="W1131" s="6"/>
      <c r="X1131" s="6"/>
      <c r="Y1131" s="6"/>
      <c r="Z1131" s="6"/>
      <c r="AA1131" s="6"/>
    </row>
    <row r="1132" spans="2:27">
      <c r="B1132" s="6"/>
      <c r="C1132" s="6"/>
      <c r="D1132" s="6"/>
      <c r="E1132" s="6"/>
      <c r="F1132" s="6"/>
      <c r="G1132" s="6"/>
      <c r="H1132" s="6"/>
      <c r="I1132" s="6"/>
      <c r="J1132" s="6"/>
      <c r="K1132" s="6"/>
      <c r="L1132" s="6"/>
      <c r="M1132" s="6"/>
      <c r="N1132" s="6"/>
      <c r="O1132" s="6"/>
      <c r="P1132" s="6"/>
      <c r="Q1132" s="6"/>
      <c r="R1132" s="6"/>
      <c r="S1132" s="6"/>
      <c r="T1132" s="6"/>
      <c r="U1132" s="6"/>
      <c r="V1132" s="6"/>
      <c r="W1132" s="6"/>
      <c r="X1132" s="6"/>
      <c r="Y1132" s="6"/>
      <c r="Z1132" s="6"/>
      <c r="AA1132" s="6"/>
    </row>
    <row r="1133" spans="2:27">
      <c r="B1133" s="6"/>
      <c r="C1133" s="6"/>
      <c r="D1133" s="6"/>
      <c r="E1133" s="6"/>
      <c r="F1133" s="6"/>
      <c r="G1133" s="6"/>
      <c r="H1133" s="6"/>
      <c r="I1133" s="6"/>
      <c r="J1133" s="6"/>
      <c r="K1133" s="6"/>
      <c r="L1133" s="6"/>
      <c r="M1133" s="6"/>
      <c r="N1133" s="6"/>
      <c r="O1133" s="6"/>
      <c r="P1133" s="6"/>
      <c r="Q1133" s="6"/>
      <c r="R1133" s="6"/>
      <c r="S1133" s="6"/>
      <c r="T1133" s="6"/>
      <c r="U1133" s="6"/>
      <c r="V1133" s="6"/>
      <c r="W1133" s="6"/>
      <c r="X1133" s="6"/>
      <c r="Y1133" s="6"/>
      <c r="Z1133" s="6"/>
      <c r="AA1133" s="6"/>
    </row>
    <row r="1134" spans="2:27">
      <c r="B1134" s="6"/>
      <c r="C1134" s="6"/>
      <c r="D1134" s="6"/>
      <c r="E1134" s="6"/>
      <c r="F1134" s="6"/>
      <c r="G1134" s="6"/>
      <c r="H1134" s="6"/>
      <c r="I1134" s="6"/>
      <c r="J1134" s="6"/>
      <c r="K1134" s="6"/>
      <c r="L1134" s="6"/>
      <c r="M1134" s="6"/>
      <c r="N1134" s="6"/>
      <c r="O1134" s="6"/>
      <c r="P1134" s="6"/>
      <c r="Q1134" s="6"/>
      <c r="R1134" s="6"/>
      <c r="S1134" s="6"/>
      <c r="T1134" s="6"/>
      <c r="U1134" s="6"/>
      <c r="V1134" s="6"/>
      <c r="W1134" s="6"/>
      <c r="X1134" s="6"/>
      <c r="Y1134" s="6"/>
      <c r="Z1134" s="6"/>
      <c r="AA1134" s="6"/>
    </row>
    <row r="1135" spans="2:27">
      <c r="B1135" s="6"/>
      <c r="C1135" s="6"/>
      <c r="D1135" s="6"/>
      <c r="E1135" s="6"/>
      <c r="F1135" s="6"/>
      <c r="G1135" s="6"/>
      <c r="H1135" s="6"/>
      <c r="I1135" s="6"/>
      <c r="J1135" s="6"/>
      <c r="K1135" s="6"/>
      <c r="L1135" s="6"/>
      <c r="M1135" s="6"/>
      <c r="N1135" s="6"/>
      <c r="O1135" s="6"/>
      <c r="P1135" s="6"/>
      <c r="Q1135" s="6"/>
      <c r="R1135" s="6"/>
      <c r="S1135" s="6"/>
      <c r="T1135" s="6"/>
      <c r="U1135" s="6"/>
      <c r="V1135" s="6"/>
      <c r="W1135" s="6"/>
      <c r="X1135" s="6"/>
      <c r="Y1135" s="6"/>
      <c r="Z1135" s="6"/>
      <c r="AA1135" s="6"/>
    </row>
    <row r="1136" spans="2:27">
      <c r="B1136" s="6"/>
      <c r="C1136" s="6"/>
      <c r="D1136" s="6"/>
      <c r="E1136" s="6"/>
      <c r="F1136" s="6"/>
      <c r="G1136" s="6"/>
      <c r="H1136" s="6"/>
      <c r="I1136" s="6"/>
      <c r="J1136" s="6"/>
      <c r="K1136" s="6"/>
      <c r="L1136" s="6"/>
      <c r="M1136" s="6"/>
      <c r="N1136" s="6"/>
      <c r="O1136" s="6"/>
      <c r="P1136" s="6"/>
      <c r="Q1136" s="6"/>
      <c r="R1136" s="6"/>
      <c r="S1136" s="6"/>
      <c r="T1136" s="6"/>
      <c r="U1136" s="6"/>
      <c r="V1136" s="6"/>
      <c r="W1136" s="6"/>
      <c r="X1136" s="6"/>
      <c r="Y1136" s="6"/>
      <c r="Z1136" s="6"/>
      <c r="AA1136" s="6"/>
    </row>
    <row r="1137" spans="2:27">
      <c r="B1137" s="6"/>
      <c r="C1137" s="6"/>
      <c r="D1137" s="6"/>
      <c r="E1137" s="6"/>
      <c r="F1137" s="6"/>
      <c r="G1137" s="6"/>
      <c r="H1137" s="6"/>
      <c r="I1137" s="6"/>
      <c r="J1137" s="6"/>
      <c r="K1137" s="6"/>
      <c r="L1137" s="6"/>
      <c r="M1137" s="6"/>
      <c r="N1137" s="6"/>
      <c r="O1137" s="6"/>
      <c r="P1137" s="6"/>
      <c r="Q1137" s="6"/>
      <c r="R1137" s="6"/>
      <c r="S1137" s="6"/>
      <c r="T1137" s="6"/>
      <c r="U1137" s="6"/>
      <c r="V1137" s="6"/>
      <c r="W1137" s="6"/>
      <c r="X1137" s="6"/>
      <c r="Y1137" s="6"/>
      <c r="Z1137" s="6"/>
      <c r="AA1137" s="6"/>
    </row>
    <row r="1138" spans="2:27">
      <c r="B1138" s="6"/>
      <c r="C1138" s="6"/>
      <c r="D1138" s="6"/>
      <c r="E1138" s="6"/>
      <c r="F1138" s="6"/>
      <c r="G1138" s="6"/>
      <c r="H1138" s="6"/>
      <c r="I1138" s="6"/>
      <c r="J1138" s="6"/>
      <c r="K1138" s="6"/>
      <c r="L1138" s="6"/>
      <c r="M1138" s="6"/>
      <c r="N1138" s="6"/>
      <c r="O1138" s="6"/>
      <c r="P1138" s="6"/>
      <c r="Q1138" s="6"/>
      <c r="R1138" s="6"/>
      <c r="S1138" s="6"/>
      <c r="T1138" s="6"/>
      <c r="U1138" s="6"/>
      <c r="V1138" s="6"/>
      <c r="W1138" s="6"/>
      <c r="X1138" s="6"/>
      <c r="Y1138" s="6"/>
      <c r="Z1138" s="6"/>
      <c r="AA1138" s="6"/>
    </row>
    <row r="1139" spans="2:27">
      <c r="B1139" s="6"/>
      <c r="C1139" s="6"/>
      <c r="D1139" s="6"/>
      <c r="E1139" s="6"/>
      <c r="F1139" s="6"/>
      <c r="G1139" s="6"/>
      <c r="H1139" s="6"/>
      <c r="I1139" s="6"/>
      <c r="J1139" s="6"/>
      <c r="K1139" s="6"/>
      <c r="L1139" s="6"/>
      <c r="M1139" s="6"/>
      <c r="N1139" s="6"/>
      <c r="O1139" s="6"/>
      <c r="P1139" s="6"/>
      <c r="Q1139" s="6"/>
      <c r="R1139" s="6"/>
      <c r="S1139" s="6"/>
      <c r="T1139" s="6"/>
      <c r="U1139" s="6"/>
      <c r="V1139" s="6"/>
      <c r="W1139" s="6"/>
      <c r="X1139" s="6"/>
      <c r="Y1139" s="6"/>
      <c r="Z1139" s="6"/>
      <c r="AA1139" s="6"/>
    </row>
    <row r="1140" spans="2:27">
      <c r="B1140" s="6"/>
      <c r="C1140" s="6"/>
      <c r="D1140" s="6"/>
      <c r="E1140" s="6"/>
      <c r="F1140" s="6"/>
      <c r="G1140" s="6"/>
      <c r="H1140" s="6"/>
      <c r="I1140" s="6"/>
      <c r="J1140" s="6"/>
      <c r="K1140" s="6"/>
      <c r="L1140" s="6"/>
      <c r="M1140" s="6"/>
      <c r="N1140" s="6"/>
      <c r="O1140" s="6"/>
      <c r="P1140" s="6"/>
      <c r="Q1140" s="6"/>
      <c r="R1140" s="6"/>
      <c r="S1140" s="6"/>
      <c r="T1140" s="6"/>
      <c r="U1140" s="6"/>
      <c r="V1140" s="6"/>
      <c r="W1140" s="6"/>
      <c r="X1140" s="6"/>
      <c r="Y1140" s="6"/>
      <c r="Z1140" s="6"/>
      <c r="AA1140" s="6"/>
    </row>
    <row r="1141" spans="2:27">
      <c r="B1141" s="6"/>
      <c r="C1141" s="6"/>
      <c r="D1141" s="6"/>
      <c r="E1141" s="6"/>
      <c r="F1141" s="6"/>
      <c r="G1141" s="6"/>
      <c r="H1141" s="6"/>
      <c r="I1141" s="6"/>
      <c r="J1141" s="6"/>
      <c r="K1141" s="6"/>
      <c r="L1141" s="6"/>
      <c r="M1141" s="6"/>
      <c r="N1141" s="6"/>
      <c r="O1141" s="6"/>
      <c r="P1141" s="6"/>
      <c r="Q1141" s="6"/>
      <c r="R1141" s="6"/>
      <c r="S1141" s="6"/>
      <c r="T1141" s="6"/>
      <c r="U1141" s="6"/>
      <c r="V1141" s="6"/>
      <c r="W1141" s="6"/>
      <c r="X1141" s="6"/>
      <c r="Y1141" s="6"/>
      <c r="Z1141" s="6"/>
      <c r="AA1141" s="6"/>
    </row>
    <row r="1142" spans="2:27">
      <c r="B1142" s="6"/>
      <c r="C1142" s="6"/>
      <c r="D1142" s="6"/>
      <c r="E1142" s="6"/>
      <c r="F1142" s="6"/>
      <c r="G1142" s="6"/>
      <c r="H1142" s="6"/>
      <c r="I1142" s="6"/>
      <c r="J1142" s="6"/>
      <c r="K1142" s="6"/>
      <c r="L1142" s="6"/>
      <c r="M1142" s="6"/>
      <c r="N1142" s="6"/>
      <c r="O1142" s="6"/>
      <c r="P1142" s="6"/>
      <c r="Q1142" s="6"/>
      <c r="R1142" s="6"/>
      <c r="S1142" s="6"/>
      <c r="T1142" s="6"/>
      <c r="U1142" s="6"/>
      <c r="V1142" s="6"/>
      <c r="W1142" s="6"/>
      <c r="X1142" s="6"/>
      <c r="Y1142" s="6"/>
      <c r="Z1142" s="6"/>
      <c r="AA1142" s="6"/>
    </row>
    <row r="1143" spans="2:27">
      <c r="B1143" s="6"/>
      <c r="C1143" s="6"/>
      <c r="D1143" s="6"/>
      <c r="E1143" s="6"/>
      <c r="F1143" s="6"/>
      <c r="G1143" s="6"/>
      <c r="H1143" s="6"/>
      <c r="I1143" s="6"/>
      <c r="J1143" s="6"/>
      <c r="K1143" s="6"/>
      <c r="L1143" s="6"/>
      <c r="M1143" s="6"/>
      <c r="N1143" s="6"/>
      <c r="O1143" s="6"/>
      <c r="P1143" s="6"/>
      <c r="Q1143" s="6"/>
      <c r="R1143" s="6"/>
      <c r="S1143" s="6"/>
      <c r="T1143" s="6"/>
      <c r="U1143" s="6"/>
      <c r="V1143" s="6"/>
      <c r="W1143" s="6"/>
      <c r="X1143" s="6"/>
      <c r="Y1143" s="6"/>
      <c r="Z1143" s="6"/>
      <c r="AA1143" s="6"/>
    </row>
    <row r="1144" spans="2:27">
      <c r="B1144" s="6"/>
      <c r="C1144" s="6"/>
      <c r="D1144" s="6"/>
      <c r="E1144" s="6"/>
      <c r="F1144" s="6"/>
      <c r="G1144" s="6"/>
      <c r="H1144" s="6"/>
      <c r="I1144" s="6"/>
      <c r="J1144" s="6"/>
      <c r="K1144" s="6"/>
      <c r="L1144" s="6"/>
      <c r="M1144" s="6"/>
      <c r="N1144" s="6"/>
      <c r="O1144" s="6"/>
      <c r="P1144" s="6"/>
      <c r="Q1144" s="6"/>
      <c r="R1144" s="6"/>
      <c r="S1144" s="6"/>
      <c r="T1144" s="6"/>
      <c r="U1144" s="6"/>
      <c r="V1144" s="6"/>
      <c r="W1144" s="6"/>
      <c r="X1144" s="6"/>
      <c r="Y1144" s="6"/>
      <c r="Z1144" s="6"/>
      <c r="AA1144" s="6"/>
    </row>
    <row r="1145" spans="2:27">
      <c r="B1145" s="6"/>
      <c r="C1145" s="6"/>
      <c r="D1145" s="6"/>
      <c r="E1145" s="6"/>
      <c r="F1145" s="6"/>
      <c r="G1145" s="6"/>
      <c r="H1145" s="6"/>
      <c r="I1145" s="6"/>
      <c r="J1145" s="6"/>
      <c r="K1145" s="6"/>
      <c r="L1145" s="6"/>
      <c r="M1145" s="6"/>
      <c r="N1145" s="6"/>
      <c r="O1145" s="6"/>
      <c r="P1145" s="6"/>
      <c r="Q1145" s="6"/>
      <c r="R1145" s="6"/>
      <c r="S1145" s="6"/>
      <c r="T1145" s="6"/>
      <c r="U1145" s="6"/>
      <c r="V1145" s="6"/>
      <c r="W1145" s="6"/>
      <c r="X1145" s="6"/>
      <c r="Y1145" s="6"/>
      <c r="Z1145" s="6"/>
      <c r="AA1145" s="6"/>
    </row>
    <row r="1146" spans="2:27">
      <c r="B1146" s="6"/>
      <c r="C1146" s="6"/>
      <c r="D1146" s="6"/>
      <c r="E1146" s="6"/>
      <c r="F1146" s="6"/>
      <c r="G1146" s="6"/>
      <c r="H1146" s="6"/>
      <c r="I1146" s="6"/>
      <c r="J1146" s="6"/>
      <c r="K1146" s="6"/>
      <c r="L1146" s="6"/>
      <c r="M1146" s="6"/>
      <c r="N1146" s="6"/>
      <c r="O1146" s="6"/>
      <c r="P1146" s="6"/>
      <c r="Q1146" s="6"/>
      <c r="R1146" s="6"/>
      <c r="S1146" s="6"/>
      <c r="T1146" s="6"/>
      <c r="U1146" s="6"/>
      <c r="V1146" s="6"/>
      <c r="W1146" s="6"/>
      <c r="X1146" s="6"/>
      <c r="Y1146" s="6"/>
      <c r="Z1146" s="6"/>
      <c r="AA1146" s="6"/>
    </row>
    <row r="1147" spans="2:27">
      <c r="B1147" s="6"/>
      <c r="C1147" s="6"/>
      <c r="D1147" s="6"/>
      <c r="E1147" s="6"/>
      <c r="F1147" s="6"/>
      <c r="G1147" s="6"/>
      <c r="H1147" s="6"/>
      <c r="I1147" s="6"/>
      <c r="J1147" s="6"/>
      <c r="K1147" s="6"/>
      <c r="L1147" s="6"/>
      <c r="M1147" s="6"/>
      <c r="N1147" s="6"/>
      <c r="O1147" s="6"/>
      <c r="P1147" s="6"/>
      <c r="Q1147" s="6"/>
      <c r="R1147" s="6"/>
      <c r="S1147" s="6"/>
      <c r="T1147" s="6"/>
      <c r="U1147" s="6"/>
      <c r="V1147" s="6"/>
      <c r="W1147" s="6"/>
      <c r="X1147" s="6"/>
      <c r="Y1147" s="6"/>
      <c r="Z1147" s="6"/>
      <c r="AA1147" s="6"/>
    </row>
    <row r="1148" spans="2:27">
      <c r="B1148" s="6"/>
      <c r="C1148" s="6"/>
      <c r="D1148" s="6"/>
      <c r="E1148" s="6"/>
      <c r="F1148" s="6"/>
      <c r="G1148" s="6"/>
      <c r="H1148" s="6"/>
      <c r="I1148" s="6"/>
      <c r="J1148" s="6"/>
      <c r="K1148" s="6"/>
      <c r="L1148" s="6"/>
      <c r="M1148" s="6"/>
      <c r="N1148" s="6"/>
      <c r="O1148" s="6"/>
      <c r="P1148" s="6"/>
      <c r="Q1148" s="6"/>
      <c r="R1148" s="6"/>
      <c r="S1148" s="6"/>
      <c r="T1148" s="6"/>
      <c r="U1148" s="6"/>
      <c r="V1148" s="6"/>
      <c r="W1148" s="6"/>
      <c r="X1148" s="6"/>
      <c r="Y1148" s="6"/>
      <c r="Z1148" s="6"/>
      <c r="AA1148" s="6"/>
    </row>
    <row r="1149" spans="2:27">
      <c r="B1149" s="6"/>
      <c r="C1149" s="6"/>
      <c r="D1149" s="6"/>
      <c r="E1149" s="6"/>
      <c r="F1149" s="6"/>
      <c r="G1149" s="6"/>
      <c r="H1149" s="6"/>
      <c r="I1149" s="6"/>
      <c r="J1149" s="6"/>
      <c r="K1149" s="6"/>
      <c r="L1149" s="6"/>
      <c r="M1149" s="6"/>
      <c r="N1149" s="6"/>
      <c r="O1149" s="6"/>
      <c r="P1149" s="6"/>
      <c r="Q1149" s="6"/>
      <c r="R1149" s="6"/>
      <c r="S1149" s="6"/>
      <c r="T1149" s="6"/>
      <c r="U1149" s="6"/>
      <c r="V1149" s="6"/>
      <c r="W1149" s="6"/>
      <c r="X1149" s="6"/>
      <c r="Y1149" s="6"/>
      <c r="Z1149" s="6"/>
      <c r="AA1149" s="6"/>
    </row>
    <row r="1150" spans="2:27">
      <c r="B1150" s="6"/>
      <c r="C1150" s="6"/>
      <c r="D1150" s="6"/>
      <c r="E1150" s="6"/>
      <c r="F1150" s="6"/>
      <c r="G1150" s="6"/>
      <c r="H1150" s="6"/>
      <c r="I1150" s="6"/>
      <c r="J1150" s="6"/>
      <c r="K1150" s="6"/>
      <c r="L1150" s="6"/>
      <c r="M1150" s="6"/>
      <c r="N1150" s="6"/>
      <c r="O1150" s="6"/>
      <c r="P1150" s="6"/>
      <c r="Q1150" s="6"/>
      <c r="R1150" s="6"/>
      <c r="S1150" s="6"/>
      <c r="T1150" s="6"/>
      <c r="U1150" s="6"/>
      <c r="V1150" s="6"/>
      <c r="W1150" s="6"/>
      <c r="X1150" s="6"/>
      <c r="Y1150" s="6"/>
      <c r="Z1150" s="6"/>
      <c r="AA1150" s="6"/>
    </row>
    <row r="1151" spans="2:27">
      <c r="B1151" s="6"/>
      <c r="C1151" s="6"/>
      <c r="D1151" s="6"/>
      <c r="E1151" s="6"/>
      <c r="F1151" s="6"/>
      <c r="G1151" s="6"/>
      <c r="H1151" s="6"/>
      <c r="I1151" s="6"/>
      <c r="J1151" s="6"/>
      <c r="K1151" s="6"/>
      <c r="L1151" s="6"/>
      <c r="M1151" s="6"/>
      <c r="N1151" s="6"/>
      <c r="O1151" s="6"/>
      <c r="P1151" s="6"/>
      <c r="Q1151" s="6"/>
      <c r="R1151" s="6"/>
      <c r="S1151" s="6"/>
      <c r="T1151" s="6"/>
      <c r="U1151" s="6"/>
      <c r="V1151" s="6"/>
      <c r="W1151" s="6"/>
      <c r="X1151" s="6"/>
      <c r="Y1151" s="6"/>
      <c r="Z1151" s="6"/>
      <c r="AA1151" s="6"/>
    </row>
    <row r="1152" spans="2:27">
      <c r="B1152" s="6"/>
      <c r="C1152" s="6"/>
      <c r="D1152" s="6"/>
      <c r="E1152" s="6"/>
      <c r="F1152" s="6"/>
      <c r="G1152" s="6"/>
      <c r="H1152" s="6"/>
      <c r="I1152" s="6"/>
      <c r="J1152" s="6"/>
      <c r="K1152" s="6"/>
      <c r="L1152" s="6"/>
      <c r="M1152" s="6"/>
      <c r="N1152" s="6"/>
      <c r="O1152" s="6"/>
      <c r="P1152" s="6"/>
      <c r="Q1152" s="6"/>
      <c r="R1152" s="6"/>
      <c r="S1152" s="6"/>
      <c r="T1152" s="6"/>
      <c r="U1152" s="6"/>
      <c r="V1152" s="6"/>
      <c r="W1152" s="6"/>
      <c r="X1152" s="6"/>
      <c r="Y1152" s="6"/>
      <c r="Z1152" s="6"/>
      <c r="AA1152" s="6"/>
    </row>
    <row r="1153" spans="2:27">
      <c r="B1153" s="6"/>
      <c r="C1153" s="6"/>
      <c r="D1153" s="6"/>
      <c r="E1153" s="6"/>
      <c r="F1153" s="6"/>
      <c r="G1153" s="6"/>
      <c r="H1153" s="6"/>
      <c r="I1153" s="6"/>
      <c r="J1153" s="6"/>
      <c r="K1153" s="6"/>
      <c r="L1153" s="6"/>
      <c r="M1153" s="6"/>
      <c r="N1153" s="6"/>
      <c r="O1153" s="6"/>
      <c r="P1153" s="6"/>
      <c r="Q1153" s="6"/>
      <c r="R1153" s="6"/>
      <c r="S1153" s="6"/>
      <c r="T1153" s="6"/>
      <c r="U1153" s="6"/>
      <c r="V1153" s="6"/>
      <c r="W1153" s="6"/>
      <c r="X1153" s="6"/>
      <c r="Y1153" s="6"/>
      <c r="Z1153" s="6"/>
      <c r="AA1153" s="6"/>
    </row>
    <row r="1154" spans="2:27">
      <c r="B1154" s="6"/>
      <c r="C1154" s="6"/>
      <c r="D1154" s="6"/>
      <c r="E1154" s="6"/>
      <c r="F1154" s="6"/>
      <c r="G1154" s="6"/>
      <c r="H1154" s="6"/>
      <c r="I1154" s="6"/>
      <c r="J1154" s="6"/>
      <c r="K1154" s="6"/>
      <c r="L1154" s="6"/>
      <c r="M1154" s="6"/>
      <c r="N1154" s="6"/>
      <c r="O1154" s="6"/>
      <c r="P1154" s="6"/>
      <c r="Q1154" s="6"/>
      <c r="R1154" s="6"/>
      <c r="S1154" s="6"/>
      <c r="T1154" s="6"/>
      <c r="U1154" s="6"/>
      <c r="V1154" s="6"/>
      <c r="W1154" s="6"/>
      <c r="X1154" s="6"/>
      <c r="Y1154" s="6"/>
      <c r="Z1154" s="6"/>
      <c r="AA1154" s="6"/>
    </row>
    <row r="1155" spans="2:27">
      <c r="B1155" s="6"/>
      <c r="C1155" s="6"/>
      <c r="D1155" s="6"/>
      <c r="E1155" s="6"/>
      <c r="F1155" s="6"/>
      <c r="G1155" s="6"/>
      <c r="H1155" s="6"/>
      <c r="I1155" s="6"/>
      <c r="J1155" s="6"/>
      <c r="K1155" s="6"/>
      <c r="L1155" s="6"/>
      <c r="M1155" s="6"/>
      <c r="N1155" s="6"/>
      <c r="O1155" s="6"/>
      <c r="P1155" s="6"/>
      <c r="Q1155" s="6"/>
      <c r="R1155" s="6"/>
      <c r="S1155" s="6"/>
      <c r="T1155" s="6"/>
      <c r="U1155" s="6"/>
      <c r="V1155" s="6"/>
      <c r="W1155" s="6"/>
      <c r="X1155" s="6"/>
      <c r="Y1155" s="6"/>
      <c r="Z1155" s="6"/>
      <c r="AA1155" s="6"/>
    </row>
    <row r="1156" spans="2:27">
      <c r="B1156" s="6"/>
      <c r="C1156" s="6"/>
      <c r="D1156" s="6"/>
      <c r="E1156" s="6"/>
      <c r="F1156" s="6"/>
      <c r="G1156" s="6"/>
      <c r="H1156" s="6"/>
      <c r="I1156" s="6"/>
      <c r="J1156" s="6"/>
      <c r="K1156" s="6"/>
      <c r="L1156" s="6"/>
      <c r="M1156" s="6"/>
      <c r="N1156" s="6"/>
      <c r="O1156" s="6"/>
      <c r="P1156" s="6"/>
      <c r="Q1156" s="6"/>
      <c r="R1156" s="6"/>
      <c r="S1156" s="6"/>
      <c r="T1156" s="6"/>
      <c r="U1156" s="6"/>
      <c r="V1156" s="6"/>
      <c r="W1156" s="6"/>
      <c r="X1156" s="6"/>
      <c r="Y1156" s="6"/>
      <c r="Z1156" s="6"/>
      <c r="AA1156" s="6"/>
    </row>
    <row r="1157" spans="2:27">
      <c r="B1157" s="6"/>
      <c r="C1157" s="6"/>
      <c r="D1157" s="6"/>
      <c r="E1157" s="6"/>
      <c r="F1157" s="6"/>
      <c r="G1157" s="6"/>
      <c r="H1157" s="6"/>
      <c r="I1157" s="6"/>
      <c r="J1157" s="6"/>
      <c r="K1157" s="6"/>
      <c r="L1157" s="6"/>
      <c r="M1157" s="6"/>
      <c r="N1157" s="6"/>
      <c r="O1157" s="6"/>
      <c r="P1157" s="6"/>
      <c r="Q1157" s="6"/>
      <c r="R1157" s="6"/>
      <c r="S1157" s="6"/>
      <c r="T1157" s="6"/>
      <c r="U1157" s="6"/>
      <c r="V1157" s="6"/>
      <c r="W1157" s="6"/>
      <c r="X1157" s="6"/>
      <c r="Y1157" s="6"/>
      <c r="Z1157" s="6"/>
      <c r="AA1157" s="6"/>
    </row>
    <row r="1158" spans="2:27">
      <c r="B1158" s="6"/>
      <c r="C1158" s="6"/>
      <c r="D1158" s="6"/>
      <c r="E1158" s="6"/>
      <c r="F1158" s="6"/>
      <c r="G1158" s="6"/>
      <c r="H1158" s="6"/>
      <c r="I1158" s="6"/>
      <c r="J1158" s="6"/>
      <c r="K1158" s="6"/>
      <c r="L1158" s="6"/>
      <c r="M1158" s="6"/>
      <c r="N1158" s="6"/>
      <c r="O1158" s="6"/>
      <c r="P1158" s="6"/>
      <c r="Q1158" s="6"/>
      <c r="R1158" s="6"/>
      <c r="S1158" s="6"/>
      <c r="T1158" s="6"/>
      <c r="U1158" s="6"/>
      <c r="V1158" s="6"/>
      <c r="W1158" s="6"/>
      <c r="X1158" s="6"/>
      <c r="Y1158" s="6"/>
      <c r="Z1158" s="6"/>
      <c r="AA1158" s="6"/>
    </row>
    <row r="1159" spans="2:27">
      <c r="B1159" s="6"/>
      <c r="C1159" s="6"/>
      <c r="D1159" s="6"/>
      <c r="E1159" s="6"/>
      <c r="F1159" s="6"/>
      <c r="G1159" s="6"/>
      <c r="H1159" s="6"/>
      <c r="I1159" s="6"/>
      <c r="J1159" s="6"/>
      <c r="K1159" s="6"/>
      <c r="L1159" s="6"/>
      <c r="M1159" s="6"/>
      <c r="N1159" s="6"/>
      <c r="O1159" s="6"/>
      <c r="P1159" s="6"/>
      <c r="Q1159" s="6"/>
      <c r="R1159" s="6"/>
      <c r="S1159" s="6"/>
      <c r="T1159" s="6"/>
      <c r="U1159" s="6"/>
      <c r="V1159" s="6"/>
      <c r="W1159" s="6"/>
      <c r="X1159" s="6"/>
      <c r="Y1159" s="6"/>
      <c r="Z1159" s="6"/>
      <c r="AA1159" s="6"/>
    </row>
    <row r="1160" spans="2:27">
      <c r="B1160" s="6"/>
      <c r="C1160" s="6"/>
      <c r="D1160" s="6"/>
      <c r="E1160" s="6"/>
      <c r="F1160" s="6"/>
      <c r="G1160" s="6"/>
      <c r="H1160" s="6"/>
      <c r="I1160" s="6"/>
      <c r="J1160" s="6"/>
      <c r="K1160" s="6"/>
      <c r="L1160" s="6"/>
      <c r="M1160" s="6"/>
      <c r="N1160" s="6"/>
      <c r="O1160" s="6"/>
      <c r="P1160" s="6"/>
      <c r="Q1160" s="6"/>
      <c r="R1160" s="6"/>
      <c r="S1160" s="6"/>
      <c r="T1160" s="6"/>
      <c r="U1160" s="6"/>
      <c r="V1160" s="6"/>
      <c r="W1160" s="6"/>
      <c r="X1160" s="6"/>
      <c r="Y1160" s="6"/>
      <c r="Z1160" s="6"/>
      <c r="AA1160" s="6"/>
    </row>
    <row r="1161" spans="2:27">
      <c r="B1161" s="6"/>
      <c r="C1161" s="6"/>
      <c r="D1161" s="6"/>
      <c r="E1161" s="6"/>
      <c r="F1161" s="6"/>
      <c r="G1161" s="6"/>
      <c r="H1161" s="6"/>
      <c r="I1161" s="6"/>
      <c r="J1161" s="6"/>
      <c r="K1161" s="6"/>
      <c r="L1161" s="6"/>
      <c r="M1161" s="6"/>
      <c r="N1161" s="6"/>
      <c r="O1161" s="6"/>
      <c r="P1161" s="6"/>
      <c r="Q1161" s="6"/>
      <c r="R1161" s="6"/>
      <c r="S1161" s="6"/>
      <c r="T1161" s="6"/>
      <c r="U1161" s="6"/>
      <c r="V1161" s="6"/>
      <c r="W1161" s="6"/>
      <c r="X1161" s="6"/>
      <c r="Y1161" s="6"/>
      <c r="Z1161" s="6"/>
      <c r="AA1161" s="6"/>
    </row>
    <row r="1162" spans="2:27">
      <c r="B1162" s="6"/>
      <c r="C1162" s="6"/>
      <c r="D1162" s="6"/>
      <c r="E1162" s="6"/>
      <c r="F1162" s="6"/>
      <c r="G1162" s="6"/>
      <c r="H1162" s="6"/>
      <c r="I1162" s="6"/>
      <c r="J1162" s="6"/>
      <c r="K1162" s="6"/>
      <c r="L1162" s="6"/>
      <c r="M1162" s="6"/>
      <c r="N1162" s="6"/>
      <c r="O1162" s="6"/>
      <c r="P1162" s="6"/>
      <c r="Q1162" s="6"/>
      <c r="R1162" s="6"/>
      <c r="S1162" s="6"/>
      <c r="T1162" s="6"/>
      <c r="U1162" s="6"/>
      <c r="V1162" s="6"/>
      <c r="W1162" s="6"/>
      <c r="X1162" s="6"/>
      <c r="Y1162" s="6"/>
      <c r="Z1162" s="6"/>
      <c r="AA1162" s="6"/>
    </row>
    <row r="1163" spans="2:27">
      <c r="B1163" s="6"/>
      <c r="C1163" s="6"/>
      <c r="D1163" s="6"/>
      <c r="E1163" s="6"/>
      <c r="F1163" s="6"/>
      <c r="G1163" s="6"/>
      <c r="H1163" s="6"/>
      <c r="I1163" s="6"/>
      <c r="J1163" s="6"/>
      <c r="K1163" s="6"/>
      <c r="L1163" s="6"/>
      <c r="M1163" s="6"/>
      <c r="N1163" s="6"/>
      <c r="O1163" s="6"/>
      <c r="P1163" s="6"/>
      <c r="Q1163" s="6"/>
      <c r="R1163" s="6"/>
      <c r="S1163" s="6"/>
      <c r="T1163" s="6"/>
      <c r="U1163" s="6"/>
      <c r="V1163" s="6"/>
      <c r="W1163" s="6"/>
      <c r="X1163" s="6"/>
      <c r="Y1163" s="6"/>
      <c r="Z1163" s="6"/>
      <c r="AA1163" s="6"/>
    </row>
    <row r="1164" spans="2:27">
      <c r="B1164" s="6"/>
      <c r="C1164" s="6"/>
      <c r="D1164" s="6"/>
      <c r="E1164" s="6"/>
      <c r="F1164" s="6"/>
      <c r="G1164" s="6"/>
      <c r="H1164" s="6"/>
      <c r="I1164" s="6"/>
      <c r="J1164" s="6"/>
      <c r="K1164" s="6"/>
      <c r="L1164" s="6"/>
      <c r="M1164" s="6"/>
      <c r="N1164" s="6"/>
      <c r="O1164" s="6"/>
      <c r="P1164" s="6"/>
      <c r="Q1164" s="6"/>
      <c r="R1164" s="6"/>
      <c r="S1164" s="6"/>
      <c r="T1164" s="6"/>
      <c r="U1164" s="6"/>
      <c r="V1164" s="6"/>
      <c r="W1164" s="6"/>
      <c r="X1164" s="6"/>
      <c r="Y1164" s="6"/>
      <c r="Z1164" s="6"/>
      <c r="AA1164" s="6"/>
    </row>
    <row r="1165" spans="2:27">
      <c r="B1165" s="6"/>
      <c r="C1165" s="6"/>
      <c r="D1165" s="6"/>
      <c r="E1165" s="6"/>
      <c r="F1165" s="6"/>
      <c r="G1165" s="6"/>
      <c r="H1165" s="6"/>
      <c r="I1165" s="6"/>
      <c r="J1165" s="6"/>
      <c r="K1165" s="6"/>
      <c r="L1165" s="6"/>
      <c r="M1165" s="6"/>
      <c r="N1165" s="6"/>
      <c r="O1165" s="6"/>
      <c r="P1165" s="6"/>
      <c r="Q1165" s="6"/>
      <c r="R1165" s="6"/>
      <c r="S1165" s="6"/>
      <c r="T1165" s="6"/>
      <c r="U1165" s="6"/>
      <c r="V1165" s="6"/>
      <c r="W1165" s="6"/>
      <c r="X1165" s="6"/>
      <c r="Y1165" s="6"/>
      <c r="Z1165" s="6"/>
      <c r="AA1165" s="6"/>
    </row>
    <row r="1166" spans="2:27">
      <c r="B1166" s="6"/>
      <c r="C1166" s="6"/>
      <c r="D1166" s="6"/>
      <c r="E1166" s="6"/>
      <c r="F1166" s="6"/>
      <c r="G1166" s="6"/>
      <c r="H1166" s="6"/>
      <c r="I1166" s="6"/>
      <c r="J1166" s="6"/>
      <c r="K1166" s="6"/>
      <c r="L1166" s="6"/>
      <c r="M1166" s="6"/>
      <c r="N1166" s="6"/>
      <c r="O1166" s="6"/>
      <c r="P1166" s="6"/>
      <c r="Q1166" s="6"/>
      <c r="R1166" s="6"/>
      <c r="S1166" s="6"/>
      <c r="T1166" s="6"/>
      <c r="U1166" s="6"/>
      <c r="V1166" s="6"/>
      <c r="W1166" s="6"/>
      <c r="X1166" s="6"/>
      <c r="Y1166" s="6"/>
      <c r="Z1166" s="6"/>
      <c r="AA1166" s="6"/>
    </row>
    <row r="1167" spans="2:27">
      <c r="B1167" s="6"/>
      <c r="C1167" s="6"/>
      <c r="D1167" s="6"/>
      <c r="E1167" s="6"/>
      <c r="F1167" s="6"/>
      <c r="G1167" s="6"/>
      <c r="H1167" s="6"/>
      <c r="I1167" s="6"/>
      <c r="J1167" s="6"/>
      <c r="K1167" s="6"/>
      <c r="L1167" s="6"/>
      <c r="M1167" s="6"/>
      <c r="N1167" s="6"/>
      <c r="O1167" s="6"/>
      <c r="P1167" s="6"/>
      <c r="Q1167" s="6"/>
      <c r="R1167" s="6"/>
      <c r="S1167" s="6"/>
      <c r="T1167" s="6"/>
      <c r="U1167" s="6"/>
      <c r="V1167" s="6"/>
      <c r="W1167" s="6"/>
      <c r="X1167" s="6"/>
      <c r="Y1167" s="6"/>
      <c r="Z1167" s="6"/>
      <c r="AA1167" s="6"/>
    </row>
    <row r="1168" spans="2:27">
      <c r="B1168" s="6"/>
      <c r="C1168" s="6"/>
      <c r="D1168" s="6"/>
      <c r="E1168" s="6"/>
      <c r="F1168" s="6"/>
      <c r="G1168" s="6"/>
      <c r="H1168" s="6"/>
      <c r="I1168" s="6"/>
      <c r="J1168" s="6"/>
      <c r="K1168" s="6"/>
      <c r="L1168" s="6"/>
      <c r="M1168" s="6"/>
      <c r="N1168" s="6"/>
      <c r="O1168" s="6"/>
      <c r="P1168" s="6"/>
      <c r="Q1168" s="6"/>
      <c r="R1168" s="6"/>
      <c r="S1168" s="6"/>
      <c r="T1168" s="6"/>
      <c r="U1168" s="6"/>
      <c r="V1168" s="6"/>
      <c r="W1168" s="6"/>
      <c r="X1168" s="6"/>
      <c r="Y1168" s="6"/>
      <c r="Z1168" s="6"/>
      <c r="AA1168" s="6"/>
    </row>
    <row r="1169" spans="2:27">
      <c r="B1169" s="6"/>
      <c r="C1169" s="6"/>
      <c r="D1169" s="6"/>
      <c r="E1169" s="6"/>
      <c r="F1169" s="6"/>
      <c r="G1169" s="6"/>
      <c r="H1169" s="6"/>
      <c r="I1169" s="6"/>
      <c r="J1169" s="6"/>
      <c r="K1169" s="6"/>
      <c r="L1169" s="6"/>
      <c r="M1169" s="6"/>
      <c r="N1169" s="6"/>
      <c r="O1169" s="6"/>
      <c r="P1169" s="6"/>
      <c r="Q1169" s="6"/>
      <c r="R1169" s="6"/>
      <c r="S1169" s="6"/>
      <c r="T1169" s="6"/>
      <c r="U1169" s="6"/>
      <c r="V1169" s="6"/>
      <c r="W1169" s="6"/>
      <c r="X1169" s="6"/>
      <c r="Y1169" s="6"/>
      <c r="Z1169" s="6"/>
      <c r="AA1169" s="6"/>
    </row>
    <row r="1170" spans="2:27">
      <c r="B1170" s="6"/>
      <c r="C1170" s="6"/>
      <c r="D1170" s="6"/>
      <c r="E1170" s="6"/>
      <c r="F1170" s="6"/>
      <c r="G1170" s="6"/>
      <c r="H1170" s="6"/>
      <c r="I1170" s="6"/>
      <c r="J1170" s="6"/>
      <c r="K1170" s="6"/>
      <c r="L1170" s="6"/>
      <c r="M1170" s="6"/>
      <c r="N1170" s="6"/>
      <c r="O1170" s="6"/>
      <c r="P1170" s="6"/>
      <c r="Q1170" s="6"/>
      <c r="R1170" s="6"/>
      <c r="S1170" s="6"/>
      <c r="T1170" s="6"/>
      <c r="U1170" s="6"/>
      <c r="V1170" s="6"/>
      <c r="W1170" s="6"/>
      <c r="X1170" s="6"/>
      <c r="Y1170" s="6"/>
      <c r="Z1170" s="6"/>
      <c r="AA1170" s="6"/>
    </row>
    <row r="1171" spans="2:27">
      <c r="B1171" s="6"/>
      <c r="C1171" s="6"/>
      <c r="D1171" s="6"/>
      <c r="E1171" s="6"/>
      <c r="F1171" s="6"/>
      <c r="G1171" s="6"/>
      <c r="H1171" s="6"/>
      <c r="I1171" s="6"/>
      <c r="J1171" s="6"/>
      <c r="K1171" s="6"/>
      <c r="L1171" s="6"/>
      <c r="M1171" s="6"/>
      <c r="N1171" s="6"/>
      <c r="O1171" s="6"/>
      <c r="P1171" s="6"/>
      <c r="Q1171" s="6"/>
      <c r="R1171" s="6"/>
      <c r="S1171" s="6"/>
      <c r="T1171" s="6"/>
      <c r="U1171" s="6"/>
      <c r="V1171" s="6"/>
      <c r="W1171" s="6"/>
      <c r="X1171" s="6"/>
      <c r="Y1171" s="6"/>
      <c r="Z1171" s="6"/>
      <c r="AA1171" s="6"/>
    </row>
    <row r="1172" spans="2:27">
      <c r="B1172" s="6"/>
      <c r="C1172" s="6"/>
      <c r="D1172" s="6"/>
      <c r="E1172" s="6"/>
      <c r="F1172" s="6"/>
      <c r="G1172" s="6"/>
      <c r="H1172" s="6"/>
      <c r="I1172" s="6"/>
      <c r="J1172" s="6"/>
      <c r="K1172" s="6"/>
      <c r="L1172" s="6"/>
      <c r="M1172" s="6"/>
      <c r="N1172" s="6"/>
      <c r="O1172" s="6"/>
      <c r="P1172" s="6"/>
      <c r="Q1172" s="6"/>
      <c r="R1172" s="6"/>
      <c r="S1172" s="6"/>
      <c r="T1172" s="6"/>
      <c r="U1172" s="6"/>
      <c r="V1172" s="6"/>
      <c r="W1172" s="6"/>
      <c r="X1172" s="6"/>
      <c r="Y1172" s="6"/>
      <c r="Z1172" s="6"/>
      <c r="AA1172" s="6"/>
    </row>
    <row r="1173" spans="2:27">
      <c r="B1173" s="6"/>
      <c r="C1173" s="6"/>
      <c r="D1173" s="6"/>
      <c r="E1173" s="6"/>
      <c r="F1173" s="6"/>
      <c r="G1173" s="6"/>
      <c r="H1173" s="6"/>
      <c r="I1173" s="6"/>
      <c r="J1173" s="6"/>
      <c r="K1173" s="6"/>
      <c r="L1173" s="6"/>
      <c r="M1173" s="6"/>
      <c r="N1173" s="6"/>
      <c r="O1173" s="6"/>
      <c r="P1173" s="6"/>
      <c r="Q1173" s="6"/>
      <c r="R1173" s="6"/>
      <c r="S1173" s="6"/>
      <c r="T1173" s="6"/>
      <c r="U1173" s="6"/>
      <c r="V1173" s="6"/>
      <c r="W1173" s="6"/>
      <c r="X1173" s="6"/>
      <c r="Y1173" s="6"/>
      <c r="Z1173" s="6"/>
      <c r="AA1173" s="6"/>
    </row>
    <row r="1174" spans="2:27">
      <c r="B1174" s="6"/>
      <c r="C1174" s="6"/>
      <c r="D1174" s="6"/>
      <c r="E1174" s="6"/>
      <c r="F1174" s="6"/>
      <c r="G1174" s="6"/>
      <c r="H1174" s="6"/>
      <c r="I1174" s="6"/>
      <c r="J1174" s="6"/>
      <c r="K1174" s="6"/>
      <c r="L1174" s="6"/>
      <c r="M1174" s="6"/>
      <c r="N1174" s="6"/>
      <c r="O1174" s="6"/>
      <c r="P1174" s="6"/>
      <c r="Q1174" s="6"/>
      <c r="R1174" s="6"/>
      <c r="S1174" s="6"/>
      <c r="T1174" s="6"/>
      <c r="U1174" s="6"/>
      <c r="V1174" s="6"/>
      <c r="W1174" s="6"/>
      <c r="X1174" s="6"/>
      <c r="Y1174" s="6"/>
      <c r="Z1174" s="6"/>
      <c r="AA1174" s="6"/>
    </row>
    <row r="1175" spans="2:27">
      <c r="B1175" s="6"/>
      <c r="C1175" s="6"/>
      <c r="D1175" s="6"/>
      <c r="E1175" s="6"/>
      <c r="F1175" s="6"/>
      <c r="G1175" s="6"/>
      <c r="H1175" s="6"/>
      <c r="I1175" s="6"/>
      <c r="J1175" s="6"/>
      <c r="K1175" s="6"/>
      <c r="L1175" s="6"/>
      <c r="M1175" s="6"/>
      <c r="N1175" s="6"/>
      <c r="O1175" s="6"/>
      <c r="P1175" s="6"/>
      <c r="Q1175" s="6"/>
      <c r="R1175" s="6"/>
      <c r="S1175" s="6"/>
      <c r="T1175" s="6"/>
      <c r="U1175" s="6"/>
      <c r="V1175" s="6"/>
      <c r="W1175" s="6"/>
      <c r="X1175" s="6"/>
      <c r="Y1175" s="6"/>
      <c r="Z1175" s="6"/>
      <c r="AA1175" s="6"/>
    </row>
    <row r="1176" spans="2:27">
      <c r="B1176" s="6"/>
      <c r="C1176" s="6"/>
      <c r="D1176" s="6"/>
      <c r="E1176" s="6"/>
      <c r="F1176" s="6"/>
      <c r="G1176" s="6"/>
      <c r="H1176" s="6"/>
      <c r="I1176" s="6"/>
      <c r="J1176" s="6"/>
      <c r="K1176" s="6"/>
      <c r="L1176" s="6"/>
      <c r="M1176" s="6"/>
      <c r="N1176" s="6"/>
      <c r="O1176" s="6"/>
      <c r="P1176" s="6"/>
      <c r="Q1176" s="6"/>
      <c r="R1176" s="6"/>
      <c r="S1176" s="6"/>
      <c r="T1176" s="6"/>
      <c r="U1176" s="6"/>
      <c r="V1176" s="6"/>
      <c r="W1176" s="6"/>
      <c r="X1176" s="6"/>
      <c r="Y1176" s="6"/>
      <c r="Z1176" s="6"/>
      <c r="AA1176" s="6"/>
    </row>
    <row r="1177" spans="2:27">
      <c r="B1177" s="6"/>
      <c r="C1177" s="6"/>
      <c r="D1177" s="6"/>
      <c r="E1177" s="6"/>
      <c r="F1177" s="6"/>
      <c r="G1177" s="6"/>
      <c r="H1177" s="6"/>
      <c r="I1177" s="6"/>
      <c r="J1177" s="6"/>
      <c r="K1177" s="6"/>
      <c r="L1177" s="6"/>
      <c r="M1177" s="6"/>
      <c r="N1177" s="6"/>
      <c r="O1177" s="6"/>
      <c r="P1177" s="6"/>
      <c r="Q1177" s="6"/>
      <c r="R1177" s="6"/>
      <c r="S1177" s="6"/>
      <c r="T1177" s="6"/>
      <c r="U1177" s="6"/>
      <c r="V1177" s="6"/>
      <c r="W1177" s="6"/>
      <c r="X1177" s="6"/>
      <c r="Y1177" s="6"/>
      <c r="Z1177" s="6"/>
      <c r="AA1177" s="6"/>
    </row>
    <row r="1178" spans="2:27">
      <c r="B1178" s="6"/>
      <c r="C1178" s="6"/>
      <c r="D1178" s="6"/>
      <c r="E1178" s="6"/>
      <c r="F1178" s="6"/>
      <c r="G1178" s="6"/>
      <c r="H1178" s="6"/>
      <c r="I1178" s="6"/>
      <c r="J1178" s="6"/>
      <c r="K1178" s="6"/>
      <c r="L1178" s="6"/>
      <c r="M1178" s="6"/>
      <c r="N1178" s="6"/>
      <c r="O1178" s="6"/>
      <c r="P1178" s="6"/>
      <c r="Q1178" s="6"/>
      <c r="R1178" s="6"/>
      <c r="S1178" s="6"/>
      <c r="T1178" s="6"/>
      <c r="U1178" s="6"/>
      <c r="V1178" s="6"/>
      <c r="W1178" s="6"/>
      <c r="X1178" s="6"/>
      <c r="Y1178" s="6"/>
      <c r="Z1178" s="6"/>
      <c r="AA1178" s="6"/>
    </row>
    <row r="1179" spans="2:27">
      <c r="B1179" s="6"/>
      <c r="C1179" s="6"/>
      <c r="D1179" s="6"/>
      <c r="E1179" s="6"/>
      <c r="F1179" s="6"/>
      <c r="G1179" s="6"/>
      <c r="H1179" s="6"/>
      <c r="I1179" s="6"/>
      <c r="J1179" s="6"/>
      <c r="K1179" s="6"/>
      <c r="L1179" s="6"/>
      <c r="M1179" s="6"/>
      <c r="N1179" s="6"/>
      <c r="O1179" s="6"/>
      <c r="P1179" s="6"/>
      <c r="Q1179" s="6"/>
      <c r="R1179" s="6"/>
      <c r="S1179" s="6"/>
      <c r="T1179" s="6"/>
      <c r="U1179" s="6"/>
      <c r="V1179" s="6"/>
      <c r="W1179" s="6"/>
      <c r="X1179" s="6"/>
      <c r="Y1179" s="6"/>
      <c r="Z1179" s="6"/>
      <c r="AA1179" s="6"/>
    </row>
    <row r="1180" spans="2:27">
      <c r="B1180" s="6"/>
      <c r="C1180" s="6"/>
      <c r="D1180" s="6"/>
      <c r="E1180" s="6"/>
      <c r="F1180" s="6"/>
      <c r="G1180" s="6"/>
      <c r="H1180" s="6"/>
      <c r="I1180" s="6"/>
      <c r="J1180" s="6"/>
      <c r="K1180" s="6"/>
      <c r="L1180" s="6"/>
      <c r="M1180" s="6"/>
      <c r="N1180" s="6"/>
      <c r="O1180" s="6"/>
      <c r="P1180" s="6"/>
      <c r="Q1180" s="6"/>
      <c r="R1180" s="6"/>
      <c r="S1180" s="6"/>
      <c r="T1180" s="6"/>
      <c r="U1180" s="6"/>
      <c r="V1180" s="6"/>
      <c r="W1180" s="6"/>
      <c r="X1180" s="6"/>
      <c r="Y1180" s="6"/>
      <c r="Z1180" s="6"/>
      <c r="AA1180" s="6"/>
    </row>
    <row r="1181" spans="2:27">
      <c r="B1181" s="6"/>
      <c r="C1181" s="6"/>
      <c r="D1181" s="6"/>
      <c r="E1181" s="6"/>
      <c r="F1181" s="6"/>
      <c r="G1181" s="6"/>
      <c r="H1181" s="6"/>
      <c r="I1181" s="6"/>
      <c r="J1181" s="6"/>
      <c r="K1181" s="6"/>
      <c r="L1181" s="6"/>
      <c r="M1181" s="6"/>
      <c r="N1181" s="6"/>
      <c r="O1181" s="6"/>
      <c r="P1181" s="6"/>
      <c r="Q1181" s="6"/>
      <c r="R1181" s="6"/>
      <c r="S1181" s="6"/>
      <c r="T1181" s="6"/>
      <c r="U1181" s="6"/>
      <c r="V1181" s="6"/>
      <c r="W1181" s="6"/>
      <c r="X1181" s="6"/>
      <c r="Y1181" s="6"/>
      <c r="Z1181" s="6"/>
      <c r="AA1181" s="6"/>
    </row>
    <row r="1182" spans="2:27">
      <c r="B1182" s="6"/>
      <c r="C1182" s="6"/>
      <c r="D1182" s="6"/>
      <c r="E1182" s="6"/>
      <c r="F1182" s="6"/>
      <c r="G1182" s="6"/>
      <c r="H1182" s="6"/>
      <c r="I1182" s="6"/>
      <c r="J1182" s="6"/>
      <c r="K1182" s="6"/>
      <c r="L1182" s="6"/>
      <c r="M1182" s="6"/>
      <c r="N1182" s="6"/>
      <c r="O1182" s="6"/>
      <c r="P1182" s="6"/>
      <c r="Q1182" s="6"/>
      <c r="R1182" s="6"/>
      <c r="S1182" s="6"/>
      <c r="T1182" s="6"/>
      <c r="U1182" s="6"/>
      <c r="V1182" s="6"/>
      <c r="W1182" s="6"/>
      <c r="X1182" s="6"/>
      <c r="Y1182" s="6"/>
      <c r="Z1182" s="6"/>
      <c r="AA1182" s="6"/>
    </row>
    <row r="1183" spans="2:27">
      <c r="B1183" s="6"/>
      <c r="C1183" s="6"/>
      <c r="D1183" s="6"/>
      <c r="E1183" s="6"/>
      <c r="F1183" s="6"/>
      <c r="G1183" s="6"/>
      <c r="H1183" s="6"/>
      <c r="I1183" s="6"/>
      <c r="J1183" s="6"/>
      <c r="K1183" s="6"/>
      <c r="L1183" s="6"/>
      <c r="M1183" s="6"/>
      <c r="N1183" s="6"/>
      <c r="O1183" s="6"/>
      <c r="P1183" s="6"/>
      <c r="Q1183" s="6"/>
      <c r="R1183" s="6"/>
      <c r="S1183" s="6"/>
      <c r="T1183" s="6"/>
      <c r="U1183" s="6"/>
      <c r="V1183" s="6"/>
      <c r="W1183" s="6"/>
      <c r="X1183" s="6"/>
      <c r="Y1183" s="6"/>
      <c r="Z1183" s="6"/>
      <c r="AA1183" s="6"/>
    </row>
    <row r="1184" spans="2:27">
      <c r="B1184" s="6"/>
      <c r="C1184" s="6"/>
      <c r="D1184" s="6"/>
      <c r="E1184" s="6"/>
      <c r="F1184" s="6"/>
      <c r="G1184" s="6"/>
      <c r="H1184" s="6"/>
      <c r="I1184" s="6"/>
      <c r="J1184" s="6"/>
      <c r="K1184" s="6"/>
      <c r="L1184" s="6"/>
      <c r="M1184" s="6"/>
      <c r="N1184" s="6"/>
      <c r="O1184" s="6"/>
      <c r="P1184" s="6"/>
      <c r="Q1184" s="6"/>
      <c r="R1184" s="6"/>
      <c r="S1184" s="6"/>
      <c r="T1184" s="6"/>
      <c r="U1184" s="6"/>
      <c r="V1184" s="6"/>
      <c r="W1184" s="6"/>
      <c r="X1184" s="6"/>
      <c r="Y1184" s="6"/>
      <c r="Z1184" s="6"/>
      <c r="AA1184" s="6"/>
    </row>
    <row r="1185" spans="2:27">
      <c r="B1185" s="6"/>
      <c r="C1185" s="6"/>
      <c r="D1185" s="6"/>
      <c r="E1185" s="6"/>
      <c r="F1185" s="6"/>
      <c r="G1185" s="6"/>
      <c r="H1185" s="6"/>
      <c r="I1185" s="6"/>
      <c r="J1185" s="6"/>
      <c r="K1185" s="6"/>
      <c r="L1185" s="6"/>
      <c r="M1185" s="6"/>
      <c r="N1185" s="6"/>
      <c r="O1185" s="6"/>
      <c r="P1185" s="6"/>
      <c r="Q1185" s="6"/>
      <c r="R1185" s="6"/>
      <c r="S1185" s="6"/>
      <c r="T1185" s="6"/>
      <c r="U1185" s="6"/>
      <c r="V1185" s="6"/>
      <c r="W1185" s="6"/>
      <c r="X1185" s="6"/>
      <c r="Y1185" s="6"/>
      <c r="Z1185" s="6"/>
      <c r="AA1185" s="6"/>
    </row>
    <row r="1186" spans="2:27">
      <c r="B1186" s="6"/>
      <c r="C1186" s="6"/>
      <c r="D1186" s="6"/>
      <c r="E1186" s="6"/>
      <c r="F1186" s="6"/>
      <c r="G1186" s="6"/>
      <c r="H1186" s="6"/>
      <c r="I1186" s="6"/>
      <c r="J1186" s="6"/>
      <c r="K1186" s="6"/>
      <c r="L1186" s="6"/>
      <c r="M1186" s="6"/>
      <c r="N1186" s="6"/>
      <c r="O1186" s="6"/>
      <c r="P1186" s="6"/>
      <c r="Q1186" s="6"/>
      <c r="R1186" s="6"/>
      <c r="S1186" s="6"/>
      <c r="T1186" s="6"/>
      <c r="U1186" s="6"/>
      <c r="V1186" s="6"/>
      <c r="W1186" s="6"/>
      <c r="X1186" s="6"/>
      <c r="Y1186" s="6"/>
      <c r="Z1186" s="6"/>
      <c r="AA1186" s="6"/>
    </row>
    <row r="1187" spans="2:27">
      <c r="B1187" s="6"/>
      <c r="C1187" s="6"/>
      <c r="D1187" s="6"/>
      <c r="E1187" s="6"/>
      <c r="F1187" s="6"/>
      <c r="G1187" s="6"/>
      <c r="H1187" s="6"/>
      <c r="I1187" s="6"/>
      <c r="J1187" s="6"/>
      <c r="K1187" s="6"/>
      <c r="L1187" s="6"/>
      <c r="M1187" s="6"/>
      <c r="N1187" s="6"/>
      <c r="O1187" s="6"/>
      <c r="P1187" s="6"/>
      <c r="Q1187" s="6"/>
      <c r="R1187" s="6"/>
      <c r="S1187" s="6"/>
      <c r="T1187" s="6"/>
      <c r="U1187" s="6"/>
      <c r="V1187" s="6"/>
      <c r="W1187" s="6"/>
      <c r="X1187" s="6"/>
      <c r="Y1187" s="6"/>
      <c r="Z1187" s="6"/>
      <c r="AA1187" s="6"/>
    </row>
    <row r="1188" spans="2:27">
      <c r="B1188" s="6"/>
      <c r="C1188" s="6"/>
      <c r="D1188" s="6"/>
      <c r="E1188" s="6"/>
      <c r="F1188" s="6"/>
      <c r="G1188" s="6"/>
      <c r="H1188" s="6"/>
      <c r="I1188" s="6"/>
      <c r="J1188" s="6"/>
      <c r="K1188" s="6"/>
      <c r="L1188" s="6"/>
      <c r="M1188" s="6"/>
      <c r="N1188" s="6"/>
      <c r="O1188" s="6"/>
      <c r="P1188" s="6"/>
      <c r="Q1188" s="6"/>
      <c r="R1188" s="6"/>
      <c r="S1188" s="6"/>
      <c r="T1188" s="6"/>
      <c r="U1188" s="6"/>
      <c r="V1188" s="6"/>
      <c r="W1188" s="6"/>
      <c r="X1188" s="6"/>
      <c r="Y1188" s="6"/>
      <c r="Z1188" s="6"/>
      <c r="AA1188" s="6"/>
    </row>
    <row r="1189" spans="2:27">
      <c r="B1189" s="6"/>
      <c r="C1189" s="6"/>
      <c r="D1189" s="6"/>
      <c r="E1189" s="6"/>
      <c r="F1189" s="6"/>
      <c r="G1189" s="6"/>
      <c r="H1189" s="6"/>
      <c r="I1189" s="6"/>
      <c r="J1189" s="6"/>
      <c r="K1189" s="6"/>
      <c r="L1189" s="6"/>
      <c r="M1189" s="6"/>
      <c r="N1189" s="6"/>
      <c r="O1189" s="6"/>
      <c r="P1189" s="6"/>
      <c r="Q1189" s="6"/>
      <c r="R1189" s="6"/>
      <c r="S1189" s="6"/>
      <c r="T1189" s="6"/>
      <c r="U1189" s="6"/>
      <c r="V1189" s="6"/>
      <c r="W1189" s="6"/>
      <c r="X1189" s="6"/>
      <c r="Y1189" s="6"/>
      <c r="Z1189" s="6"/>
      <c r="AA1189" s="6"/>
    </row>
    <row r="1190" spans="2:27">
      <c r="B1190" s="6"/>
      <c r="C1190" s="6"/>
      <c r="D1190" s="6"/>
      <c r="E1190" s="6"/>
      <c r="F1190" s="6"/>
      <c r="G1190" s="6"/>
      <c r="H1190" s="6"/>
      <c r="I1190" s="6"/>
      <c r="J1190" s="6"/>
      <c r="K1190" s="6"/>
      <c r="L1190" s="6"/>
      <c r="M1190" s="6"/>
      <c r="N1190" s="6"/>
      <c r="O1190" s="6"/>
      <c r="P1190" s="6"/>
      <c r="Q1190" s="6"/>
      <c r="R1190" s="6"/>
      <c r="S1190" s="6"/>
      <c r="T1190" s="6"/>
      <c r="U1190" s="6"/>
      <c r="V1190" s="6"/>
      <c r="W1190" s="6"/>
      <c r="X1190" s="6"/>
      <c r="Y1190" s="6"/>
      <c r="Z1190" s="6"/>
      <c r="AA1190" s="6"/>
    </row>
    <row r="1191" spans="2:27">
      <c r="B1191" s="6"/>
      <c r="C1191" s="6"/>
      <c r="D1191" s="6"/>
      <c r="E1191" s="6"/>
      <c r="F1191" s="6"/>
      <c r="G1191" s="6"/>
      <c r="H1191" s="6"/>
      <c r="I1191" s="6"/>
      <c r="J1191" s="6"/>
      <c r="K1191" s="6"/>
      <c r="L1191" s="6"/>
      <c r="M1191" s="6"/>
      <c r="N1191" s="6"/>
      <c r="O1191" s="6"/>
      <c r="P1191" s="6"/>
      <c r="Q1191" s="6"/>
      <c r="R1191" s="6"/>
      <c r="S1191" s="6"/>
      <c r="T1191" s="6"/>
      <c r="U1191" s="6"/>
      <c r="V1191" s="6"/>
      <c r="W1191" s="6"/>
      <c r="X1191" s="6"/>
      <c r="Y1191" s="6"/>
      <c r="Z1191" s="6"/>
      <c r="AA1191" s="6"/>
    </row>
    <row r="1192" spans="2:27">
      <c r="B1192" s="6"/>
      <c r="C1192" s="6"/>
      <c r="D1192" s="6"/>
      <c r="E1192" s="6"/>
      <c r="F1192" s="6"/>
      <c r="G1192" s="6"/>
      <c r="H1192" s="6"/>
      <c r="I1192" s="6"/>
      <c r="J1192" s="6"/>
      <c r="K1192" s="6"/>
      <c r="L1192" s="6"/>
      <c r="M1192" s="6"/>
      <c r="N1192" s="6"/>
      <c r="O1192" s="6"/>
      <c r="P1192" s="6"/>
      <c r="Q1192" s="6"/>
      <c r="R1192" s="6"/>
      <c r="S1192" s="6"/>
      <c r="T1192" s="6"/>
      <c r="U1192" s="6"/>
      <c r="V1192" s="6"/>
      <c r="W1192" s="6"/>
      <c r="X1192" s="6"/>
      <c r="Y1192" s="6"/>
      <c r="Z1192" s="6"/>
      <c r="AA1192" s="6"/>
    </row>
    <row r="1193" spans="2:27">
      <c r="B1193" s="6"/>
      <c r="C1193" s="6"/>
      <c r="D1193" s="6"/>
      <c r="E1193" s="6"/>
      <c r="F1193" s="6"/>
      <c r="G1193" s="6"/>
      <c r="H1193" s="6"/>
      <c r="I1193" s="6"/>
      <c r="J1193" s="6"/>
      <c r="K1193" s="6"/>
      <c r="L1193" s="6"/>
      <c r="M1193" s="6"/>
      <c r="N1193" s="6"/>
      <c r="O1193" s="6"/>
      <c r="P1193" s="6"/>
      <c r="Q1193" s="6"/>
      <c r="R1193" s="6"/>
      <c r="S1193" s="6"/>
      <c r="T1193" s="6"/>
      <c r="U1193" s="6"/>
      <c r="V1193" s="6"/>
      <c r="W1193" s="6"/>
      <c r="X1193" s="6"/>
      <c r="Y1193" s="6"/>
      <c r="Z1193" s="6"/>
      <c r="AA1193" s="6"/>
    </row>
    <row r="1194" spans="2:27">
      <c r="B1194" s="6"/>
      <c r="C1194" s="6"/>
      <c r="D1194" s="6"/>
      <c r="E1194" s="6"/>
      <c r="F1194" s="6"/>
      <c r="G1194" s="6"/>
      <c r="H1194" s="6"/>
      <c r="I1194" s="6"/>
      <c r="J1194" s="6"/>
      <c r="K1194" s="6"/>
      <c r="L1194" s="6"/>
      <c r="M1194" s="6"/>
      <c r="N1194" s="6"/>
      <c r="O1194" s="6"/>
      <c r="P1194" s="6"/>
      <c r="Q1194" s="6"/>
      <c r="R1194" s="6"/>
      <c r="S1194" s="6"/>
      <c r="T1194" s="6"/>
      <c r="U1194" s="6"/>
      <c r="V1194" s="6"/>
      <c r="W1194" s="6"/>
      <c r="X1194" s="6"/>
      <c r="Y1194" s="6"/>
      <c r="Z1194" s="6"/>
      <c r="AA1194" s="6"/>
    </row>
    <row r="1195" spans="2:27">
      <c r="B1195" s="6"/>
      <c r="C1195" s="6"/>
      <c r="D1195" s="6"/>
      <c r="E1195" s="6"/>
      <c r="F1195" s="6"/>
      <c r="G1195" s="6"/>
      <c r="H1195" s="6"/>
      <c r="I1195" s="6"/>
      <c r="J1195" s="6"/>
      <c r="K1195" s="6"/>
      <c r="L1195" s="6"/>
      <c r="M1195" s="6"/>
      <c r="N1195" s="6"/>
      <c r="O1195" s="6"/>
      <c r="P1195" s="6"/>
      <c r="Q1195" s="6"/>
      <c r="R1195" s="6"/>
      <c r="S1195" s="6"/>
      <c r="T1195" s="6"/>
      <c r="U1195" s="6"/>
      <c r="V1195" s="6"/>
      <c r="W1195" s="6"/>
      <c r="X1195" s="6"/>
      <c r="Y1195" s="6"/>
      <c r="Z1195" s="6"/>
      <c r="AA1195" s="6"/>
    </row>
    <row r="1196" spans="2:27">
      <c r="B1196" s="6"/>
      <c r="C1196" s="6"/>
      <c r="D1196" s="6"/>
      <c r="E1196" s="6"/>
      <c r="F1196" s="6"/>
      <c r="G1196" s="6"/>
      <c r="H1196" s="6"/>
      <c r="I1196" s="6"/>
      <c r="J1196" s="6"/>
      <c r="K1196" s="6"/>
      <c r="L1196" s="6"/>
      <c r="M1196" s="6"/>
      <c r="N1196" s="6"/>
      <c r="O1196" s="6"/>
      <c r="P1196" s="6"/>
      <c r="Q1196" s="6"/>
      <c r="R1196" s="6"/>
      <c r="S1196" s="6"/>
      <c r="T1196" s="6"/>
      <c r="U1196" s="6"/>
      <c r="V1196" s="6"/>
      <c r="W1196" s="6"/>
      <c r="X1196" s="6"/>
      <c r="Y1196" s="6"/>
      <c r="Z1196" s="6"/>
      <c r="AA1196" s="6"/>
    </row>
    <row r="1197" spans="2:27">
      <c r="B1197" s="6"/>
      <c r="C1197" s="6"/>
      <c r="D1197" s="6"/>
      <c r="E1197" s="6"/>
      <c r="F1197" s="6"/>
      <c r="G1197" s="6"/>
      <c r="H1197" s="6"/>
      <c r="I1197" s="6"/>
      <c r="J1197" s="6"/>
      <c r="K1197" s="6"/>
      <c r="L1197" s="6"/>
      <c r="M1197" s="6"/>
      <c r="N1197" s="6"/>
      <c r="O1197" s="6"/>
      <c r="P1197" s="6"/>
      <c r="Q1197" s="6"/>
      <c r="R1197" s="6"/>
      <c r="S1197" s="6"/>
      <c r="T1197" s="6"/>
      <c r="U1197" s="6"/>
      <c r="V1197" s="6"/>
      <c r="W1197" s="6"/>
      <c r="X1197" s="6"/>
      <c r="Y1197" s="6"/>
      <c r="Z1197" s="6"/>
      <c r="AA1197" s="6"/>
    </row>
    <row r="1198" spans="2:27">
      <c r="B1198" s="6"/>
      <c r="C1198" s="6"/>
      <c r="D1198" s="6"/>
      <c r="E1198" s="6"/>
      <c r="F1198" s="6"/>
      <c r="G1198" s="6"/>
      <c r="H1198" s="6"/>
      <c r="I1198" s="6"/>
      <c r="J1198" s="6"/>
      <c r="K1198" s="6"/>
      <c r="L1198" s="6"/>
      <c r="M1198" s="6"/>
      <c r="N1198" s="6"/>
      <c r="O1198" s="6"/>
      <c r="P1198" s="6"/>
      <c r="Q1198" s="6"/>
      <c r="R1198" s="6"/>
      <c r="S1198" s="6"/>
      <c r="T1198" s="6"/>
      <c r="U1198" s="6"/>
      <c r="V1198" s="6"/>
      <c r="W1198" s="6"/>
      <c r="X1198" s="6"/>
      <c r="Y1198" s="6"/>
      <c r="Z1198" s="6"/>
      <c r="AA1198" s="6"/>
    </row>
    <row r="1199" spans="2:27">
      <c r="B1199" s="6"/>
      <c r="C1199" s="6"/>
      <c r="D1199" s="6"/>
      <c r="E1199" s="6"/>
      <c r="F1199" s="6"/>
      <c r="G1199" s="6"/>
      <c r="H1199" s="6"/>
      <c r="I1199" s="6"/>
      <c r="J1199" s="6"/>
      <c r="K1199" s="6"/>
      <c r="L1199" s="6"/>
      <c r="M1199" s="6"/>
      <c r="N1199" s="6"/>
      <c r="O1199" s="6"/>
      <c r="P1199" s="6"/>
      <c r="Q1199" s="6"/>
      <c r="R1199" s="6"/>
      <c r="S1199" s="6"/>
      <c r="T1199" s="6"/>
      <c r="U1199" s="6"/>
      <c r="V1199" s="6"/>
      <c r="W1199" s="6"/>
      <c r="X1199" s="6"/>
      <c r="Y1199" s="6"/>
      <c r="Z1199" s="6"/>
      <c r="AA1199" s="6"/>
    </row>
    <row r="1200" spans="2:27">
      <c r="B1200" s="6"/>
      <c r="C1200" s="6"/>
      <c r="D1200" s="6"/>
      <c r="E1200" s="6"/>
      <c r="F1200" s="6"/>
      <c r="G1200" s="6"/>
      <c r="H1200" s="6"/>
      <c r="I1200" s="6"/>
      <c r="J1200" s="6"/>
      <c r="K1200" s="6"/>
      <c r="L1200" s="6"/>
      <c r="M1200" s="6"/>
      <c r="N1200" s="6"/>
      <c r="O1200" s="6"/>
      <c r="P1200" s="6"/>
      <c r="Q1200" s="6"/>
      <c r="R1200" s="6"/>
      <c r="S1200" s="6"/>
      <c r="T1200" s="6"/>
      <c r="U1200" s="6"/>
      <c r="V1200" s="6"/>
      <c r="W1200" s="6"/>
      <c r="X1200" s="6"/>
      <c r="Y1200" s="6"/>
      <c r="Z1200" s="6"/>
      <c r="AA1200" s="6"/>
    </row>
    <row r="1201" spans="2:27">
      <c r="B1201" s="6"/>
      <c r="C1201" s="6"/>
      <c r="D1201" s="6"/>
      <c r="E1201" s="6"/>
      <c r="F1201" s="6"/>
      <c r="G1201" s="6"/>
      <c r="H1201" s="6"/>
      <c r="I1201" s="6"/>
      <c r="J1201" s="6"/>
      <c r="K1201" s="6"/>
      <c r="L1201" s="6"/>
      <c r="M1201" s="6"/>
      <c r="N1201" s="6"/>
      <c r="O1201" s="6"/>
      <c r="P1201" s="6"/>
      <c r="Q1201" s="6"/>
      <c r="R1201" s="6"/>
      <c r="S1201" s="6"/>
      <c r="T1201" s="6"/>
      <c r="U1201" s="6"/>
      <c r="V1201" s="6"/>
      <c r="W1201" s="6"/>
      <c r="X1201" s="6"/>
      <c r="Y1201" s="6"/>
      <c r="Z1201" s="6"/>
      <c r="AA1201" s="6"/>
    </row>
    <row r="1202" spans="2:27">
      <c r="B1202" s="6"/>
      <c r="C1202" s="6"/>
      <c r="D1202" s="6"/>
      <c r="E1202" s="6"/>
      <c r="F1202" s="6"/>
      <c r="G1202" s="6"/>
      <c r="H1202" s="6"/>
      <c r="I1202" s="6"/>
      <c r="J1202" s="6"/>
      <c r="K1202" s="6"/>
      <c r="L1202" s="6"/>
      <c r="M1202" s="6"/>
      <c r="N1202" s="6"/>
      <c r="O1202" s="6"/>
      <c r="P1202" s="6"/>
      <c r="Q1202" s="6"/>
      <c r="R1202" s="6"/>
      <c r="S1202" s="6"/>
      <c r="T1202" s="6"/>
      <c r="U1202" s="6"/>
      <c r="V1202" s="6"/>
      <c r="W1202" s="6"/>
      <c r="X1202" s="6"/>
      <c r="Y1202" s="6"/>
      <c r="Z1202" s="6"/>
      <c r="AA1202" s="6"/>
    </row>
    <row r="1203" spans="2:27">
      <c r="B1203" s="6"/>
      <c r="C1203" s="6"/>
      <c r="D1203" s="6"/>
      <c r="E1203" s="6"/>
      <c r="F1203" s="6"/>
      <c r="G1203" s="6"/>
      <c r="H1203" s="6"/>
      <c r="I1203" s="6"/>
      <c r="J1203" s="6"/>
      <c r="K1203" s="6"/>
      <c r="L1203" s="6"/>
      <c r="M1203" s="6"/>
      <c r="N1203" s="6"/>
      <c r="O1203" s="6"/>
      <c r="P1203" s="6"/>
      <c r="Q1203" s="6"/>
      <c r="R1203" s="6"/>
      <c r="S1203" s="6"/>
      <c r="T1203" s="6"/>
      <c r="U1203" s="6"/>
      <c r="V1203" s="6"/>
      <c r="W1203" s="6"/>
      <c r="X1203" s="6"/>
      <c r="Y1203" s="6"/>
      <c r="Z1203" s="6"/>
      <c r="AA1203" s="6"/>
    </row>
    <row r="1204" spans="2:27">
      <c r="B1204" s="6"/>
      <c r="C1204" s="6"/>
      <c r="D1204" s="6"/>
      <c r="E1204" s="6"/>
      <c r="F1204" s="6"/>
      <c r="G1204" s="6"/>
      <c r="H1204" s="6"/>
      <c r="I1204" s="6"/>
      <c r="J1204" s="6"/>
      <c r="K1204" s="6"/>
      <c r="L1204" s="6"/>
      <c r="M1204" s="6"/>
      <c r="N1204" s="6"/>
      <c r="O1204" s="6"/>
      <c r="P1204" s="6"/>
      <c r="Q1204" s="6"/>
      <c r="R1204" s="6"/>
      <c r="S1204" s="6"/>
      <c r="T1204" s="6"/>
      <c r="U1204" s="6"/>
      <c r="V1204" s="6"/>
      <c r="W1204" s="6"/>
      <c r="X1204" s="6"/>
      <c r="Y1204" s="6"/>
      <c r="Z1204" s="6"/>
      <c r="AA1204" s="6"/>
    </row>
    <row r="1205" spans="2:27">
      <c r="B1205" s="6"/>
      <c r="C1205" s="6"/>
      <c r="D1205" s="6"/>
      <c r="E1205" s="6"/>
      <c r="F1205" s="6"/>
      <c r="G1205" s="6"/>
      <c r="H1205" s="6"/>
      <c r="I1205" s="6"/>
      <c r="J1205" s="6"/>
      <c r="K1205" s="6"/>
      <c r="L1205" s="6"/>
      <c r="M1205" s="6"/>
      <c r="N1205" s="6"/>
      <c r="O1205" s="6"/>
      <c r="P1205" s="6"/>
      <c r="Q1205" s="6"/>
      <c r="R1205" s="6"/>
      <c r="S1205" s="6"/>
      <c r="T1205" s="6"/>
      <c r="U1205" s="6"/>
      <c r="V1205" s="6"/>
      <c r="W1205" s="6"/>
      <c r="X1205" s="6"/>
      <c r="Y1205" s="6"/>
      <c r="Z1205" s="6"/>
      <c r="AA1205" s="6"/>
    </row>
    <row r="1206" spans="2:27">
      <c r="B1206" s="6"/>
      <c r="C1206" s="6"/>
      <c r="D1206" s="6"/>
      <c r="E1206" s="6"/>
      <c r="F1206" s="6"/>
      <c r="G1206" s="6"/>
      <c r="H1206" s="6"/>
      <c r="I1206" s="6"/>
      <c r="J1206" s="6"/>
      <c r="K1206" s="6"/>
      <c r="L1206" s="6"/>
      <c r="M1206" s="6"/>
      <c r="N1206" s="6"/>
      <c r="O1206" s="6"/>
      <c r="P1206" s="6"/>
      <c r="Q1206" s="6"/>
      <c r="R1206" s="6"/>
      <c r="S1206" s="6"/>
      <c r="T1206" s="6"/>
      <c r="U1206" s="6"/>
      <c r="V1206" s="6"/>
      <c r="W1206" s="6"/>
      <c r="X1206" s="6"/>
      <c r="Y1206" s="6"/>
      <c r="Z1206" s="6"/>
      <c r="AA1206" s="6"/>
    </row>
    <row r="1207" spans="2:27">
      <c r="B1207" s="6"/>
      <c r="C1207" s="6"/>
      <c r="D1207" s="6"/>
      <c r="E1207" s="6"/>
      <c r="F1207" s="6"/>
      <c r="G1207" s="6"/>
      <c r="H1207" s="6"/>
      <c r="I1207" s="6"/>
      <c r="J1207" s="6"/>
      <c r="K1207" s="6"/>
      <c r="L1207" s="6"/>
      <c r="M1207" s="6"/>
      <c r="N1207" s="6"/>
      <c r="O1207" s="6"/>
      <c r="P1207" s="6"/>
      <c r="Q1207" s="6"/>
      <c r="R1207" s="6"/>
      <c r="S1207" s="6"/>
      <c r="T1207" s="6"/>
      <c r="U1207" s="6"/>
      <c r="V1207" s="6"/>
      <c r="W1207" s="6"/>
      <c r="X1207" s="6"/>
      <c r="Y1207" s="6"/>
      <c r="Z1207" s="6"/>
      <c r="AA1207" s="6"/>
    </row>
    <row r="1208" spans="2:27">
      <c r="B1208" s="6"/>
      <c r="C1208" s="6"/>
      <c r="D1208" s="6"/>
      <c r="E1208" s="6"/>
      <c r="F1208" s="6"/>
      <c r="G1208" s="6"/>
      <c r="H1208" s="6"/>
      <c r="I1208" s="6"/>
      <c r="J1208" s="6"/>
      <c r="K1208" s="6"/>
      <c r="L1208" s="6"/>
      <c r="M1208" s="6"/>
      <c r="N1208" s="6"/>
      <c r="O1208" s="6"/>
      <c r="P1208" s="6"/>
      <c r="Q1208" s="6"/>
      <c r="R1208" s="6"/>
      <c r="S1208" s="6"/>
      <c r="T1208" s="6"/>
      <c r="U1208" s="6"/>
      <c r="V1208" s="6"/>
      <c r="W1208" s="6"/>
      <c r="X1208" s="6"/>
      <c r="Y1208" s="6"/>
      <c r="Z1208" s="6"/>
      <c r="AA1208" s="6"/>
    </row>
    <row r="1209" spans="2:27">
      <c r="B1209" s="6"/>
      <c r="C1209" s="6"/>
      <c r="D1209" s="6"/>
      <c r="E1209" s="6"/>
      <c r="F1209" s="6"/>
      <c r="G1209" s="6"/>
      <c r="H1209" s="6"/>
      <c r="I1209" s="6"/>
      <c r="J1209" s="6"/>
      <c r="K1209" s="6"/>
      <c r="L1209" s="6"/>
      <c r="M1209" s="6"/>
      <c r="N1209" s="6"/>
      <c r="O1209" s="6"/>
      <c r="P1209" s="6"/>
      <c r="Q1209" s="6"/>
      <c r="R1209" s="6"/>
      <c r="S1209" s="6"/>
      <c r="T1209" s="6"/>
      <c r="U1209" s="6"/>
      <c r="V1209" s="6"/>
      <c r="W1209" s="6"/>
      <c r="X1209" s="6"/>
      <c r="Y1209" s="6"/>
      <c r="Z1209" s="6"/>
      <c r="AA1209" s="6"/>
    </row>
    <row r="1210" spans="2:27">
      <c r="B1210" s="6"/>
      <c r="C1210" s="6"/>
      <c r="D1210" s="6"/>
      <c r="E1210" s="6"/>
      <c r="F1210" s="6"/>
      <c r="G1210" s="6"/>
      <c r="H1210" s="6"/>
      <c r="I1210" s="6"/>
      <c r="J1210" s="6"/>
      <c r="K1210" s="6"/>
      <c r="L1210" s="6"/>
      <c r="M1210" s="6"/>
      <c r="N1210" s="6"/>
      <c r="O1210" s="6"/>
      <c r="P1210" s="6"/>
      <c r="Q1210" s="6"/>
      <c r="R1210" s="6"/>
      <c r="S1210" s="6"/>
      <c r="T1210" s="6"/>
      <c r="U1210" s="6"/>
      <c r="V1210" s="6"/>
      <c r="W1210" s="6"/>
      <c r="X1210" s="6"/>
      <c r="Y1210" s="6"/>
      <c r="Z1210" s="6"/>
      <c r="AA1210" s="6"/>
    </row>
    <row r="1211" spans="2:27">
      <c r="B1211" s="6"/>
      <c r="C1211" s="6"/>
      <c r="D1211" s="6"/>
      <c r="E1211" s="6"/>
      <c r="F1211" s="6"/>
      <c r="G1211" s="6"/>
      <c r="H1211" s="6"/>
      <c r="I1211" s="6"/>
      <c r="J1211" s="6"/>
      <c r="K1211" s="6"/>
      <c r="L1211" s="6"/>
      <c r="M1211" s="6"/>
      <c r="N1211" s="6"/>
      <c r="O1211" s="6"/>
      <c r="P1211" s="6"/>
      <c r="Q1211" s="6"/>
      <c r="R1211" s="6"/>
      <c r="S1211" s="6"/>
      <c r="T1211" s="6"/>
      <c r="U1211" s="6"/>
      <c r="V1211" s="6"/>
      <c r="W1211" s="6"/>
      <c r="X1211" s="6"/>
      <c r="Y1211" s="6"/>
      <c r="Z1211" s="6"/>
      <c r="AA1211" s="6"/>
    </row>
    <row r="1212" spans="2:27">
      <c r="B1212" s="6"/>
      <c r="C1212" s="6"/>
      <c r="D1212" s="6"/>
      <c r="E1212" s="6"/>
      <c r="F1212" s="6"/>
      <c r="G1212" s="6"/>
      <c r="H1212" s="6"/>
      <c r="I1212" s="6"/>
      <c r="J1212" s="6"/>
      <c r="K1212" s="6"/>
      <c r="L1212" s="6"/>
      <c r="M1212" s="6"/>
      <c r="N1212" s="6"/>
      <c r="O1212" s="6"/>
      <c r="P1212" s="6"/>
      <c r="Q1212" s="6"/>
      <c r="R1212" s="6"/>
      <c r="S1212" s="6"/>
      <c r="T1212" s="6"/>
      <c r="U1212" s="6"/>
      <c r="V1212" s="6"/>
      <c r="W1212" s="6"/>
      <c r="X1212" s="6"/>
      <c r="Y1212" s="6"/>
      <c r="Z1212" s="6"/>
      <c r="AA1212" s="6"/>
    </row>
    <row r="1213" spans="2:27">
      <c r="B1213" s="6"/>
      <c r="C1213" s="6"/>
      <c r="D1213" s="6"/>
      <c r="E1213" s="6"/>
      <c r="F1213" s="6"/>
      <c r="G1213" s="6"/>
      <c r="H1213" s="6"/>
      <c r="I1213" s="6"/>
      <c r="J1213" s="6"/>
      <c r="K1213" s="6"/>
      <c r="L1213" s="6"/>
      <c r="M1213" s="6"/>
      <c r="N1213" s="6"/>
      <c r="O1213" s="6"/>
      <c r="P1213" s="6"/>
      <c r="Q1213" s="6"/>
      <c r="R1213" s="6"/>
      <c r="S1213" s="6"/>
      <c r="T1213" s="6"/>
      <c r="U1213" s="6"/>
      <c r="V1213" s="6"/>
      <c r="W1213" s="6"/>
      <c r="X1213" s="6"/>
      <c r="Y1213" s="6"/>
      <c r="Z1213" s="6"/>
      <c r="AA1213" s="6"/>
    </row>
    <row r="1214" spans="2:27">
      <c r="B1214" s="6"/>
      <c r="C1214" s="6"/>
      <c r="D1214" s="6"/>
      <c r="E1214" s="6"/>
      <c r="F1214" s="6"/>
      <c r="G1214" s="6"/>
      <c r="H1214" s="6"/>
      <c r="I1214" s="6"/>
      <c r="J1214" s="6"/>
      <c r="K1214" s="6"/>
      <c r="L1214" s="6"/>
      <c r="M1214" s="6"/>
      <c r="N1214" s="6"/>
      <c r="O1214" s="6"/>
      <c r="P1214" s="6"/>
      <c r="Q1214" s="6"/>
      <c r="R1214" s="6"/>
      <c r="S1214" s="6"/>
      <c r="T1214" s="6"/>
      <c r="U1214" s="6"/>
      <c r="V1214" s="6"/>
      <c r="W1214" s="6"/>
      <c r="X1214" s="6"/>
      <c r="Y1214" s="6"/>
      <c r="Z1214" s="6"/>
      <c r="AA1214" s="6"/>
    </row>
    <row r="1215" spans="2:27">
      <c r="B1215" s="6"/>
      <c r="C1215" s="6"/>
      <c r="D1215" s="6"/>
      <c r="E1215" s="6"/>
      <c r="F1215" s="6"/>
      <c r="G1215" s="6"/>
      <c r="H1215" s="6"/>
      <c r="I1215" s="6"/>
      <c r="J1215" s="6"/>
      <c r="K1215" s="6"/>
      <c r="L1215" s="6"/>
      <c r="M1215" s="6"/>
      <c r="N1215" s="6"/>
      <c r="O1215" s="6"/>
      <c r="P1215" s="6"/>
      <c r="Q1215" s="6"/>
      <c r="R1215" s="6"/>
      <c r="S1215" s="6"/>
      <c r="T1215" s="6"/>
      <c r="U1215" s="6"/>
      <c r="V1215" s="6"/>
      <c r="W1215" s="6"/>
      <c r="X1215" s="6"/>
      <c r="Y1215" s="6"/>
      <c r="Z1215" s="6"/>
      <c r="AA1215" s="6"/>
    </row>
    <row r="1216" spans="2:27">
      <c r="B1216" s="6"/>
      <c r="C1216" s="6"/>
      <c r="D1216" s="6"/>
      <c r="E1216" s="6"/>
      <c r="F1216" s="6"/>
      <c r="G1216" s="6"/>
      <c r="H1216" s="6"/>
      <c r="I1216" s="6"/>
      <c r="J1216" s="6"/>
      <c r="K1216" s="6"/>
      <c r="L1216" s="6"/>
      <c r="M1216" s="6"/>
      <c r="N1216" s="6"/>
      <c r="O1216" s="6"/>
      <c r="P1216" s="6"/>
      <c r="Q1216" s="6"/>
      <c r="R1216" s="6"/>
      <c r="S1216" s="6"/>
      <c r="T1216" s="6"/>
      <c r="U1216" s="6"/>
      <c r="V1216" s="6"/>
      <c r="W1216" s="6"/>
      <c r="X1216" s="6"/>
      <c r="Y1216" s="6"/>
      <c r="Z1216" s="6"/>
      <c r="AA1216" s="6"/>
    </row>
    <row r="1217" spans="2:27">
      <c r="B1217" s="6"/>
      <c r="C1217" s="6"/>
      <c r="D1217" s="6"/>
      <c r="E1217" s="6"/>
      <c r="F1217" s="6"/>
      <c r="G1217" s="6"/>
      <c r="H1217" s="6"/>
      <c r="I1217" s="6"/>
      <c r="J1217" s="6"/>
      <c r="K1217" s="6"/>
      <c r="L1217" s="6"/>
      <c r="M1217" s="6"/>
      <c r="N1217" s="6"/>
      <c r="O1217" s="6"/>
      <c r="P1217" s="6"/>
      <c r="Q1217" s="6"/>
      <c r="R1217" s="6"/>
      <c r="S1217" s="6"/>
      <c r="T1217" s="6"/>
      <c r="U1217" s="6"/>
      <c r="V1217" s="6"/>
      <c r="W1217" s="6"/>
      <c r="X1217" s="6"/>
      <c r="Y1217" s="6"/>
      <c r="Z1217" s="6"/>
      <c r="AA1217" s="6"/>
    </row>
    <row r="1218" spans="2:27">
      <c r="B1218" s="6"/>
      <c r="C1218" s="6"/>
      <c r="D1218" s="6"/>
      <c r="E1218" s="6"/>
      <c r="F1218" s="6"/>
      <c r="G1218" s="6"/>
      <c r="H1218" s="6"/>
      <c r="I1218" s="6"/>
      <c r="J1218" s="6"/>
      <c r="K1218" s="6"/>
      <c r="L1218" s="6"/>
      <c r="M1218" s="6"/>
      <c r="N1218" s="6"/>
      <c r="O1218" s="6"/>
      <c r="P1218" s="6"/>
      <c r="Q1218" s="6"/>
      <c r="R1218" s="6"/>
      <c r="S1218" s="6"/>
      <c r="T1218" s="6"/>
      <c r="U1218" s="6"/>
      <c r="V1218" s="6"/>
      <c r="W1218" s="6"/>
      <c r="X1218" s="6"/>
      <c r="Y1218" s="6"/>
      <c r="Z1218" s="6"/>
      <c r="AA1218" s="6"/>
    </row>
    <row r="1219" spans="2:27">
      <c r="B1219" s="6"/>
      <c r="C1219" s="6"/>
      <c r="D1219" s="6"/>
      <c r="E1219" s="6"/>
      <c r="F1219" s="6"/>
      <c r="G1219" s="6"/>
      <c r="H1219" s="6"/>
      <c r="I1219" s="6"/>
      <c r="J1219" s="6"/>
      <c r="K1219" s="6"/>
      <c r="L1219" s="6"/>
      <c r="M1219" s="6"/>
      <c r="N1219" s="6"/>
      <c r="O1219" s="6"/>
      <c r="P1219" s="6"/>
      <c r="Q1219" s="6"/>
      <c r="R1219" s="6"/>
      <c r="S1219" s="6"/>
      <c r="T1219" s="6"/>
      <c r="U1219" s="6"/>
      <c r="V1219" s="6"/>
      <c r="W1219" s="6"/>
      <c r="X1219" s="6"/>
      <c r="Y1219" s="6"/>
      <c r="Z1219" s="6"/>
      <c r="AA1219" s="6"/>
    </row>
    <row r="1220" spans="2:27">
      <c r="B1220" s="6"/>
      <c r="C1220" s="6"/>
      <c r="D1220" s="6"/>
      <c r="E1220" s="6"/>
      <c r="F1220" s="6"/>
      <c r="G1220" s="6"/>
      <c r="H1220" s="6"/>
      <c r="I1220" s="6"/>
      <c r="J1220" s="6"/>
      <c r="K1220" s="6"/>
      <c r="L1220" s="6"/>
      <c r="M1220" s="6"/>
      <c r="N1220" s="6"/>
      <c r="O1220" s="6"/>
      <c r="P1220" s="6"/>
      <c r="Q1220" s="6"/>
      <c r="R1220" s="6"/>
      <c r="S1220" s="6"/>
      <c r="T1220" s="6"/>
      <c r="U1220" s="6"/>
      <c r="V1220" s="6"/>
      <c r="W1220" s="6"/>
      <c r="X1220" s="6"/>
      <c r="Y1220" s="6"/>
      <c r="Z1220" s="6"/>
      <c r="AA1220" s="6"/>
    </row>
    <row r="1221" spans="2:27">
      <c r="B1221" s="6"/>
      <c r="C1221" s="6"/>
      <c r="D1221" s="6"/>
      <c r="E1221" s="6"/>
      <c r="F1221" s="6"/>
      <c r="G1221" s="6"/>
      <c r="H1221" s="6"/>
      <c r="I1221" s="6"/>
      <c r="J1221" s="6"/>
      <c r="K1221" s="6"/>
      <c r="L1221" s="6"/>
      <c r="M1221" s="6"/>
      <c r="N1221" s="6"/>
      <c r="O1221" s="6"/>
      <c r="P1221" s="6"/>
      <c r="Q1221" s="6"/>
      <c r="R1221" s="6"/>
      <c r="S1221" s="6"/>
      <c r="T1221" s="6"/>
      <c r="U1221" s="6"/>
      <c r="V1221" s="6"/>
      <c r="W1221" s="6"/>
      <c r="X1221" s="6"/>
      <c r="Y1221" s="6"/>
      <c r="Z1221" s="6"/>
      <c r="AA1221" s="6"/>
    </row>
    <row r="1222" spans="2:27">
      <c r="B1222" s="6"/>
      <c r="C1222" s="6"/>
      <c r="D1222" s="6"/>
      <c r="E1222" s="6"/>
      <c r="F1222" s="6"/>
      <c r="G1222" s="6"/>
      <c r="H1222" s="6"/>
      <c r="I1222" s="6"/>
      <c r="J1222" s="6"/>
      <c r="K1222" s="6"/>
      <c r="L1222" s="6"/>
      <c r="M1222" s="6"/>
      <c r="N1222" s="6"/>
      <c r="O1222" s="6"/>
      <c r="P1222" s="6"/>
      <c r="Q1222" s="6"/>
      <c r="R1222" s="6"/>
      <c r="S1222" s="6"/>
      <c r="T1222" s="6"/>
      <c r="U1222" s="6"/>
      <c r="V1222" s="6"/>
      <c r="W1222" s="6"/>
      <c r="X1222" s="6"/>
      <c r="Y1222" s="6"/>
      <c r="Z1222" s="6"/>
      <c r="AA1222" s="6"/>
    </row>
    <row r="1223" spans="2:27">
      <c r="B1223" s="6"/>
      <c r="C1223" s="6"/>
      <c r="D1223" s="6"/>
      <c r="E1223" s="6"/>
      <c r="F1223" s="6"/>
      <c r="G1223" s="6"/>
      <c r="H1223" s="6"/>
      <c r="I1223" s="6"/>
      <c r="J1223" s="6"/>
      <c r="K1223" s="6"/>
      <c r="L1223" s="6"/>
      <c r="M1223" s="6"/>
      <c r="N1223" s="6"/>
      <c r="O1223" s="6"/>
      <c r="P1223" s="6"/>
      <c r="Q1223" s="6"/>
      <c r="R1223" s="6"/>
      <c r="S1223" s="6"/>
      <c r="T1223" s="6"/>
      <c r="U1223" s="6"/>
      <c r="V1223" s="6"/>
      <c r="W1223" s="6"/>
      <c r="X1223" s="6"/>
      <c r="Y1223" s="6"/>
      <c r="Z1223" s="6"/>
      <c r="AA1223" s="6"/>
    </row>
    <row r="1224" spans="2:27">
      <c r="B1224" s="6"/>
      <c r="C1224" s="6"/>
      <c r="D1224" s="6"/>
      <c r="E1224" s="6"/>
      <c r="F1224" s="6"/>
      <c r="G1224" s="6"/>
      <c r="H1224" s="6"/>
      <c r="I1224" s="6"/>
      <c r="J1224" s="6"/>
      <c r="K1224" s="6"/>
      <c r="L1224" s="6"/>
      <c r="M1224" s="6"/>
      <c r="N1224" s="6"/>
      <c r="O1224" s="6"/>
      <c r="P1224" s="6"/>
      <c r="Q1224" s="6"/>
      <c r="R1224" s="6"/>
      <c r="S1224" s="6"/>
      <c r="T1224" s="6"/>
      <c r="U1224" s="6"/>
      <c r="V1224" s="6"/>
      <c r="W1224" s="6"/>
      <c r="X1224" s="6"/>
      <c r="Y1224" s="6"/>
      <c r="Z1224" s="6"/>
      <c r="AA1224" s="6"/>
    </row>
    <row r="1225" spans="2:27">
      <c r="B1225" s="6"/>
      <c r="C1225" s="6"/>
      <c r="D1225" s="6"/>
      <c r="E1225" s="6"/>
      <c r="F1225" s="6"/>
      <c r="G1225" s="6"/>
      <c r="H1225" s="6"/>
      <c r="I1225" s="6"/>
      <c r="J1225" s="6"/>
      <c r="K1225" s="6"/>
      <c r="L1225" s="6"/>
      <c r="M1225" s="6"/>
      <c r="N1225" s="6"/>
      <c r="O1225" s="6"/>
      <c r="P1225" s="6"/>
      <c r="Q1225" s="6"/>
      <c r="R1225" s="6"/>
      <c r="S1225" s="6"/>
      <c r="T1225" s="6"/>
      <c r="U1225" s="6"/>
      <c r="V1225" s="6"/>
      <c r="W1225" s="6"/>
      <c r="X1225" s="6"/>
      <c r="Y1225" s="6"/>
      <c r="Z1225" s="6"/>
      <c r="AA1225" s="6"/>
    </row>
    <row r="1226" spans="2:27">
      <c r="B1226" s="6"/>
      <c r="C1226" s="6"/>
      <c r="D1226" s="6"/>
      <c r="E1226" s="6"/>
      <c r="F1226" s="6"/>
      <c r="G1226" s="6"/>
      <c r="H1226" s="6"/>
      <c r="I1226" s="6"/>
      <c r="J1226" s="6"/>
      <c r="K1226" s="6"/>
      <c r="L1226" s="6"/>
      <c r="M1226" s="6"/>
      <c r="N1226" s="6"/>
      <c r="O1226" s="6"/>
      <c r="P1226" s="6"/>
      <c r="Q1226" s="6"/>
      <c r="R1226" s="6"/>
      <c r="S1226" s="6"/>
      <c r="T1226" s="6"/>
      <c r="U1226" s="6"/>
      <c r="V1226" s="6"/>
      <c r="W1226" s="6"/>
      <c r="X1226" s="6"/>
      <c r="Y1226" s="6"/>
      <c r="Z1226" s="6"/>
      <c r="AA1226" s="6"/>
    </row>
    <row r="1227" spans="2:27">
      <c r="B1227" s="6"/>
      <c r="C1227" s="6"/>
      <c r="D1227" s="6"/>
      <c r="E1227" s="6"/>
      <c r="F1227" s="6"/>
      <c r="G1227" s="6"/>
      <c r="H1227" s="6"/>
      <c r="I1227" s="6"/>
      <c r="J1227" s="6"/>
      <c r="K1227" s="6"/>
      <c r="L1227" s="6"/>
      <c r="M1227" s="6"/>
      <c r="N1227" s="6"/>
      <c r="O1227" s="6"/>
      <c r="P1227" s="6"/>
      <c r="Q1227" s="6"/>
      <c r="R1227" s="6"/>
      <c r="S1227" s="6"/>
      <c r="T1227" s="6"/>
      <c r="U1227" s="6"/>
      <c r="V1227" s="6"/>
      <c r="W1227" s="6"/>
      <c r="X1227" s="6"/>
      <c r="Y1227" s="6"/>
      <c r="Z1227" s="6"/>
      <c r="AA1227" s="6"/>
    </row>
    <row r="1228" spans="2:27">
      <c r="B1228" s="6"/>
      <c r="C1228" s="6"/>
      <c r="D1228" s="6"/>
      <c r="E1228" s="6"/>
      <c r="F1228" s="6"/>
      <c r="G1228" s="6"/>
      <c r="H1228" s="6"/>
      <c r="I1228" s="6"/>
      <c r="J1228" s="6"/>
      <c r="K1228" s="6"/>
      <c r="L1228" s="6"/>
      <c r="M1228" s="6"/>
      <c r="N1228" s="6"/>
      <c r="O1228" s="6"/>
      <c r="P1228" s="6"/>
      <c r="Q1228" s="6"/>
      <c r="R1228" s="6"/>
      <c r="S1228" s="6"/>
      <c r="T1228" s="6"/>
      <c r="U1228" s="6"/>
      <c r="V1228" s="6"/>
      <c r="W1228" s="6"/>
      <c r="X1228" s="6"/>
      <c r="Y1228" s="6"/>
      <c r="Z1228" s="6"/>
      <c r="AA1228" s="6"/>
    </row>
    <row r="1229" spans="2:27">
      <c r="B1229" s="6"/>
      <c r="C1229" s="6"/>
      <c r="D1229" s="6"/>
      <c r="E1229" s="6"/>
      <c r="F1229" s="6"/>
      <c r="G1229" s="6"/>
      <c r="H1229" s="6"/>
      <c r="I1229" s="6"/>
      <c r="J1229" s="6"/>
      <c r="K1229" s="6"/>
      <c r="L1229" s="6"/>
      <c r="M1229" s="6"/>
      <c r="N1229" s="6"/>
      <c r="O1229" s="6"/>
      <c r="P1229" s="6"/>
      <c r="Q1229" s="6"/>
      <c r="R1229" s="6"/>
      <c r="S1229" s="6"/>
      <c r="T1229" s="6"/>
      <c r="U1229" s="6"/>
      <c r="V1229" s="6"/>
      <c r="W1229" s="6"/>
      <c r="X1229" s="6"/>
      <c r="Y1229" s="6"/>
      <c r="Z1229" s="6"/>
      <c r="AA1229" s="6"/>
    </row>
    <row r="1230" spans="2:27">
      <c r="B1230" s="6"/>
      <c r="C1230" s="6"/>
      <c r="D1230" s="6"/>
      <c r="E1230" s="6"/>
      <c r="F1230" s="6"/>
      <c r="G1230" s="6"/>
      <c r="H1230" s="6"/>
      <c r="I1230" s="6"/>
      <c r="J1230" s="6"/>
      <c r="K1230" s="6"/>
      <c r="L1230" s="6"/>
      <c r="M1230" s="6"/>
      <c r="N1230" s="6"/>
      <c r="O1230" s="6"/>
      <c r="P1230" s="6"/>
      <c r="Q1230" s="6"/>
      <c r="R1230" s="6"/>
      <c r="S1230" s="6"/>
      <c r="T1230" s="6"/>
      <c r="U1230" s="6"/>
      <c r="V1230" s="6"/>
      <c r="W1230" s="6"/>
      <c r="X1230" s="6"/>
      <c r="Y1230" s="6"/>
      <c r="Z1230" s="6"/>
      <c r="AA1230" s="6"/>
    </row>
    <row r="1231" spans="2:27">
      <c r="B1231" s="6"/>
      <c r="C1231" s="6"/>
      <c r="D1231" s="6"/>
      <c r="E1231" s="6"/>
      <c r="F1231" s="6"/>
      <c r="G1231" s="6"/>
      <c r="H1231" s="6"/>
      <c r="I1231" s="6"/>
      <c r="J1231" s="6"/>
      <c r="K1231" s="6"/>
      <c r="L1231" s="6"/>
      <c r="M1231" s="6"/>
      <c r="N1231" s="6"/>
      <c r="O1231" s="6"/>
      <c r="P1231" s="6"/>
      <c r="Q1231" s="6"/>
      <c r="R1231" s="6"/>
      <c r="S1231" s="6"/>
      <c r="T1231" s="6"/>
      <c r="U1231" s="6"/>
      <c r="V1231" s="6"/>
      <c r="W1231" s="6"/>
      <c r="X1231" s="6"/>
      <c r="Y1231" s="6"/>
      <c r="Z1231" s="6"/>
      <c r="AA1231" s="6"/>
    </row>
    <row r="1232" spans="2:27">
      <c r="B1232" s="6"/>
      <c r="C1232" s="6"/>
      <c r="D1232" s="6"/>
      <c r="E1232" s="6"/>
      <c r="F1232" s="6"/>
      <c r="G1232" s="6"/>
      <c r="H1232" s="6"/>
      <c r="I1232" s="6"/>
      <c r="J1232" s="6"/>
      <c r="K1232" s="6"/>
      <c r="L1232" s="6"/>
      <c r="M1232" s="6"/>
      <c r="N1232" s="6"/>
      <c r="O1232" s="6"/>
      <c r="P1232" s="6"/>
      <c r="Q1232" s="6"/>
      <c r="R1232" s="6"/>
      <c r="S1232" s="6"/>
      <c r="T1232" s="6"/>
      <c r="U1232" s="6"/>
      <c r="V1232" s="6"/>
      <c r="W1232" s="6"/>
      <c r="X1232" s="6"/>
      <c r="Y1232" s="6"/>
      <c r="Z1232" s="6"/>
      <c r="AA1232" s="6"/>
    </row>
    <row r="1233" spans="2:27">
      <c r="B1233" s="6"/>
      <c r="C1233" s="6"/>
      <c r="D1233" s="6"/>
      <c r="E1233" s="6"/>
      <c r="F1233" s="6"/>
      <c r="G1233" s="6"/>
      <c r="H1233" s="6"/>
      <c r="I1233" s="6"/>
      <c r="J1233" s="6"/>
      <c r="K1233" s="6"/>
      <c r="L1233" s="6"/>
      <c r="M1233" s="6"/>
      <c r="N1233" s="6"/>
      <c r="O1233" s="6"/>
      <c r="P1233" s="6"/>
      <c r="Q1233" s="6"/>
      <c r="R1233" s="6"/>
      <c r="S1233" s="6"/>
      <c r="T1233" s="6"/>
      <c r="U1233" s="6"/>
      <c r="V1233" s="6"/>
      <c r="W1233" s="6"/>
      <c r="X1233" s="6"/>
      <c r="Y1233" s="6"/>
      <c r="Z1233" s="6"/>
      <c r="AA1233" s="6"/>
    </row>
    <row r="1234" spans="2:27">
      <c r="B1234" s="6"/>
      <c r="C1234" s="6"/>
      <c r="D1234" s="6"/>
      <c r="E1234" s="6"/>
      <c r="F1234" s="6"/>
      <c r="G1234" s="6"/>
      <c r="H1234" s="6"/>
      <c r="I1234" s="6"/>
      <c r="J1234" s="6"/>
      <c r="K1234" s="6"/>
      <c r="L1234" s="6"/>
      <c r="M1234" s="6"/>
      <c r="N1234" s="6"/>
      <c r="O1234" s="6"/>
      <c r="P1234" s="6"/>
      <c r="Q1234" s="6"/>
      <c r="R1234" s="6"/>
      <c r="S1234" s="6"/>
      <c r="T1234" s="6"/>
      <c r="U1234" s="6"/>
      <c r="V1234" s="6"/>
      <c r="W1234" s="6"/>
      <c r="X1234" s="6"/>
      <c r="Y1234" s="6"/>
      <c r="Z1234" s="6"/>
      <c r="AA1234" s="6"/>
    </row>
    <row r="1235" spans="2:27">
      <c r="B1235" s="6"/>
      <c r="C1235" s="6"/>
      <c r="D1235" s="6"/>
      <c r="E1235" s="6"/>
      <c r="F1235" s="6"/>
      <c r="G1235" s="6"/>
      <c r="H1235" s="6"/>
      <c r="I1235" s="6"/>
      <c r="J1235" s="6"/>
      <c r="K1235" s="6"/>
      <c r="L1235" s="6"/>
      <c r="M1235" s="6"/>
      <c r="N1235" s="6"/>
      <c r="O1235" s="6"/>
      <c r="P1235" s="6"/>
      <c r="Q1235" s="6"/>
      <c r="R1235" s="6"/>
      <c r="S1235" s="6"/>
      <c r="T1235" s="6"/>
      <c r="U1235" s="6"/>
      <c r="V1235" s="6"/>
      <c r="W1235" s="6"/>
      <c r="X1235" s="6"/>
      <c r="Y1235" s="6"/>
      <c r="Z1235" s="6"/>
      <c r="AA1235" s="6"/>
    </row>
    <row r="1236" spans="2:27">
      <c r="B1236" s="6"/>
      <c r="C1236" s="6"/>
      <c r="D1236" s="6"/>
      <c r="E1236" s="6"/>
      <c r="F1236" s="6"/>
      <c r="G1236" s="6"/>
      <c r="H1236" s="6"/>
      <c r="I1236" s="6"/>
      <c r="J1236" s="6"/>
      <c r="K1236" s="6"/>
      <c r="L1236" s="6"/>
      <c r="M1236" s="6"/>
      <c r="N1236" s="6"/>
      <c r="O1236" s="6"/>
      <c r="P1236" s="6"/>
      <c r="Q1236" s="6"/>
      <c r="R1236" s="6"/>
      <c r="S1236" s="6"/>
      <c r="T1236" s="6"/>
      <c r="U1236" s="6"/>
      <c r="V1236" s="6"/>
      <c r="W1236" s="6"/>
      <c r="X1236" s="6"/>
      <c r="Y1236" s="6"/>
      <c r="Z1236" s="6"/>
      <c r="AA1236" s="6"/>
    </row>
    <row r="1237" spans="2:27">
      <c r="B1237" s="6"/>
      <c r="C1237" s="6"/>
      <c r="D1237" s="6"/>
      <c r="E1237" s="6"/>
      <c r="F1237" s="6"/>
      <c r="G1237" s="6"/>
      <c r="H1237" s="6"/>
      <c r="I1237" s="6"/>
      <c r="J1237" s="6"/>
      <c r="K1237" s="6"/>
      <c r="L1237" s="6"/>
      <c r="M1237" s="6"/>
      <c r="N1237" s="6"/>
      <c r="O1237" s="6"/>
      <c r="P1237" s="6"/>
      <c r="Q1237" s="6"/>
      <c r="R1237" s="6"/>
      <c r="S1237" s="6"/>
      <c r="T1237" s="6"/>
      <c r="U1237" s="6"/>
      <c r="V1237" s="6"/>
      <c r="W1237" s="6"/>
      <c r="X1237" s="6"/>
      <c r="Y1237" s="6"/>
      <c r="Z1237" s="6"/>
      <c r="AA1237" s="6"/>
    </row>
    <row r="1238" spans="2:27">
      <c r="B1238" s="6"/>
      <c r="C1238" s="6"/>
      <c r="D1238" s="6"/>
      <c r="E1238" s="6"/>
      <c r="F1238" s="6"/>
      <c r="G1238" s="6"/>
      <c r="H1238" s="6"/>
      <c r="I1238" s="6"/>
      <c r="J1238" s="6"/>
      <c r="K1238" s="6"/>
      <c r="L1238" s="6"/>
      <c r="M1238" s="6"/>
      <c r="N1238" s="6"/>
      <c r="O1238" s="6"/>
      <c r="P1238" s="6"/>
      <c r="Q1238" s="6"/>
      <c r="R1238" s="6"/>
      <c r="S1238" s="6"/>
      <c r="T1238" s="6"/>
      <c r="U1238" s="6"/>
      <c r="V1238" s="6"/>
      <c r="W1238" s="6"/>
      <c r="X1238" s="6"/>
      <c r="Y1238" s="6"/>
      <c r="Z1238" s="6"/>
      <c r="AA1238" s="6"/>
    </row>
    <row r="1239" spans="2:27">
      <c r="B1239" s="6"/>
      <c r="C1239" s="6"/>
      <c r="D1239" s="6"/>
      <c r="E1239" s="6"/>
      <c r="F1239" s="6"/>
      <c r="G1239" s="6"/>
      <c r="H1239" s="6"/>
      <c r="I1239" s="6"/>
      <c r="J1239" s="6"/>
      <c r="K1239" s="6"/>
      <c r="L1239" s="6"/>
      <c r="M1239" s="6"/>
      <c r="N1239" s="6"/>
      <c r="O1239" s="6"/>
      <c r="P1239" s="6"/>
      <c r="Q1239" s="6"/>
      <c r="R1239" s="6"/>
      <c r="S1239" s="6"/>
      <c r="T1239" s="6"/>
      <c r="U1239" s="6"/>
      <c r="V1239" s="6"/>
      <c r="W1239" s="6"/>
      <c r="X1239" s="6"/>
      <c r="Y1239" s="6"/>
      <c r="Z1239" s="6"/>
      <c r="AA1239" s="6"/>
    </row>
    <row r="1240" spans="2:27">
      <c r="B1240" s="6"/>
      <c r="C1240" s="6"/>
      <c r="D1240" s="6"/>
      <c r="E1240" s="6"/>
      <c r="F1240" s="6"/>
      <c r="G1240" s="6"/>
      <c r="H1240" s="6"/>
      <c r="I1240" s="6"/>
      <c r="J1240" s="6"/>
      <c r="K1240" s="6"/>
      <c r="L1240" s="6"/>
      <c r="M1240" s="6"/>
      <c r="N1240" s="6"/>
      <c r="O1240" s="6"/>
      <c r="P1240" s="6"/>
      <c r="Q1240" s="6"/>
      <c r="R1240" s="6"/>
      <c r="S1240" s="6"/>
      <c r="T1240" s="6"/>
      <c r="U1240" s="6"/>
      <c r="V1240" s="6"/>
      <c r="W1240" s="6"/>
      <c r="X1240" s="6"/>
      <c r="Y1240" s="6"/>
      <c r="Z1240" s="6"/>
      <c r="AA1240" s="6"/>
    </row>
    <row r="1241" spans="2:27">
      <c r="B1241" s="6"/>
      <c r="C1241" s="6"/>
      <c r="D1241" s="6"/>
      <c r="E1241" s="6"/>
      <c r="F1241" s="6"/>
      <c r="G1241" s="6"/>
      <c r="H1241" s="6"/>
      <c r="I1241" s="6"/>
      <c r="J1241" s="6"/>
      <c r="K1241" s="6"/>
      <c r="L1241" s="6"/>
      <c r="M1241" s="6"/>
      <c r="N1241" s="6"/>
      <c r="O1241" s="6"/>
      <c r="P1241" s="6"/>
      <c r="Q1241" s="6"/>
      <c r="R1241" s="6"/>
      <c r="S1241" s="6"/>
      <c r="T1241" s="6"/>
      <c r="U1241" s="6"/>
      <c r="V1241" s="6"/>
      <c r="W1241" s="6"/>
      <c r="X1241" s="6"/>
      <c r="Y1241" s="6"/>
      <c r="Z1241" s="6"/>
      <c r="AA1241" s="6"/>
    </row>
    <row r="1242" spans="2:27">
      <c r="B1242" s="6"/>
      <c r="C1242" s="6"/>
      <c r="D1242" s="6"/>
      <c r="E1242" s="6"/>
      <c r="F1242" s="6"/>
      <c r="G1242" s="6"/>
      <c r="H1242" s="6"/>
      <c r="I1242" s="6"/>
      <c r="J1242" s="6"/>
      <c r="K1242" s="6"/>
      <c r="L1242" s="6"/>
      <c r="M1242" s="6"/>
      <c r="N1242" s="6"/>
      <c r="O1242" s="6"/>
      <c r="P1242" s="6"/>
      <c r="Q1242" s="6"/>
      <c r="R1242" s="6"/>
      <c r="S1242" s="6"/>
      <c r="T1242" s="6"/>
      <c r="U1242" s="6"/>
      <c r="V1242" s="6"/>
      <c r="W1242" s="6"/>
      <c r="X1242" s="6"/>
      <c r="Y1242" s="6"/>
      <c r="Z1242" s="6"/>
      <c r="AA1242" s="6"/>
    </row>
    <row r="1243" spans="2:27">
      <c r="B1243" s="6"/>
      <c r="C1243" s="6"/>
      <c r="D1243" s="6"/>
      <c r="E1243" s="6"/>
      <c r="F1243" s="6"/>
      <c r="G1243" s="6"/>
      <c r="H1243" s="6"/>
      <c r="I1243" s="6"/>
      <c r="J1243" s="6"/>
      <c r="K1243" s="6"/>
      <c r="L1243" s="6"/>
      <c r="M1243" s="6"/>
      <c r="N1243" s="6"/>
      <c r="O1243" s="6"/>
      <c r="P1243" s="6"/>
      <c r="Q1243" s="6"/>
      <c r="R1243" s="6"/>
      <c r="S1243" s="6"/>
      <c r="T1243" s="6"/>
      <c r="U1243" s="6"/>
      <c r="V1243" s="6"/>
      <c r="W1243" s="6"/>
      <c r="X1243" s="6"/>
      <c r="Y1243" s="6"/>
      <c r="Z1243" s="6"/>
      <c r="AA1243" s="6"/>
    </row>
    <row r="1244" spans="2:27">
      <c r="B1244" s="6"/>
      <c r="C1244" s="6"/>
      <c r="D1244" s="6"/>
      <c r="E1244" s="6"/>
      <c r="F1244" s="6"/>
      <c r="G1244" s="6"/>
      <c r="H1244" s="6"/>
      <c r="I1244" s="6"/>
      <c r="J1244" s="6"/>
      <c r="K1244" s="6"/>
      <c r="L1244" s="6"/>
      <c r="M1244" s="6"/>
      <c r="N1244" s="6"/>
      <c r="O1244" s="6"/>
      <c r="P1244" s="6"/>
      <c r="Q1244" s="6"/>
      <c r="R1244" s="6"/>
      <c r="S1244" s="6"/>
      <c r="T1244" s="6"/>
      <c r="U1244" s="6"/>
      <c r="V1244" s="6"/>
      <c r="W1244" s="6"/>
      <c r="X1244" s="6"/>
      <c r="Y1244" s="6"/>
      <c r="Z1244" s="6"/>
      <c r="AA1244" s="6"/>
    </row>
    <row r="1245" spans="2:27">
      <c r="B1245" s="6"/>
      <c r="C1245" s="6"/>
      <c r="D1245" s="6"/>
      <c r="E1245" s="6"/>
      <c r="F1245" s="6"/>
      <c r="G1245" s="6"/>
      <c r="H1245" s="6"/>
      <c r="I1245" s="6"/>
      <c r="J1245" s="6"/>
      <c r="K1245" s="6"/>
      <c r="L1245" s="6"/>
      <c r="M1245" s="6"/>
      <c r="N1245" s="6"/>
      <c r="O1245" s="6"/>
      <c r="P1245" s="6"/>
      <c r="Q1245" s="6"/>
      <c r="R1245" s="6"/>
      <c r="S1245" s="6"/>
      <c r="T1245" s="6"/>
      <c r="U1245" s="6"/>
      <c r="V1245" s="6"/>
      <c r="W1245" s="6"/>
      <c r="X1245" s="6"/>
      <c r="Y1245" s="6"/>
      <c r="Z1245" s="6"/>
      <c r="AA1245" s="6"/>
    </row>
    <row r="1246" spans="2:27">
      <c r="B1246" s="6"/>
      <c r="C1246" s="6"/>
      <c r="D1246" s="6"/>
      <c r="E1246" s="6"/>
      <c r="F1246" s="6"/>
      <c r="G1246" s="6"/>
      <c r="H1246" s="6"/>
      <c r="I1246" s="6"/>
      <c r="J1246" s="6"/>
      <c r="K1246" s="6"/>
      <c r="L1246" s="6"/>
      <c r="M1246" s="6"/>
      <c r="N1246" s="6"/>
      <c r="O1246" s="6"/>
      <c r="P1246" s="6"/>
      <c r="Q1246" s="6"/>
      <c r="R1246" s="6"/>
      <c r="S1246" s="6"/>
      <c r="T1246" s="6"/>
      <c r="U1246" s="6"/>
      <c r="V1246" s="6"/>
      <c r="W1246" s="6"/>
      <c r="X1246" s="6"/>
      <c r="Y1246" s="6"/>
      <c r="Z1246" s="6"/>
      <c r="AA1246" s="6"/>
    </row>
    <row r="1247" spans="2:27">
      <c r="B1247" s="6"/>
      <c r="C1247" s="6"/>
      <c r="D1247" s="6"/>
      <c r="E1247" s="6"/>
      <c r="F1247" s="6"/>
      <c r="G1247" s="6"/>
      <c r="H1247" s="6"/>
      <c r="I1247" s="6"/>
      <c r="J1247" s="6"/>
      <c r="K1247" s="6"/>
      <c r="L1247" s="6"/>
      <c r="M1247" s="6"/>
      <c r="N1247" s="6"/>
      <c r="O1247" s="6"/>
      <c r="P1247" s="6"/>
      <c r="Q1247" s="6"/>
      <c r="R1247" s="6"/>
      <c r="S1247" s="6"/>
      <c r="T1247" s="6"/>
      <c r="U1247" s="6"/>
      <c r="V1247" s="6"/>
      <c r="W1247" s="6"/>
      <c r="X1247" s="6"/>
      <c r="Y1247" s="6"/>
      <c r="Z1247" s="6"/>
      <c r="AA1247" s="6"/>
    </row>
    <row r="1248" spans="2:27">
      <c r="B1248" s="6"/>
      <c r="C1248" s="6"/>
      <c r="D1248" s="6"/>
      <c r="E1248" s="6"/>
      <c r="F1248" s="6"/>
      <c r="G1248" s="6"/>
      <c r="H1248" s="6"/>
      <c r="I1248" s="6"/>
      <c r="J1248" s="6"/>
      <c r="K1248" s="6"/>
      <c r="L1248" s="6"/>
      <c r="M1248" s="6"/>
      <c r="N1248" s="6"/>
      <c r="O1248" s="6"/>
      <c r="P1248" s="6"/>
      <c r="Q1248" s="6"/>
      <c r="R1248" s="6"/>
      <c r="S1248" s="6"/>
      <c r="T1248" s="6"/>
      <c r="U1248" s="6"/>
      <c r="V1248" s="6"/>
      <c r="W1248" s="6"/>
      <c r="X1248" s="6"/>
      <c r="Y1248" s="6"/>
      <c r="Z1248" s="6"/>
      <c r="AA1248" s="6"/>
    </row>
    <row r="1249" spans="2:27">
      <c r="B1249" s="6"/>
      <c r="C1249" s="6"/>
      <c r="D1249" s="6"/>
      <c r="E1249" s="6"/>
      <c r="F1249" s="6"/>
      <c r="G1249" s="6"/>
      <c r="H1249" s="6"/>
      <c r="I1249" s="6"/>
      <c r="J1249" s="6"/>
      <c r="K1249" s="6"/>
      <c r="L1249" s="6"/>
      <c r="M1249" s="6"/>
      <c r="N1249" s="6"/>
      <c r="O1249" s="6"/>
      <c r="P1249" s="6"/>
      <c r="Q1249" s="6"/>
      <c r="R1249" s="6"/>
      <c r="S1249" s="6"/>
      <c r="T1249" s="6"/>
      <c r="U1249" s="6"/>
      <c r="V1249" s="6"/>
      <c r="W1249" s="6"/>
      <c r="X1249" s="6"/>
      <c r="Y1249" s="6"/>
      <c r="Z1249" s="6"/>
      <c r="AA1249" s="6"/>
    </row>
    <row r="1250" spans="2:27">
      <c r="B1250" s="6"/>
      <c r="C1250" s="6"/>
      <c r="D1250" s="6"/>
      <c r="E1250" s="6"/>
      <c r="F1250" s="6"/>
      <c r="G1250" s="6"/>
      <c r="H1250" s="6"/>
      <c r="I1250" s="6"/>
      <c r="J1250" s="6"/>
      <c r="K1250" s="6"/>
      <c r="L1250" s="6"/>
      <c r="M1250" s="6"/>
      <c r="N1250" s="6"/>
      <c r="O1250" s="6"/>
      <c r="P1250" s="6"/>
      <c r="Q1250" s="6"/>
      <c r="R1250" s="6"/>
      <c r="S1250" s="6"/>
      <c r="T1250" s="6"/>
      <c r="U1250" s="6"/>
      <c r="V1250" s="6"/>
      <c r="W1250" s="6"/>
      <c r="X1250" s="6"/>
      <c r="Y1250" s="6"/>
      <c r="Z1250" s="6"/>
      <c r="AA1250" s="6"/>
    </row>
    <row r="1251" spans="2:27">
      <c r="B1251" s="6"/>
      <c r="C1251" s="6"/>
      <c r="D1251" s="6"/>
      <c r="E1251" s="6"/>
      <c r="F1251" s="6"/>
      <c r="G1251" s="6"/>
      <c r="H1251" s="6"/>
      <c r="I1251" s="6"/>
      <c r="J1251" s="6"/>
      <c r="K1251" s="6"/>
      <c r="L1251" s="6"/>
      <c r="M1251" s="6"/>
      <c r="N1251" s="6"/>
      <c r="O1251" s="6"/>
      <c r="P1251" s="6"/>
      <c r="Q1251" s="6"/>
      <c r="R1251" s="6"/>
      <c r="S1251" s="6"/>
      <c r="T1251" s="6"/>
      <c r="U1251" s="6"/>
      <c r="V1251" s="6"/>
      <c r="W1251" s="6"/>
      <c r="X1251" s="6"/>
      <c r="Y1251" s="6"/>
      <c r="Z1251" s="6"/>
      <c r="AA1251" s="6"/>
    </row>
    <row r="1252" spans="2:27">
      <c r="B1252" s="6"/>
      <c r="C1252" s="6"/>
      <c r="D1252" s="6"/>
      <c r="E1252" s="6"/>
      <c r="F1252" s="6"/>
      <c r="G1252" s="6"/>
      <c r="H1252" s="6"/>
      <c r="I1252" s="6"/>
      <c r="J1252" s="6"/>
      <c r="K1252" s="6"/>
      <c r="L1252" s="6"/>
      <c r="M1252" s="6"/>
      <c r="N1252" s="6"/>
      <c r="O1252" s="6"/>
      <c r="P1252" s="6"/>
      <c r="Q1252" s="6"/>
      <c r="R1252" s="6"/>
      <c r="S1252" s="6"/>
      <c r="T1252" s="6"/>
      <c r="U1252" s="6"/>
      <c r="V1252" s="6"/>
      <c r="W1252" s="6"/>
      <c r="X1252" s="6"/>
      <c r="Y1252" s="6"/>
      <c r="Z1252" s="6"/>
      <c r="AA1252" s="6"/>
    </row>
    <row r="1253" spans="2:27">
      <c r="B1253" s="6"/>
      <c r="C1253" s="6"/>
      <c r="D1253" s="6"/>
      <c r="E1253" s="6"/>
      <c r="F1253" s="6"/>
      <c r="G1253" s="6"/>
      <c r="H1253" s="6"/>
      <c r="I1253" s="6"/>
      <c r="J1253" s="6"/>
      <c r="K1253" s="6"/>
      <c r="L1253" s="6"/>
      <c r="M1253" s="6"/>
      <c r="N1253" s="6"/>
      <c r="O1253" s="6"/>
      <c r="P1253" s="6"/>
      <c r="Q1253" s="6"/>
      <c r="R1253" s="6"/>
      <c r="S1253" s="6"/>
      <c r="T1253" s="6"/>
      <c r="U1253" s="6"/>
      <c r="V1253" s="6"/>
      <c r="W1253" s="6"/>
      <c r="X1253" s="6"/>
      <c r="Y1253" s="6"/>
      <c r="Z1253" s="6"/>
      <c r="AA1253" s="6"/>
    </row>
    <row r="1254" spans="2:27">
      <c r="B1254" s="6"/>
      <c r="C1254" s="6"/>
      <c r="D1254" s="6"/>
      <c r="E1254" s="6"/>
      <c r="F1254" s="6"/>
      <c r="G1254" s="6"/>
      <c r="H1254" s="6"/>
      <c r="I1254" s="6"/>
      <c r="J1254" s="6"/>
      <c r="K1254" s="6"/>
      <c r="L1254" s="6"/>
      <c r="M1254" s="6"/>
      <c r="N1254" s="6"/>
      <c r="O1254" s="6"/>
      <c r="P1254" s="6"/>
      <c r="Q1254" s="6"/>
      <c r="R1254" s="6"/>
      <c r="S1254" s="6"/>
      <c r="T1254" s="6"/>
      <c r="U1254" s="6"/>
      <c r="V1254" s="6"/>
      <c r="W1254" s="6"/>
      <c r="X1254" s="6"/>
      <c r="Y1254" s="6"/>
      <c r="Z1254" s="6"/>
      <c r="AA1254" s="6"/>
    </row>
    <row r="1255" spans="2:27">
      <c r="B1255" s="6"/>
      <c r="C1255" s="6"/>
      <c r="D1255" s="6"/>
      <c r="E1255" s="6"/>
      <c r="F1255" s="6"/>
      <c r="G1255" s="6"/>
      <c r="H1255" s="6"/>
      <c r="I1255" s="6"/>
      <c r="J1255" s="6"/>
      <c r="K1255" s="6"/>
      <c r="L1255" s="6"/>
      <c r="M1255" s="6"/>
      <c r="N1255" s="6"/>
      <c r="O1255" s="6"/>
      <c r="P1255" s="6"/>
      <c r="Q1255" s="6"/>
      <c r="R1255" s="6"/>
      <c r="S1255" s="6"/>
      <c r="T1255" s="6"/>
      <c r="U1255" s="6"/>
      <c r="V1255" s="6"/>
      <c r="W1255" s="6"/>
      <c r="X1255" s="6"/>
      <c r="Y1255" s="6"/>
      <c r="Z1255" s="6"/>
      <c r="AA1255" s="6"/>
    </row>
    <row r="1256" spans="2:27">
      <c r="B1256" s="6"/>
      <c r="C1256" s="6"/>
      <c r="D1256" s="6"/>
      <c r="E1256" s="6"/>
      <c r="F1256" s="6"/>
      <c r="G1256" s="6"/>
      <c r="H1256" s="6"/>
      <c r="I1256" s="6"/>
      <c r="J1256" s="6"/>
      <c r="K1256" s="6"/>
      <c r="L1256" s="6"/>
      <c r="M1256" s="6"/>
      <c r="N1256" s="6"/>
      <c r="O1256" s="6"/>
      <c r="P1256" s="6"/>
      <c r="Q1256" s="6"/>
      <c r="R1256" s="6"/>
      <c r="S1256" s="6"/>
      <c r="T1256" s="6"/>
      <c r="U1256" s="6"/>
      <c r="V1256" s="6"/>
      <c r="W1256" s="6"/>
      <c r="X1256" s="6"/>
      <c r="Y1256" s="6"/>
      <c r="Z1256" s="6"/>
      <c r="AA1256" s="6"/>
    </row>
    <row r="1257" spans="2:27">
      <c r="B1257" s="6"/>
      <c r="C1257" s="6"/>
      <c r="D1257" s="6"/>
      <c r="E1257" s="6"/>
      <c r="F1257" s="6"/>
      <c r="G1257" s="6"/>
      <c r="H1257" s="6"/>
      <c r="I1257" s="6"/>
      <c r="J1257" s="6"/>
      <c r="K1257" s="6"/>
      <c r="L1257" s="6"/>
      <c r="M1257" s="6"/>
      <c r="N1257" s="6"/>
      <c r="O1257" s="6"/>
      <c r="P1257" s="6"/>
      <c r="Q1257" s="6"/>
      <c r="R1257" s="6"/>
      <c r="S1257" s="6"/>
      <c r="T1257" s="6"/>
      <c r="U1257" s="6"/>
      <c r="V1257" s="6"/>
      <c r="W1257" s="6"/>
      <c r="X1257" s="6"/>
      <c r="Y1257" s="6"/>
      <c r="Z1257" s="6"/>
      <c r="AA1257" s="6"/>
    </row>
    <row r="1258" spans="2:27">
      <c r="B1258" s="6"/>
      <c r="C1258" s="6"/>
      <c r="D1258" s="6"/>
      <c r="E1258" s="6"/>
      <c r="F1258" s="6"/>
      <c r="G1258" s="6"/>
      <c r="H1258" s="6"/>
      <c r="I1258" s="6"/>
      <c r="J1258" s="6"/>
      <c r="K1258" s="6"/>
      <c r="L1258" s="6"/>
      <c r="M1258" s="6"/>
      <c r="N1258" s="6"/>
      <c r="O1258" s="6"/>
      <c r="P1258" s="6"/>
      <c r="Q1258" s="6"/>
      <c r="R1258" s="6"/>
      <c r="S1258" s="6"/>
      <c r="T1258" s="6"/>
      <c r="U1258" s="6"/>
      <c r="V1258" s="6"/>
      <c r="W1258" s="6"/>
      <c r="X1258" s="6"/>
      <c r="Y1258" s="6"/>
      <c r="Z1258" s="6"/>
      <c r="AA1258" s="6"/>
    </row>
    <row r="1259" spans="2:27">
      <c r="B1259" s="6"/>
      <c r="C1259" s="6"/>
      <c r="D1259" s="6"/>
      <c r="E1259" s="6"/>
      <c r="F1259" s="6"/>
      <c r="G1259" s="6"/>
      <c r="H1259" s="6"/>
      <c r="I1259" s="6"/>
      <c r="J1259" s="6"/>
      <c r="K1259" s="6"/>
      <c r="L1259" s="6"/>
      <c r="M1259" s="6"/>
      <c r="N1259" s="6"/>
      <c r="O1259" s="6"/>
      <c r="P1259" s="6"/>
      <c r="Q1259" s="6"/>
      <c r="R1259" s="6"/>
      <c r="S1259" s="6"/>
      <c r="T1259" s="6"/>
      <c r="U1259" s="6"/>
      <c r="V1259" s="6"/>
      <c r="W1259" s="6"/>
      <c r="X1259" s="6"/>
      <c r="Y1259" s="6"/>
      <c r="Z1259" s="6"/>
      <c r="AA1259" s="6"/>
    </row>
    <row r="1260" spans="2:27">
      <c r="B1260" s="6"/>
      <c r="C1260" s="6"/>
      <c r="D1260" s="6"/>
      <c r="E1260" s="6"/>
      <c r="F1260" s="6"/>
      <c r="G1260" s="6"/>
      <c r="H1260" s="6"/>
      <c r="I1260" s="6"/>
      <c r="J1260" s="6"/>
      <c r="K1260" s="6"/>
      <c r="L1260" s="6"/>
      <c r="M1260" s="6"/>
      <c r="N1260" s="6"/>
      <c r="O1260" s="6"/>
      <c r="P1260" s="6"/>
      <c r="Q1260" s="6"/>
      <c r="R1260" s="6"/>
      <c r="S1260" s="6"/>
      <c r="T1260" s="6"/>
      <c r="U1260" s="6"/>
      <c r="V1260" s="6"/>
      <c r="W1260" s="6"/>
      <c r="X1260" s="6"/>
      <c r="Y1260" s="6"/>
      <c r="Z1260" s="6"/>
      <c r="AA1260" s="6"/>
    </row>
    <row r="1261" spans="2:27">
      <c r="B1261" s="6"/>
      <c r="C1261" s="6"/>
      <c r="D1261" s="6"/>
      <c r="E1261" s="6"/>
      <c r="F1261" s="6"/>
      <c r="G1261" s="6"/>
      <c r="H1261" s="6"/>
      <c r="I1261" s="6"/>
      <c r="J1261" s="6"/>
      <c r="K1261" s="6"/>
      <c r="L1261" s="6"/>
      <c r="M1261" s="6"/>
      <c r="N1261" s="6"/>
      <c r="O1261" s="6"/>
      <c r="P1261" s="6"/>
      <c r="Q1261" s="6"/>
      <c r="R1261" s="6"/>
      <c r="S1261" s="6"/>
      <c r="T1261" s="6"/>
      <c r="U1261" s="6"/>
      <c r="V1261" s="6"/>
      <c r="W1261" s="6"/>
      <c r="X1261" s="6"/>
      <c r="Y1261" s="6"/>
      <c r="Z1261" s="6"/>
      <c r="AA1261" s="6"/>
    </row>
    <row r="1262" spans="2:27">
      <c r="B1262" s="6"/>
      <c r="C1262" s="6"/>
      <c r="D1262" s="6"/>
      <c r="E1262" s="6"/>
      <c r="F1262" s="6"/>
      <c r="G1262" s="6"/>
      <c r="H1262" s="6"/>
      <c r="I1262" s="6"/>
      <c r="J1262" s="6"/>
      <c r="K1262" s="6"/>
      <c r="L1262" s="6"/>
      <c r="M1262" s="6"/>
      <c r="N1262" s="6"/>
      <c r="O1262" s="6"/>
      <c r="P1262" s="6"/>
      <c r="Q1262" s="6"/>
      <c r="R1262" s="6"/>
      <c r="S1262" s="6"/>
      <c r="T1262" s="6"/>
      <c r="U1262" s="6"/>
      <c r="V1262" s="6"/>
      <c r="W1262" s="6"/>
      <c r="X1262" s="6"/>
      <c r="Y1262" s="6"/>
      <c r="Z1262" s="6"/>
      <c r="AA1262" s="6"/>
    </row>
    <row r="1263" spans="2:27">
      <c r="B1263" s="6"/>
      <c r="C1263" s="6"/>
      <c r="D1263" s="6"/>
      <c r="E1263" s="6"/>
      <c r="F1263" s="6"/>
      <c r="G1263" s="6"/>
      <c r="H1263" s="6"/>
      <c r="I1263" s="6"/>
      <c r="J1263" s="6"/>
      <c r="K1263" s="6"/>
      <c r="L1263" s="6"/>
      <c r="M1263" s="6"/>
      <c r="N1263" s="6"/>
      <c r="O1263" s="6"/>
      <c r="P1263" s="6"/>
      <c r="Q1263" s="6"/>
      <c r="R1263" s="6"/>
      <c r="S1263" s="6"/>
      <c r="T1263" s="6"/>
      <c r="U1263" s="6"/>
      <c r="V1263" s="6"/>
      <c r="W1263" s="6"/>
      <c r="X1263" s="6"/>
      <c r="Y1263" s="6"/>
      <c r="Z1263" s="6"/>
      <c r="AA1263" s="6"/>
    </row>
    <row r="1264" spans="2:27">
      <c r="B1264" s="6"/>
      <c r="C1264" s="6"/>
      <c r="D1264" s="6"/>
      <c r="E1264" s="6"/>
      <c r="F1264" s="6"/>
      <c r="G1264" s="6"/>
      <c r="H1264" s="6"/>
      <c r="I1264" s="6"/>
      <c r="J1264" s="6"/>
      <c r="K1264" s="6"/>
      <c r="L1264" s="6"/>
      <c r="M1264" s="6"/>
      <c r="N1264" s="6"/>
      <c r="O1264" s="6"/>
      <c r="P1264" s="6"/>
      <c r="Q1264" s="6"/>
      <c r="R1264" s="6"/>
      <c r="S1264" s="6"/>
      <c r="T1264" s="6"/>
      <c r="U1264" s="6"/>
      <c r="V1264" s="6"/>
      <c r="W1264" s="6"/>
      <c r="X1264" s="6"/>
      <c r="Y1264" s="6"/>
      <c r="Z1264" s="6"/>
      <c r="AA1264" s="6"/>
    </row>
    <row r="1265" spans="2:27">
      <c r="B1265" s="6"/>
      <c r="C1265" s="6"/>
      <c r="D1265" s="6"/>
      <c r="E1265" s="6"/>
      <c r="F1265" s="6"/>
      <c r="G1265" s="6"/>
      <c r="H1265" s="6"/>
      <c r="I1265" s="6"/>
      <c r="J1265" s="6"/>
      <c r="K1265" s="6"/>
      <c r="L1265" s="6"/>
      <c r="M1265" s="6"/>
      <c r="N1265" s="6"/>
      <c r="O1265" s="6"/>
      <c r="P1265" s="6"/>
      <c r="Q1265" s="6"/>
      <c r="R1265" s="6"/>
      <c r="S1265" s="6"/>
      <c r="T1265" s="6"/>
      <c r="U1265" s="6"/>
      <c r="V1265" s="6"/>
      <c r="W1265" s="6"/>
      <c r="X1265" s="6"/>
      <c r="Y1265" s="6"/>
      <c r="Z1265" s="6"/>
      <c r="AA1265" s="6"/>
    </row>
    <row r="1266" spans="2:27">
      <c r="B1266" s="6"/>
      <c r="C1266" s="6"/>
      <c r="D1266" s="6"/>
      <c r="E1266" s="6"/>
      <c r="F1266" s="6"/>
      <c r="G1266" s="6"/>
      <c r="H1266" s="6"/>
      <c r="I1266" s="6"/>
      <c r="J1266" s="6"/>
      <c r="K1266" s="6"/>
      <c r="L1266" s="6"/>
      <c r="M1266" s="6"/>
      <c r="N1266" s="6"/>
      <c r="O1266" s="6"/>
      <c r="P1266" s="6"/>
      <c r="Q1266" s="6"/>
      <c r="R1266" s="6"/>
      <c r="S1266" s="6"/>
      <c r="T1266" s="6"/>
      <c r="U1266" s="6"/>
      <c r="V1266" s="6"/>
      <c r="W1266" s="6"/>
      <c r="X1266" s="6"/>
      <c r="Y1266" s="6"/>
      <c r="Z1266" s="6"/>
      <c r="AA1266" s="6"/>
    </row>
    <row r="1267" spans="2:27">
      <c r="B1267" s="6"/>
      <c r="C1267" s="6"/>
      <c r="D1267" s="6"/>
      <c r="E1267" s="6"/>
      <c r="F1267" s="6"/>
      <c r="G1267" s="6"/>
      <c r="H1267" s="6"/>
      <c r="I1267" s="6"/>
      <c r="J1267" s="6"/>
      <c r="K1267" s="6"/>
      <c r="L1267" s="6"/>
      <c r="M1267" s="6"/>
      <c r="N1267" s="6"/>
      <c r="O1267" s="6"/>
      <c r="P1267" s="6"/>
      <c r="Q1267" s="6"/>
      <c r="R1267" s="6"/>
      <c r="S1267" s="6"/>
      <c r="T1267" s="6"/>
      <c r="U1267" s="6"/>
      <c r="V1267" s="6"/>
      <c r="W1267" s="6"/>
      <c r="X1267" s="6"/>
      <c r="Y1267" s="6"/>
      <c r="Z1267" s="6"/>
      <c r="AA1267" s="6"/>
    </row>
    <row r="1268" spans="2:27">
      <c r="B1268" s="6"/>
      <c r="C1268" s="6"/>
      <c r="D1268" s="6"/>
      <c r="E1268" s="6"/>
      <c r="F1268" s="6"/>
      <c r="G1268" s="6"/>
      <c r="H1268" s="6"/>
      <c r="I1268" s="6"/>
      <c r="J1268" s="6"/>
      <c r="K1268" s="6"/>
      <c r="L1268" s="6"/>
      <c r="M1268" s="6"/>
      <c r="N1268" s="6"/>
      <c r="O1268" s="6"/>
      <c r="P1268" s="6"/>
      <c r="Q1268" s="6"/>
      <c r="R1268" s="6"/>
      <c r="S1268" s="6"/>
      <c r="T1268" s="6"/>
      <c r="U1268" s="6"/>
      <c r="V1268" s="6"/>
      <c r="W1268" s="6"/>
      <c r="X1268" s="6"/>
      <c r="Y1268" s="6"/>
      <c r="Z1268" s="6"/>
      <c r="AA1268" s="6"/>
    </row>
    <row r="1269" spans="2:27">
      <c r="B1269" s="6"/>
      <c r="C1269" s="6"/>
      <c r="D1269" s="6"/>
      <c r="E1269" s="6"/>
      <c r="F1269" s="6"/>
      <c r="G1269" s="6"/>
      <c r="H1269" s="6"/>
      <c r="I1269" s="6"/>
      <c r="J1269" s="6"/>
      <c r="K1269" s="6"/>
      <c r="L1269" s="6"/>
      <c r="M1269" s="6"/>
      <c r="N1269" s="6"/>
      <c r="O1269" s="6"/>
      <c r="P1269" s="6"/>
      <c r="Q1269" s="6"/>
      <c r="R1269" s="6"/>
      <c r="S1269" s="6"/>
      <c r="T1269" s="6"/>
      <c r="U1269" s="6"/>
      <c r="V1269" s="6"/>
      <c r="W1269" s="6"/>
      <c r="X1269" s="6"/>
      <c r="Y1269" s="6"/>
      <c r="Z1269" s="6"/>
      <c r="AA1269" s="6"/>
    </row>
    <row r="1270" spans="2:27">
      <c r="B1270" s="6"/>
      <c r="C1270" s="6"/>
      <c r="D1270" s="6"/>
      <c r="E1270" s="6"/>
      <c r="F1270" s="6"/>
      <c r="G1270" s="6"/>
      <c r="H1270" s="6"/>
      <c r="I1270" s="6"/>
      <c r="J1270" s="6"/>
      <c r="K1270" s="6"/>
      <c r="L1270" s="6"/>
      <c r="M1270" s="6"/>
      <c r="N1270" s="6"/>
      <c r="O1270" s="6"/>
      <c r="P1270" s="6"/>
      <c r="Q1270" s="6"/>
      <c r="R1270" s="6"/>
      <c r="S1270" s="6"/>
      <c r="T1270" s="6"/>
      <c r="U1270" s="6"/>
      <c r="V1270" s="6"/>
      <c r="W1270" s="6"/>
      <c r="X1270" s="6"/>
      <c r="Y1270" s="6"/>
      <c r="Z1270" s="6"/>
      <c r="AA1270" s="6"/>
    </row>
    <row r="1271" spans="2:27">
      <c r="B1271" s="6"/>
      <c r="C1271" s="6"/>
      <c r="D1271" s="6"/>
      <c r="E1271" s="6"/>
      <c r="F1271" s="6"/>
      <c r="G1271" s="6"/>
      <c r="H1271" s="6"/>
      <c r="I1271" s="6"/>
      <c r="J1271" s="6"/>
      <c r="K1271" s="6"/>
      <c r="L1271" s="6"/>
      <c r="M1271" s="6"/>
      <c r="N1271" s="6"/>
      <c r="O1271" s="6"/>
      <c r="P1271" s="6"/>
      <c r="Q1271" s="6"/>
      <c r="R1271" s="6"/>
      <c r="S1271" s="6"/>
      <c r="T1271" s="6"/>
      <c r="U1271" s="6"/>
      <c r="V1271" s="6"/>
      <c r="W1271" s="6"/>
      <c r="X1271" s="6"/>
      <c r="Y1271" s="6"/>
      <c r="Z1271" s="6"/>
      <c r="AA1271" s="6"/>
    </row>
    <row r="1272" spans="2:27">
      <c r="B1272" s="6"/>
      <c r="C1272" s="6"/>
      <c r="D1272" s="6"/>
      <c r="E1272" s="6"/>
      <c r="F1272" s="6"/>
      <c r="G1272" s="6"/>
      <c r="H1272" s="6"/>
      <c r="I1272" s="6"/>
      <c r="J1272" s="6"/>
      <c r="K1272" s="6"/>
      <c r="L1272" s="6"/>
      <c r="M1272" s="6"/>
      <c r="N1272" s="6"/>
      <c r="O1272" s="6"/>
      <c r="P1272" s="6"/>
      <c r="Q1272" s="6"/>
      <c r="R1272" s="6"/>
      <c r="S1272" s="6"/>
      <c r="T1272" s="6"/>
      <c r="U1272" s="6"/>
      <c r="V1272" s="6"/>
      <c r="W1272" s="6"/>
      <c r="X1272" s="6"/>
      <c r="Y1272" s="6"/>
      <c r="Z1272" s="6"/>
      <c r="AA1272" s="6"/>
    </row>
    <row r="1273" spans="2:27">
      <c r="B1273" s="6"/>
      <c r="C1273" s="6"/>
      <c r="D1273" s="6"/>
      <c r="E1273" s="6"/>
      <c r="F1273" s="6"/>
      <c r="G1273" s="6"/>
      <c r="H1273" s="6"/>
      <c r="I1273" s="6"/>
      <c r="J1273" s="6"/>
      <c r="K1273" s="6"/>
      <c r="L1273" s="6"/>
      <c r="M1273" s="6"/>
      <c r="N1273" s="6"/>
      <c r="O1273" s="6"/>
      <c r="P1273" s="6"/>
      <c r="Q1273" s="6"/>
      <c r="R1273" s="6"/>
      <c r="S1273" s="6"/>
      <c r="T1273" s="6"/>
      <c r="U1273" s="6"/>
      <c r="V1273" s="6"/>
      <c r="W1273" s="6"/>
      <c r="X1273" s="6"/>
      <c r="Y1273" s="6"/>
      <c r="Z1273" s="6"/>
      <c r="AA1273" s="6"/>
    </row>
    <row r="1274" spans="2:27">
      <c r="B1274" s="6"/>
      <c r="C1274" s="6"/>
      <c r="D1274" s="6"/>
      <c r="E1274" s="6"/>
      <c r="F1274" s="6"/>
      <c r="G1274" s="6"/>
      <c r="H1274" s="6"/>
      <c r="I1274" s="6"/>
      <c r="J1274" s="6"/>
      <c r="K1274" s="6"/>
      <c r="L1274" s="6"/>
      <c r="M1274" s="6"/>
      <c r="N1274" s="6"/>
      <c r="O1274" s="6"/>
      <c r="P1274" s="6"/>
      <c r="Q1274" s="6"/>
      <c r="R1274" s="6"/>
      <c r="S1274" s="6"/>
      <c r="T1274" s="6"/>
      <c r="U1274" s="6"/>
      <c r="V1274" s="6"/>
      <c r="W1274" s="6"/>
      <c r="X1274" s="6"/>
      <c r="Y1274" s="6"/>
      <c r="Z1274" s="6"/>
      <c r="AA1274" s="6"/>
    </row>
    <row r="1275" spans="2:27">
      <c r="B1275" s="6"/>
      <c r="C1275" s="6"/>
      <c r="D1275" s="6"/>
      <c r="E1275" s="6"/>
      <c r="F1275" s="6"/>
      <c r="G1275" s="6"/>
      <c r="H1275" s="6"/>
      <c r="I1275" s="6"/>
      <c r="J1275" s="6"/>
      <c r="K1275" s="6"/>
      <c r="L1275" s="6"/>
      <c r="M1275" s="6"/>
      <c r="N1275" s="6"/>
      <c r="O1275" s="6"/>
      <c r="P1275" s="6"/>
      <c r="Q1275" s="6"/>
      <c r="R1275" s="6"/>
      <c r="S1275" s="6"/>
      <c r="T1275" s="6"/>
      <c r="U1275" s="6"/>
      <c r="V1275" s="6"/>
      <c r="W1275" s="6"/>
      <c r="X1275" s="6"/>
      <c r="Y1275" s="6"/>
      <c r="Z1275" s="6"/>
      <c r="AA1275" s="6"/>
    </row>
    <row r="1276" spans="2:27">
      <c r="B1276" s="6"/>
      <c r="C1276" s="6"/>
      <c r="D1276" s="6"/>
      <c r="E1276" s="6"/>
      <c r="F1276" s="6"/>
      <c r="G1276" s="6"/>
      <c r="H1276" s="6"/>
      <c r="I1276" s="6"/>
      <c r="J1276" s="6"/>
      <c r="K1276" s="6"/>
      <c r="L1276" s="6"/>
      <c r="M1276" s="6"/>
      <c r="N1276" s="6"/>
      <c r="O1276" s="6"/>
      <c r="P1276" s="6"/>
      <c r="Q1276" s="6"/>
      <c r="R1276" s="6"/>
      <c r="S1276" s="6"/>
      <c r="T1276" s="6"/>
      <c r="U1276" s="6"/>
      <c r="V1276" s="6"/>
      <c r="W1276" s="6"/>
      <c r="X1276" s="6"/>
      <c r="Y1276" s="6"/>
      <c r="Z1276" s="6"/>
      <c r="AA1276" s="6"/>
    </row>
    <row r="1277" spans="2:27">
      <c r="B1277" s="6"/>
      <c r="C1277" s="6"/>
      <c r="D1277" s="6"/>
      <c r="E1277" s="6"/>
      <c r="F1277" s="6"/>
      <c r="G1277" s="6"/>
      <c r="H1277" s="6"/>
      <c r="I1277" s="6"/>
      <c r="J1277" s="6"/>
      <c r="K1277" s="6"/>
      <c r="L1277" s="6"/>
      <c r="M1277" s="6"/>
      <c r="N1277" s="6"/>
      <c r="O1277" s="6"/>
      <c r="P1277" s="6"/>
      <c r="Q1277" s="6"/>
      <c r="R1277" s="6"/>
      <c r="S1277" s="6"/>
      <c r="T1277" s="6"/>
      <c r="U1277" s="6"/>
      <c r="V1277" s="6"/>
      <c r="W1277" s="6"/>
      <c r="X1277" s="6"/>
      <c r="Y1277" s="6"/>
      <c r="Z1277" s="6"/>
      <c r="AA1277" s="6"/>
    </row>
    <row r="1278" spans="2:27">
      <c r="B1278" s="6"/>
      <c r="C1278" s="6"/>
      <c r="D1278" s="6"/>
      <c r="E1278" s="6"/>
      <c r="F1278" s="6"/>
      <c r="G1278" s="6"/>
      <c r="H1278" s="6"/>
      <c r="I1278" s="6"/>
      <c r="J1278" s="6"/>
      <c r="K1278" s="6"/>
      <c r="L1278" s="6"/>
      <c r="M1278" s="6"/>
      <c r="N1278" s="6"/>
      <c r="O1278" s="6"/>
      <c r="P1278" s="6"/>
      <c r="Q1278" s="6"/>
      <c r="R1278" s="6"/>
      <c r="S1278" s="6"/>
      <c r="T1278" s="6"/>
      <c r="U1278" s="6"/>
      <c r="V1278" s="6"/>
      <c r="W1278" s="6"/>
      <c r="X1278" s="6"/>
      <c r="Y1278" s="6"/>
      <c r="Z1278" s="6"/>
      <c r="AA1278" s="6"/>
    </row>
    <row r="1279" spans="2:27">
      <c r="B1279" s="6"/>
      <c r="C1279" s="6"/>
      <c r="D1279" s="6"/>
      <c r="E1279" s="6"/>
      <c r="F1279" s="6"/>
      <c r="G1279" s="6"/>
      <c r="H1279" s="6"/>
      <c r="I1279" s="6"/>
      <c r="J1279" s="6"/>
      <c r="K1279" s="6"/>
      <c r="L1279" s="6"/>
      <c r="M1279" s="6"/>
      <c r="N1279" s="6"/>
      <c r="O1279" s="6"/>
      <c r="P1279" s="6"/>
      <c r="Q1279" s="6"/>
      <c r="R1279" s="6"/>
      <c r="S1279" s="6"/>
      <c r="T1279" s="6"/>
      <c r="U1279" s="6"/>
      <c r="V1279" s="6"/>
      <c r="W1279" s="6"/>
      <c r="X1279" s="6"/>
      <c r="Y1279" s="6"/>
      <c r="Z1279" s="6"/>
      <c r="AA1279" s="6"/>
    </row>
    <row r="1280" spans="2:27">
      <c r="B1280" s="6"/>
      <c r="C1280" s="6"/>
      <c r="D1280" s="6"/>
      <c r="E1280" s="6"/>
      <c r="F1280" s="6"/>
      <c r="G1280" s="6"/>
      <c r="H1280" s="6"/>
      <c r="I1280" s="6"/>
      <c r="J1280" s="6"/>
      <c r="K1280" s="6"/>
      <c r="L1280" s="6"/>
      <c r="M1280" s="6"/>
      <c r="N1280" s="6"/>
      <c r="O1280" s="6"/>
      <c r="P1280" s="6"/>
      <c r="Q1280" s="6"/>
      <c r="R1280" s="6"/>
      <c r="S1280" s="6"/>
      <c r="T1280" s="6"/>
      <c r="U1280" s="6"/>
      <c r="V1280" s="6"/>
      <c r="W1280" s="6"/>
      <c r="X1280" s="6"/>
      <c r="Y1280" s="6"/>
      <c r="Z1280" s="6"/>
      <c r="AA1280" s="6"/>
    </row>
    <row r="1281" spans="2:27">
      <c r="B1281" s="6"/>
      <c r="C1281" s="6"/>
      <c r="D1281" s="6"/>
      <c r="E1281" s="6"/>
      <c r="F1281" s="6"/>
      <c r="G1281" s="6"/>
      <c r="H1281" s="6"/>
      <c r="I1281" s="6"/>
      <c r="J1281" s="6"/>
      <c r="K1281" s="6"/>
      <c r="L1281" s="6"/>
      <c r="M1281" s="6"/>
      <c r="N1281" s="6"/>
      <c r="O1281" s="6"/>
      <c r="P1281" s="6"/>
      <c r="Q1281" s="6"/>
      <c r="R1281" s="6"/>
      <c r="S1281" s="6"/>
      <c r="T1281" s="6"/>
      <c r="U1281" s="6"/>
      <c r="V1281" s="6"/>
      <c r="W1281" s="6"/>
      <c r="X1281" s="6"/>
      <c r="Y1281" s="6"/>
      <c r="Z1281" s="6"/>
      <c r="AA1281" s="6"/>
    </row>
    <row r="1282" spans="2:27">
      <c r="B1282" s="6"/>
      <c r="C1282" s="6"/>
      <c r="D1282" s="6"/>
      <c r="E1282" s="6"/>
      <c r="F1282" s="6"/>
      <c r="G1282" s="6"/>
      <c r="H1282" s="6"/>
      <c r="I1282" s="6"/>
      <c r="J1282" s="6"/>
      <c r="K1282" s="6"/>
      <c r="L1282" s="6"/>
      <c r="M1282" s="6"/>
      <c r="N1282" s="6"/>
      <c r="O1282" s="6"/>
      <c r="P1282" s="6"/>
      <c r="Q1282" s="6"/>
      <c r="R1282" s="6"/>
      <c r="S1282" s="6"/>
      <c r="T1282" s="6"/>
      <c r="U1282" s="6"/>
      <c r="V1282" s="6"/>
      <c r="W1282" s="6"/>
      <c r="X1282" s="6"/>
      <c r="Y1282" s="6"/>
      <c r="Z1282" s="6"/>
      <c r="AA1282" s="6"/>
    </row>
    <row r="1283" spans="2:27">
      <c r="B1283" s="6"/>
      <c r="C1283" s="6"/>
      <c r="D1283" s="6"/>
      <c r="E1283" s="6"/>
      <c r="F1283" s="6"/>
      <c r="G1283" s="6"/>
      <c r="H1283" s="6"/>
      <c r="I1283" s="6"/>
      <c r="J1283" s="6"/>
      <c r="K1283" s="6"/>
      <c r="L1283" s="6"/>
      <c r="M1283" s="6"/>
      <c r="N1283" s="6"/>
      <c r="O1283" s="6"/>
      <c r="P1283" s="6"/>
      <c r="Q1283" s="6"/>
      <c r="R1283" s="6"/>
      <c r="S1283" s="6"/>
      <c r="T1283" s="6"/>
      <c r="U1283" s="6"/>
      <c r="V1283" s="6"/>
      <c r="W1283" s="6"/>
      <c r="X1283" s="6"/>
      <c r="Y1283" s="6"/>
      <c r="Z1283" s="6"/>
      <c r="AA1283" s="6"/>
    </row>
    <row r="1284" spans="2:27">
      <c r="B1284" s="6"/>
      <c r="C1284" s="6"/>
      <c r="D1284" s="6"/>
      <c r="E1284" s="6"/>
      <c r="F1284" s="6"/>
      <c r="G1284" s="6"/>
      <c r="H1284" s="6"/>
      <c r="I1284" s="6"/>
      <c r="J1284" s="6"/>
      <c r="K1284" s="6"/>
      <c r="L1284" s="6"/>
      <c r="M1284" s="6"/>
      <c r="N1284" s="6"/>
      <c r="O1284" s="6"/>
      <c r="P1284" s="6"/>
      <c r="Q1284" s="6"/>
      <c r="R1284" s="6"/>
      <c r="S1284" s="6"/>
      <c r="T1284" s="6"/>
      <c r="U1284" s="6"/>
      <c r="V1284" s="6"/>
      <c r="W1284" s="6"/>
      <c r="X1284" s="6"/>
      <c r="Y1284" s="6"/>
      <c r="Z1284" s="6"/>
      <c r="AA1284" s="6"/>
    </row>
    <row r="1285" spans="2:27">
      <c r="B1285" s="6"/>
      <c r="C1285" s="6"/>
      <c r="D1285" s="6"/>
      <c r="E1285" s="6"/>
      <c r="F1285" s="6"/>
      <c r="G1285" s="6"/>
      <c r="H1285" s="6"/>
      <c r="I1285" s="6"/>
      <c r="J1285" s="6"/>
      <c r="K1285" s="6"/>
      <c r="L1285" s="6"/>
      <c r="M1285" s="6"/>
      <c r="N1285" s="6"/>
      <c r="O1285" s="6"/>
      <c r="P1285" s="6"/>
      <c r="Q1285" s="6"/>
      <c r="R1285" s="6"/>
      <c r="S1285" s="6"/>
      <c r="T1285" s="6"/>
      <c r="U1285" s="6"/>
      <c r="V1285" s="6"/>
      <c r="W1285" s="6"/>
      <c r="X1285" s="6"/>
      <c r="Y1285" s="6"/>
      <c r="Z1285" s="6"/>
      <c r="AA1285" s="6"/>
    </row>
    <row r="1286" spans="2:27">
      <c r="B1286" s="6"/>
      <c r="C1286" s="6"/>
      <c r="D1286" s="6"/>
      <c r="E1286" s="6"/>
      <c r="F1286" s="6"/>
      <c r="G1286" s="6"/>
      <c r="H1286" s="6"/>
      <c r="I1286" s="6"/>
      <c r="J1286" s="6"/>
      <c r="K1286" s="6"/>
      <c r="L1286" s="6"/>
      <c r="M1286" s="6"/>
      <c r="N1286" s="6"/>
      <c r="O1286" s="6"/>
      <c r="P1286" s="6"/>
      <c r="Q1286" s="6"/>
      <c r="R1286" s="6"/>
      <c r="S1286" s="6"/>
      <c r="T1286" s="6"/>
      <c r="U1286" s="6"/>
      <c r="V1286" s="6"/>
      <c r="W1286" s="6"/>
      <c r="X1286" s="6"/>
      <c r="Y1286" s="6"/>
      <c r="Z1286" s="6"/>
      <c r="AA1286" s="6"/>
    </row>
    <row r="1287" spans="2:27">
      <c r="B1287" s="6"/>
      <c r="C1287" s="6"/>
      <c r="D1287" s="6"/>
      <c r="E1287" s="6"/>
      <c r="F1287" s="6"/>
      <c r="G1287" s="6"/>
      <c r="H1287" s="6"/>
      <c r="I1287" s="6"/>
      <c r="J1287" s="6"/>
      <c r="K1287" s="6"/>
      <c r="L1287" s="6"/>
      <c r="M1287" s="6"/>
      <c r="N1287" s="6"/>
      <c r="O1287" s="6"/>
      <c r="P1287" s="6"/>
      <c r="Q1287" s="6"/>
      <c r="R1287" s="6"/>
      <c r="S1287" s="6"/>
      <c r="T1287" s="6"/>
      <c r="U1287" s="6"/>
      <c r="V1287" s="6"/>
      <c r="W1287" s="6"/>
      <c r="X1287" s="6"/>
      <c r="Y1287" s="6"/>
      <c r="Z1287" s="6"/>
      <c r="AA1287" s="6"/>
    </row>
    <row r="1288" spans="2:27">
      <c r="B1288" s="6"/>
      <c r="C1288" s="6"/>
      <c r="D1288" s="6"/>
      <c r="E1288" s="6"/>
      <c r="F1288" s="6"/>
      <c r="G1288" s="6"/>
      <c r="H1288" s="6"/>
      <c r="I1288" s="6"/>
      <c r="J1288" s="6"/>
      <c r="K1288" s="6"/>
      <c r="L1288" s="6"/>
      <c r="M1288" s="6"/>
      <c r="N1288" s="6"/>
      <c r="O1288" s="6"/>
      <c r="P1288" s="6"/>
      <c r="Q1288" s="6"/>
      <c r="R1288" s="6"/>
      <c r="S1288" s="6"/>
      <c r="T1288" s="6"/>
      <c r="U1288" s="6"/>
      <c r="V1288" s="6"/>
      <c r="W1288" s="6"/>
      <c r="X1288" s="6"/>
      <c r="Y1288" s="6"/>
      <c r="Z1288" s="6"/>
      <c r="AA1288" s="6"/>
    </row>
    <row r="1289" spans="2:27">
      <c r="B1289" s="6"/>
      <c r="C1289" s="6"/>
      <c r="D1289" s="6"/>
      <c r="E1289" s="6"/>
      <c r="F1289" s="6"/>
      <c r="G1289" s="6"/>
      <c r="H1289" s="6"/>
      <c r="I1289" s="6"/>
      <c r="J1289" s="6"/>
      <c r="K1289" s="6"/>
      <c r="L1289" s="6"/>
      <c r="M1289" s="6"/>
      <c r="N1289" s="6"/>
      <c r="O1289" s="6"/>
      <c r="P1289" s="6"/>
      <c r="Q1289" s="6"/>
      <c r="R1289" s="6"/>
      <c r="S1289" s="6"/>
      <c r="T1289" s="6"/>
      <c r="U1289" s="6"/>
      <c r="V1289" s="6"/>
      <c r="W1289" s="6"/>
      <c r="X1289" s="6"/>
      <c r="Y1289" s="6"/>
      <c r="Z1289" s="6"/>
      <c r="AA1289" s="6"/>
    </row>
    <row r="1290" spans="2:27">
      <c r="B1290" s="6"/>
      <c r="C1290" s="6"/>
      <c r="D1290" s="6"/>
      <c r="E1290" s="6"/>
      <c r="F1290" s="6"/>
      <c r="G1290" s="6"/>
      <c r="H1290" s="6"/>
      <c r="I1290" s="6"/>
      <c r="J1290" s="6"/>
      <c r="K1290" s="6"/>
      <c r="L1290" s="6"/>
      <c r="M1290" s="6"/>
      <c r="N1290" s="6"/>
      <c r="O1290" s="6"/>
      <c r="P1290" s="6"/>
      <c r="Q1290" s="6"/>
      <c r="R1290" s="6"/>
      <c r="S1290" s="6"/>
      <c r="T1290" s="6"/>
      <c r="U1290" s="6"/>
      <c r="V1290" s="6"/>
      <c r="W1290" s="6"/>
      <c r="X1290" s="6"/>
      <c r="Y1290" s="6"/>
      <c r="Z1290" s="6"/>
      <c r="AA1290" s="6"/>
    </row>
    <row r="1291" spans="2:27">
      <c r="B1291" s="6"/>
      <c r="C1291" s="6"/>
      <c r="D1291" s="6"/>
      <c r="E1291" s="6"/>
      <c r="F1291" s="6"/>
      <c r="G1291" s="6"/>
      <c r="H1291" s="6"/>
      <c r="I1291" s="6"/>
      <c r="J1291" s="6"/>
      <c r="K1291" s="6"/>
      <c r="L1291" s="6"/>
      <c r="M1291" s="6"/>
      <c r="N1291" s="6"/>
      <c r="O1291" s="6"/>
      <c r="P1291" s="6"/>
      <c r="Q1291" s="6"/>
      <c r="R1291" s="6"/>
      <c r="S1291" s="6"/>
      <c r="T1291" s="6"/>
      <c r="U1291" s="6"/>
      <c r="V1291" s="6"/>
      <c r="W1291" s="6"/>
      <c r="X1291" s="6"/>
      <c r="Y1291" s="6"/>
      <c r="Z1291" s="6"/>
      <c r="AA1291" s="6"/>
    </row>
    <row r="1292" spans="2:27">
      <c r="B1292" s="6"/>
      <c r="C1292" s="6"/>
      <c r="D1292" s="6"/>
      <c r="E1292" s="6"/>
      <c r="F1292" s="6"/>
      <c r="G1292" s="6"/>
      <c r="H1292" s="6"/>
      <c r="I1292" s="6"/>
      <c r="J1292" s="6"/>
      <c r="K1292" s="6"/>
      <c r="L1292" s="6"/>
      <c r="M1292" s="6"/>
      <c r="N1292" s="6"/>
      <c r="O1292" s="6"/>
      <c r="P1292" s="6"/>
      <c r="Q1292" s="6"/>
      <c r="R1292" s="6"/>
      <c r="S1292" s="6"/>
      <c r="T1292" s="6"/>
      <c r="U1292" s="6"/>
      <c r="V1292" s="6"/>
      <c r="W1292" s="6"/>
      <c r="X1292" s="6"/>
      <c r="Y1292" s="6"/>
      <c r="Z1292" s="6"/>
      <c r="AA1292" s="6"/>
    </row>
    <row r="1293" spans="2:27">
      <c r="B1293" s="6"/>
      <c r="C1293" s="6"/>
      <c r="D1293" s="6"/>
      <c r="E1293" s="6"/>
      <c r="F1293" s="6"/>
      <c r="G1293" s="6"/>
      <c r="H1293" s="6"/>
      <c r="I1293" s="6"/>
      <c r="J1293" s="6"/>
      <c r="K1293" s="6"/>
      <c r="L1293" s="6"/>
      <c r="M1293" s="6"/>
      <c r="N1293" s="6"/>
      <c r="O1293" s="6"/>
      <c r="P1293" s="6"/>
      <c r="Q1293" s="6"/>
      <c r="R1293" s="6"/>
      <c r="S1293" s="6"/>
      <c r="T1293" s="6"/>
      <c r="U1293" s="6"/>
      <c r="V1293" s="6"/>
      <c r="W1293" s="6"/>
      <c r="X1293" s="6"/>
      <c r="Y1293" s="6"/>
      <c r="Z1293" s="6"/>
      <c r="AA1293" s="6"/>
    </row>
    <row r="1294" spans="2:27">
      <c r="B1294" s="6"/>
      <c r="C1294" s="6"/>
      <c r="D1294" s="6"/>
      <c r="E1294" s="6"/>
      <c r="F1294" s="6"/>
      <c r="G1294" s="6"/>
      <c r="H1294" s="6"/>
      <c r="I1294" s="6"/>
      <c r="J1294" s="6"/>
      <c r="K1294" s="6"/>
      <c r="L1294" s="6"/>
      <c r="M1294" s="6"/>
      <c r="N1294" s="6"/>
      <c r="O1294" s="6"/>
      <c r="P1294" s="6"/>
      <c r="Q1294" s="6"/>
      <c r="R1294" s="6"/>
      <c r="S1294" s="6"/>
      <c r="T1294" s="6"/>
      <c r="U1294" s="6"/>
      <c r="V1294" s="6"/>
      <c r="W1294" s="6"/>
      <c r="X1294" s="6"/>
      <c r="Y1294" s="6"/>
      <c r="Z1294" s="6"/>
      <c r="AA1294" s="6"/>
    </row>
    <row r="1295" spans="2:27">
      <c r="B1295" s="6"/>
      <c r="C1295" s="6"/>
      <c r="D1295" s="6"/>
      <c r="E1295" s="6"/>
      <c r="F1295" s="6"/>
      <c r="G1295" s="6"/>
      <c r="H1295" s="6"/>
      <c r="I1295" s="6"/>
      <c r="J1295" s="6"/>
      <c r="K1295" s="6"/>
      <c r="L1295" s="6"/>
      <c r="M1295" s="6"/>
      <c r="N1295" s="6"/>
      <c r="O1295" s="6"/>
      <c r="P1295" s="6"/>
      <c r="Q1295" s="6"/>
      <c r="R1295" s="6"/>
      <c r="S1295" s="6"/>
      <c r="T1295" s="6"/>
      <c r="U1295" s="6"/>
      <c r="V1295" s="6"/>
      <c r="W1295" s="6"/>
      <c r="X1295" s="6"/>
      <c r="Y1295" s="6"/>
      <c r="Z1295" s="6"/>
      <c r="AA1295" s="6"/>
    </row>
    <row r="1296" spans="2:27">
      <c r="B1296" s="6"/>
      <c r="C1296" s="6"/>
      <c r="D1296" s="6"/>
      <c r="E1296" s="6"/>
      <c r="F1296" s="6"/>
      <c r="G1296" s="6"/>
      <c r="H1296" s="6"/>
      <c r="I1296" s="6"/>
      <c r="J1296" s="6"/>
      <c r="K1296" s="6"/>
      <c r="L1296" s="6"/>
      <c r="M1296" s="6"/>
      <c r="N1296" s="6"/>
      <c r="O1296" s="6"/>
      <c r="P1296" s="6"/>
      <c r="Q1296" s="6"/>
      <c r="R1296" s="6"/>
      <c r="S1296" s="6"/>
      <c r="T1296" s="6"/>
      <c r="U1296" s="6"/>
      <c r="V1296" s="6"/>
      <c r="W1296" s="6"/>
      <c r="X1296" s="6"/>
      <c r="Y1296" s="6"/>
      <c r="Z1296" s="6"/>
      <c r="AA1296" s="6"/>
    </row>
    <row r="1297" spans="2:27">
      <c r="B1297" s="6"/>
      <c r="C1297" s="6"/>
      <c r="D1297" s="6"/>
      <c r="E1297" s="6"/>
      <c r="F1297" s="6"/>
      <c r="G1297" s="6"/>
      <c r="H1297" s="6"/>
      <c r="I1297" s="6"/>
      <c r="J1297" s="6"/>
      <c r="K1297" s="6"/>
      <c r="L1297" s="6"/>
      <c r="M1297" s="6"/>
      <c r="N1297" s="6"/>
      <c r="O1297" s="6"/>
      <c r="P1297" s="6"/>
      <c r="Q1297" s="6"/>
      <c r="R1297" s="6"/>
      <c r="S1297" s="6"/>
      <c r="T1297" s="6"/>
      <c r="U1297" s="6"/>
      <c r="V1297" s="6"/>
      <c r="W1297" s="6"/>
      <c r="X1297" s="6"/>
      <c r="Y1297" s="6"/>
      <c r="Z1297" s="6"/>
      <c r="AA1297" s="6"/>
    </row>
    <row r="1298" spans="2:27">
      <c r="B1298" s="6"/>
      <c r="C1298" s="6"/>
      <c r="D1298" s="6"/>
      <c r="E1298" s="6"/>
      <c r="F1298" s="6"/>
      <c r="G1298" s="6"/>
      <c r="H1298" s="6"/>
      <c r="I1298" s="6"/>
      <c r="J1298" s="6"/>
      <c r="K1298" s="6"/>
      <c r="L1298" s="6"/>
      <c r="M1298" s="6"/>
      <c r="N1298" s="6"/>
      <c r="O1298" s="6"/>
      <c r="P1298" s="6"/>
      <c r="Q1298" s="6"/>
      <c r="R1298" s="6"/>
      <c r="S1298" s="6"/>
      <c r="T1298" s="6"/>
      <c r="U1298" s="6"/>
      <c r="V1298" s="6"/>
      <c r="W1298" s="6"/>
      <c r="X1298" s="6"/>
      <c r="Y1298" s="6"/>
      <c r="Z1298" s="6"/>
      <c r="AA1298" s="6"/>
    </row>
    <row r="1299" spans="2:27">
      <c r="B1299" s="6"/>
      <c r="C1299" s="6"/>
      <c r="D1299" s="6"/>
      <c r="E1299" s="6"/>
      <c r="F1299" s="6"/>
      <c r="G1299" s="6"/>
      <c r="H1299" s="6"/>
      <c r="I1299" s="6"/>
      <c r="J1299" s="6"/>
      <c r="K1299" s="6"/>
      <c r="L1299" s="6"/>
      <c r="M1299" s="6"/>
      <c r="N1299" s="6"/>
      <c r="O1299" s="6"/>
      <c r="P1299" s="6"/>
      <c r="Q1299" s="6"/>
      <c r="R1299" s="6"/>
      <c r="S1299" s="6"/>
      <c r="T1299" s="6"/>
      <c r="U1299" s="6"/>
      <c r="V1299" s="6"/>
      <c r="W1299" s="6"/>
      <c r="X1299" s="6"/>
      <c r="Y1299" s="6"/>
      <c r="Z1299" s="6"/>
      <c r="AA1299" s="6"/>
    </row>
    <row r="1300" spans="2:27">
      <c r="B1300" s="6"/>
      <c r="C1300" s="6"/>
      <c r="D1300" s="6"/>
      <c r="E1300" s="6"/>
      <c r="F1300" s="6"/>
      <c r="G1300" s="6"/>
      <c r="H1300" s="6"/>
      <c r="I1300" s="6"/>
      <c r="J1300" s="6"/>
      <c r="K1300" s="6"/>
      <c r="L1300" s="6"/>
      <c r="M1300" s="6"/>
      <c r="N1300" s="6"/>
      <c r="O1300" s="6"/>
      <c r="P1300" s="6"/>
      <c r="Q1300" s="6"/>
      <c r="R1300" s="6"/>
      <c r="S1300" s="6"/>
      <c r="T1300" s="6"/>
      <c r="U1300" s="6"/>
      <c r="V1300" s="6"/>
      <c r="W1300" s="6"/>
      <c r="X1300" s="6"/>
      <c r="Y1300" s="6"/>
      <c r="Z1300" s="6"/>
      <c r="AA1300" s="6"/>
    </row>
    <row r="1301" spans="2:27">
      <c r="B1301" s="6"/>
      <c r="C1301" s="6"/>
      <c r="D1301" s="6"/>
      <c r="E1301" s="6"/>
      <c r="F1301" s="6"/>
      <c r="G1301" s="6"/>
      <c r="H1301" s="6"/>
      <c r="I1301" s="6"/>
      <c r="J1301" s="6"/>
      <c r="K1301" s="6"/>
      <c r="L1301" s="6"/>
      <c r="M1301" s="6"/>
      <c r="N1301" s="6"/>
      <c r="O1301" s="6"/>
      <c r="P1301" s="6"/>
      <c r="Q1301" s="6"/>
      <c r="R1301" s="6"/>
      <c r="S1301" s="6"/>
      <c r="T1301" s="6"/>
      <c r="U1301" s="6"/>
      <c r="V1301" s="6"/>
      <c r="W1301" s="6"/>
      <c r="X1301" s="6"/>
      <c r="Y1301" s="6"/>
      <c r="Z1301" s="6"/>
      <c r="AA1301" s="6"/>
    </row>
    <row r="1302" spans="2:27">
      <c r="B1302" s="6"/>
      <c r="C1302" s="6"/>
      <c r="D1302" s="6"/>
      <c r="E1302" s="6"/>
      <c r="F1302" s="6"/>
      <c r="G1302" s="6"/>
      <c r="H1302" s="6"/>
      <c r="I1302" s="6"/>
      <c r="J1302" s="6"/>
      <c r="K1302" s="6"/>
      <c r="L1302" s="6"/>
      <c r="M1302" s="6"/>
      <c r="N1302" s="6"/>
      <c r="O1302" s="6"/>
      <c r="P1302" s="6"/>
      <c r="Q1302" s="6"/>
      <c r="R1302" s="6"/>
      <c r="S1302" s="6"/>
      <c r="T1302" s="6"/>
      <c r="U1302" s="6"/>
      <c r="V1302" s="6"/>
      <c r="W1302" s="6"/>
      <c r="X1302" s="6"/>
      <c r="Y1302" s="6"/>
      <c r="Z1302" s="6"/>
      <c r="AA1302" s="6"/>
    </row>
    <row r="1303" spans="2:27">
      <c r="B1303" s="6"/>
      <c r="C1303" s="6"/>
      <c r="D1303" s="6"/>
      <c r="E1303" s="6"/>
      <c r="F1303" s="6"/>
      <c r="G1303" s="6"/>
      <c r="H1303" s="6"/>
      <c r="I1303" s="6"/>
      <c r="J1303" s="6"/>
      <c r="K1303" s="6"/>
      <c r="L1303" s="6"/>
      <c r="M1303" s="6"/>
      <c r="N1303" s="6"/>
      <c r="O1303" s="6"/>
      <c r="P1303" s="6"/>
      <c r="Q1303" s="6"/>
      <c r="R1303" s="6"/>
      <c r="S1303" s="6"/>
      <c r="T1303" s="6"/>
      <c r="U1303" s="6"/>
      <c r="V1303" s="6"/>
      <c r="W1303" s="6"/>
      <c r="X1303" s="6"/>
      <c r="Y1303" s="6"/>
      <c r="Z1303" s="6"/>
      <c r="AA1303" s="6"/>
    </row>
    <row r="1304" spans="2:27">
      <c r="B1304" s="6"/>
      <c r="C1304" s="6"/>
      <c r="D1304" s="6"/>
      <c r="E1304" s="6"/>
      <c r="F1304" s="6"/>
      <c r="G1304" s="6"/>
      <c r="H1304" s="6"/>
      <c r="I1304" s="6"/>
      <c r="J1304" s="6"/>
      <c r="K1304" s="6"/>
      <c r="L1304" s="6"/>
      <c r="M1304" s="6"/>
      <c r="N1304" s="6"/>
      <c r="O1304" s="6"/>
      <c r="P1304" s="6"/>
      <c r="Q1304" s="6"/>
      <c r="R1304" s="6"/>
      <c r="S1304" s="6"/>
      <c r="T1304" s="6"/>
      <c r="U1304" s="6"/>
      <c r="V1304" s="6"/>
      <c r="W1304" s="6"/>
      <c r="X1304" s="6"/>
      <c r="Y1304" s="6"/>
      <c r="Z1304" s="6"/>
      <c r="AA1304" s="6"/>
    </row>
    <row r="1305" spans="2:27">
      <c r="B1305" s="6"/>
      <c r="C1305" s="6"/>
      <c r="D1305" s="6"/>
      <c r="E1305" s="6"/>
      <c r="F1305" s="6"/>
      <c r="G1305" s="6"/>
      <c r="H1305" s="6"/>
      <c r="I1305" s="6"/>
      <c r="J1305" s="6"/>
      <c r="K1305" s="6"/>
      <c r="L1305" s="6"/>
      <c r="M1305" s="6"/>
      <c r="N1305" s="6"/>
      <c r="O1305" s="6"/>
      <c r="P1305" s="6"/>
      <c r="Q1305" s="6"/>
      <c r="R1305" s="6"/>
      <c r="S1305" s="6"/>
      <c r="T1305" s="6"/>
      <c r="U1305" s="6"/>
      <c r="V1305" s="6"/>
      <c r="W1305" s="6"/>
      <c r="X1305" s="6"/>
      <c r="Y1305" s="6"/>
      <c r="Z1305" s="6"/>
      <c r="AA1305" s="6"/>
    </row>
    <row r="1306" spans="2:27">
      <c r="B1306" s="6"/>
      <c r="C1306" s="6"/>
      <c r="D1306" s="6"/>
      <c r="E1306" s="6"/>
      <c r="F1306" s="6"/>
      <c r="G1306" s="6"/>
      <c r="H1306" s="6"/>
      <c r="I1306" s="6"/>
      <c r="J1306" s="6"/>
      <c r="K1306" s="6"/>
      <c r="L1306" s="6"/>
      <c r="M1306" s="6"/>
      <c r="N1306" s="6"/>
      <c r="O1306" s="6"/>
      <c r="P1306" s="6"/>
      <c r="Q1306" s="6"/>
      <c r="R1306" s="6"/>
      <c r="S1306" s="6"/>
      <c r="T1306" s="6"/>
      <c r="U1306" s="6"/>
      <c r="V1306" s="6"/>
      <c r="W1306" s="6"/>
      <c r="X1306" s="6"/>
      <c r="Y1306" s="6"/>
      <c r="Z1306" s="6"/>
      <c r="AA1306" s="6"/>
    </row>
    <row r="1307" spans="2:27">
      <c r="B1307" s="6"/>
      <c r="C1307" s="6"/>
      <c r="D1307" s="6"/>
      <c r="E1307" s="6"/>
      <c r="F1307" s="6"/>
      <c r="G1307" s="6"/>
      <c r="H1307" s="6"/>
      <c r="I1307" s="6"/>
      <c r="J1307" s="6"/>
      <c r="K1307" s="6"/>
      <c r="L1307" s="6"/>
      <c r="M1307" s="6"/>
      <c r="N1307" s="6"/>
      <c r="O1307" s="6"/>
      <c r="P1307" s="6"/>
      <c r="Q1307" s="6"/>
      <c r="R1307" s="6"/>
      <c r="S1307" s="6"/>
      <c r="T1307" s="6"/>
      <c r="U1307" s="6"/>
      <c r="V1307" s="6"/>
      <c r="W1307" s="6"/>
      <c r="X1307" s="6"/>
      <c r="Y1307" s="6"/>
      <c r="Z1307" s="6"/>
      <c r="AA1307" s="6"/>
    </row>
    <row r="1308" spans="2:27">
      <c r="B1308" s="6"/>
      <c r="C1308" s="6"/>
      <c r="D1308" s="6"/>
      <c r="E1308" s="6"/>
      <c r="F1308" s="6"/>
      <c r="G1308" s="6"/>
      <c r="H1308" s="6"/>
      <c r="I1308" s="6"/>
      <c r="J1308" s="6"/>
      <c r="K1308" s="6"/>
      <c r="L1308" s="6"/>
      <c r="M1308" s="6"/>
      <c r="N1308" s="6"/>
      <c r="O1308" s="6"/>
      <c r="P1308" s="6"/>
      <c r="Q1308" s="6"/>
      <c r="R1308" s="6"/>
      <c r="S1308" s="6"/>
      <c r="T1308" s="6"/>
      <c r="U1308" s="6"/>
      <c r="V1308" s="6"/>
      <c r="W1308" s="6"/>
      <c r="X1308" s="6"/>
      <c r="Y1308" s="6"/>
      <c r="Z1308" s="6"/>
      <c r="AA1308" s="6"/>
    </row>
    <row r="1309" spans="2:27">
      <c r="B1309" s="6"/>
      <c r="C1309" s="6"/>
      <c r="D1309" s="6"/>
      <c r="E1309" s="6"/>
      <c r="F1309" s="6"/>
      <c r="G1309" s="6"/>
      <c r="H1309" s="6"/>
      <c r="I1309" s="6"/>
      <c r="J1309" s="6"/>
      <c r="K1309" s="6"/>
      <c r="L1309" s="6"/>
      <c r="M1309" s="6"/>
      <c r="N1309" s="6"/>
      <c r="O1309" s="6"/>
      <c r="P1309" s="6"/>
      <c r="Q1309" s="6"/>
      <c r="R1309" s="6"/>
      <c r="S1309" s="6"/>
      <c r="T1309" s="6"/>
      <c r="U1309" s="6"/>
      <c r="V1309" s="6"/>
      <c r="W1309" s="6"/>
      <c r="X1309" s="6"/>
      <c r="Y1309" s="6"/>
      <c r="Z1309" s="6"/>
      <c r="AA1309" s="6"/>
    </row>
    <row r="1310" spans="2:27">
      <c r="B1310" s="6"/>
      <c r="C1310" s="6"/>
      <c r="D1310" s="6"/>
      <c r="E1310" s="6"/>
      <c r="F1310" s="6"/>
      <c r="G1310" s="6"/>
      <c r="H1310" s="6"/>
      <c r="I1310" s="6"/>
      <c r="J1310" s="6"/>
      <c r="K1310" s="6"/>
      <c r="L1310" s="6"/>
      <c r="M1310" s="6"/>
      <c r="N1310" s="6"/>
      <c r="O1310" s="6"/>
      <c r="P1310" s="6"/>
      <c r="Q1310" s="6"/>
      <c r="R1310" s="6"/>
      <c r="S1310" s="6"/>
      <c r="T1310" s="6"/>
      <c r="U1310" s="6"/>
      <c r="V1310" s="6"/>
      <c r="W1310" s="6"/>
      <c r="X1310" s="6"/>
      <c r="Y1310" s="6"/>
      <c r="Z1310" s="6"/>
      <c r="AA1310" s="6"/>
    </row>
    <row r="1311" spans="2:27">
      <c r="B1311" s="6"/>
      <c r="C1311" s="6"/>
      <c r="D1311" s="6"/>
      <c r="E1311" s="6"/>
      <c r="F1311" s="6"/>
      <c r="G1311" s="6"/>
      <c r="H1311" s="6"/>
      <c r="I1311" s="6"/>
      <c r="J1311" s="6"/>
      <c r="K1311" s="6"/>
      <c r="L1311" s="6"/>
      <c r="M1311" s="6"/>
      <c r="N1311" s="6"/>
      <c r="O1311" s="6"/>
      <c r="P1311" s="6"/>
      <c r="Q1311" s="6"/>
      <c r="R1311" s="6"/>
      <c r="S1311" s="6"/>
      <c r="T1311" s="6"/>
      <c r="U1311" s="6"/>
      <c r="V1311" s="6"/>
      <c r="W1311" s="6"/>
      <c r="X1311" s="6"/>
      <c r="Y1311" s="6"/>
      <c r="Z1311" s="6"/>
      <c r="AA1311" s="6"/>
    </row>
    <row r="1312" spans="2:27">
      <c r="B1312" s="6"/>
      <c r="C1312" s="6"/>
      <c r="D1312" s="6"/>
      <c r="E1312" s="6"/>
      <c r="F1312" s="6"/>
      <c r="G1312" s="6"/>
      <c r="H1312" s="6"/>
      <c r="I1312" s="6"/>
      <c r="J1312" s="6"/>
      <c r="K1312" s="6"/>
      <c r="L1312" s="6"/>
      <c r="M1312" s="6"/>
      <c r="N1312" s="6"/>
      <c r="O1312" s="6"/>
      <c r="P1312" s="6"/>
      <c r="Q1312" s="6"/>
      <c r="R1312" s="6"/>
      <c r="S1312" s="6"/>
      <c r="T1312" s="6"/>
      <c r="U1312" s="6"/>
      <c r="V1312" s="6"/>
      <c r="W1312" s="6"/>
      <c r="X1312" s="6"/>
      <c r="Y1312" s="6"/>
      <c r="Z1312" s="6"/>
      <c r="AA1312" s="6"/>
    </row>
    <row r="1313" spans="2:27">
      <c r="B1313" s="6"/>
      <c r="C1313" s="6"/>
      <c r="D1313" s="6"/>
      <c r="E1313" s="6"/>
      <c r="F1313" s="6"/>
      <c r="G1313" s="6"/>
      <c r="H1313" s="6"/>
      <c r="I1313" s="6"/>
      <c r="J1313" s="6"/>
      <c r="K1313" s="6"/>
      <c r="L1313" s="6"/>
      <c r="M1313" s="6"/>
      <c r="N1313" s="6"/>
      <c r="O1313" s="6"/>
      <c r="P1313" s="6"/>
      <c r="Q1313" s="6"/>
      <c r="R1313" s="6"/>
      <c r="S1313" s="6"/>
      <c r="T1313" s="6"/>
      <c r="U1313" s="6"/>
      <c r="V1313" s="6"/>
      <c r="W1313" s="6"/>
      <c r="X1313" s="6"/>
      <c r="Y1313" s="6"/>
      <c r="Z1313" s="6"/>
      <c r="AA1313" s="6"/>
    </row>
    <row r="1314" spans="2:27">
      <c r="B1314" s="6"/>
      <c r="C1314" s="6"/>
      <c r="D1314" s="6"/>
      <c r="E1314" s="6"/>
      <c r="F1314" s="6"/>
      <c r="G1314" s="6"/>
      <c r="H1314" s="6"/>
      <c r="I1314" s="6"/>
      <c r="J1314" s="6"/>
      <c r="K1314" s="6"/>
      <c r="L1314" s="6"/>
      <c r="M1314" s="6"/>
      <c r="N1314" s="6"/>
      <c r="O1314" s="6"/>
      <c r="P1314" s="6"/>
      <c r="Q1314" s="6"/>
      <c r="R1314" s="6"/>
      <c r="S1314" s="6"/>
      <c r="T1314" s="6"/>
      <c r="U1314" s="6"/>
      <c r="V1314" s="6"/>
      <c r="W1314" s="6"/>
      <c r="X1314" s="6"/>
      <c r="Y1314" s="6"/>
      <c r="Z1314" s="6"/>
      <c r="AA1314" s="6"/>
    </row>
    <row r="1315" spans="2:27">
      <c r="B1315" s="6"/>
      <c r="C1315" s="6"/>
      <c r="D1315" s="6"/>
      <c r="E1315" s="6"/>
      <c r="F1315" s="6"/>
      <c r="G1315" s="6"/>
      <c r="H1315" s="6"/>
      <c r="I1315" s="6"/>
      <c r="J1315" s="6"/>
      <c r="K1315" s="6"/>
      <c r="L1315" s="6"/>
      <c r="M1315" s="6"/>
      <c r="N1315" s="6"/>
      <c r="O1315" s="6"/>
      <c r="P1315" s="6"/>
      <c r="Q1315" s="6"/>
      <c r="R1315" s="6"/>
      <c r="S1315" s="6"/>
      <c r="T1315" s="6"/>
      <c r="U1315" s="6"/>
      <c r="V1315" s="6"/>
      <c r="W1315" s="6"/>
      <c r="X1315" s="6"/>
      <c r="Y1315" s="6"/>
      <c r="Z1315" s="6"/>
      <c r="AA1315" s="6"/>
    </row>
    <row r="1316" spans="2:27">
      <c r="B1316" s="6"/>
      <c r="C1316" s="6"/>
      <c r="D1316" s="6"/>
      <c r="E1316" s="6"/>
      <c r="F1316" s="6"/>
      <c r="G1316" s="6"/>
      <c r="H1316" s="6"/>
      <c r="I1316" s="6"/>
      <c r="J1316" s="6"/>
      <c r="K1316" s="6"/>
      <c r="L1316" s="6"/>
      <c r="M1316" s="6"/>
      <c r="N1316" s="6"/>
      <c r="O1316" s="6"/>
      <c r="P1316" s="6"/>
      <c r="Q1316" s="6"/>
      <c r="R1316" s="6"/>
      <c r="S1316" s="6"/>
      <c r="T1316" s="6"/>
      <c r="U1316" s="6"/>
      <c r="V1316" s="6"/>
      <c r="W1316" s="6"/>
      <c r="X1316" s="6"/>
      <c r="Y1316" s="6"/>
      <c r="Z1316" s="6"/>
      <c r="AA1316" s="6"/>
    </row>
    <row r="1317" spans="2:27">
      <c r="B1317" s="6"/>
      <c r="C1317" s="6"/>
      <c r="D1317" s="6"/>
      <c r="E1317" s="6"/>
      <c r="F1317" s="6"/>
      <c r="G1317" s="6"/>
      <c r="H1317" s="6"/>
      <c r="I1317" s="6"/>
      <c r="J1317" s="6"/>
      <c r="K1317" s="6"/>
      <c r="L1317" s="6"/>
      <c r="M1317" s="6"/>
      <c r="N1317" s="6"/>
      <c r="O1317" s="6"/>
      <c r="P1317" s="6"/>
      <c r="Q1317" s="6"/>
      <c r="R1317" s="6"/>
      <c r="S1317" s="6"/>
      <c r="T1317" s="6"/>
      <c r="U1317" s="6"/>
      <c r="V1317" s="6"/>
      <c r="W1317" s="6"/>
      <c r="X1317" s="6"/>
      <c r="Y1317" s="6"/>
      <c r="Z1317" s="6"/>
      <c r="AA1317" s="6"/>
    </row>
    <row r="1318" spans="2:27">
      <c r="B1318" s="6"/>
      <c r="C1318" s="6"/>
      <c r="D1318" s="6"/>
      <c r="E1318" s="6"/>
      <c r="F1318" s="6"/>
      <c r="G1318" s="6"/>
      <c r="H1318" s="6"/>
      <c r="I1318" s="6"/>
      <c r="J1318" s="6"/>
      <c r="K1318" s="6"/>
      <c r="L1318" s="6"/>
      <c r="M1318" s="6"/>
      <c r="N1318" s="6"/>
      <c r="O1318" s="6"/>
      <c r="P1318" s="6"/>
      <c r="Q1318" s="6"/>
      <c r="R1318" s="6"/>
      <c r="S1318" s="6"/>
      <c r="T1318" s="6"/>
      <c r="U1318" s="6"/>
      <c r="V1318" s="6"/>
      <c r="W1318" s="6"/>
      <c r="X1318" s="6"/>
      <c r="Y1318" s="6"/>
      <c r="Z1318" s="6"/>
      <c r="AA1318" s="6"/>
    </row>
    <row r="1319" spans="2:27">
      <c r="B1319" s="6"/>
      <c r="C1319" s="6"/>
      <c r="D1319" s="6"/>
      <c r="E1319" s="6"/>
      <c r="F1319" s="6"/>
      <c r="G1319" s="6"/>
      <c r="H1319" s="6"/>
      <c r="I1319" s="6"/>
      <c r="J1319" s="6"/>
      <c r="K1319" s="6"/>
      <c r="L1319" s="6"/>
      <c r="M1319" s="6"/>
      <c r="N1319" s="6"/>
      <c r="O1319" s="6"/>
      <c r="P1319" s="6"/>
      <c r="Q1319" s="6"/>
      <c r="R1319" s="6"/>
      <c r="S1319" s="6"/>
      <c r="T1319" s="6"/>
      <c r="U1319" s="6"/>
      <c r="V1319" s="6"/>
      <c r="W1319" s="6"/>
      <c r="X1319" s="6"/>
      <c r="Y1319" s="6"/>
      <c r="Z1319" s="6"/>
      <c r="AA1319" s="6"/>
    </row>
    <row r="1320" spans="2:27">
      <c r="B1320" s="6"/>
      <c r="C1320" s="6"/>
      <c r="D1320" s="6"/>
      <c r="E1320" s="6"/>
      <c r="F1320" s="6"/>
      <c r="G1320" s="6"/>
      <c r="H1320" s="6"/>
      <c r="I1320" s="6"/>
      <c r="J1320" s="6"/>
      <c r="K1320" s="6"/>
      <c r="L1320" s="6"/>
      <c r="M1320" s="6"/>
      <c r="N1320" s="6"/>
      <c r="O1320" s="6"/>
      <c r="P1320" s="6"/>
      <c r="Q1320" s="6"/>
      <c r="R1320" s="6"/>
      <c r="S1320" s="6"/>
      <c r="T1320" s="6"/>
      <c r="U1320" s="6"/>
      <c r="V1320" s="6"/>
      <c r="W1320" s="6"/>
      <c r="X1320" s="6"/>
      <c r="Y1320" s="6"/>
      <c r="Z1320" s="6"/>
      <c r="AA1320" s="6"/>
    </row>
    <row r="1321" spans="2:27">
      <c r="B1321" s="6"/>
      <c r="C1321" s="6"/>
      <c r="D1321" s="6"/>
      <c r="E1321" s="6"/>
      <c r="F1321" s="6"/>
      <c r="G1321" s="6"/>
      <c r="H1321" s="6"/>
      <c r="I1321" s="6"/>
      <c r="J1321" s="6"/>
      <c r="K1321" s="6"/>
      <c r="L1321" s="6"/>
      <c r="M1321" s="6"/>
      <c r="N1321" s="6"/>
      <c r="O1321" s="6"/>
      <c r="P1321" s="6"/>
      <c r="Q1321" s="6"/>
      <c r="R1321" s="6"/>
      <c r="S1321" s="6"/>
      <c r="T1321" s="6"/>
      <c r="U1321" s="6"/>
      <c r="V1321" s="6"/>
      <c r="W1321" s="6"/>
      <c r="X1321" s="6"/>
      <c r="Y1321" s="6"/>
      <c r="Z1321" s="6"/>
      <c r="AA1321" s="6"/>
    </row>
    <row r="1322" spans="2:27">
      <c r="B1322" s="6"/>
      <c r="C1322" s="6"/>
      <c r="D1322" s="6"/>
      <c r="E1322" s="6"/>
      <c r="F1322" s="6"/>
      <c r="G1322" s="6"/>
      <c r="H1322" s="6"/>
      <c r="I1322" s="6"/>
      <c r="J1322" s="6"/>
      <c r="K1322" s="6"/>
      <c r="L1322" s="6"/>
      <c r="M1322" s="6"/>
      <c r="N1322" s="6"/>
      <c r="O1322" s="6"/>
      <c r="P1322" s="6"/>
      <c r="Q1322" s="6"/>
      <c r="R1322" s="6"/>
      <c r="S1322" s="6"/>
      <c r="T1322" s="6"/>
      <c r="U1322" s="6"/>
      <c r="V1322" s="6"/>
      <c r="W1322" s="6"/>
      <c r="X1322" s="6"/>
      <c r="Y1322" s="6"/>
      <c r="Z1322" s="6"/>
      <c r="AA1322" s="6"/>
    </row>
    <row r="1323" spans="2:27">
      <c r="B1323" s="6"/>
      <c r="C1323" s="6"/>
      <c r="D1323" s="6"/>
      <c r="E1323" s="6"/>
      <c r="F1323" s="6"/>
      <c r="G1323" s="6"/>
      <c r="H1323" s="6"/>
      <c r="I1323" s="6"/>
      <c r="J1323" s="6"/>
      <c r="K1323" s="6"/>
      <c r="L1323" s="6"/>
      <c r="M1323" s="6"/>
      <c r="N1323" s="6"/>
      <c r="O1323" s="6"/>
      <c r="P1323" s="6"/>
      <c r="Q1323" s="6"/>
      <c r="R1323" s="6"/>
      <c r="S1323" s="6"/>
      <c r="T1323" s="6"/>
      <c r="U1323" s="6"/>
      <c r="V1323" s="6"/>
      <c r="W1323" s="6"/>
      <c r="X1323" s="6"/>
      <c r="Y1323" s="6"/>
      <c r="Z1323" s="6"/>
      <c r="AA1323" s="6"/>
    </row>
    <row r="1324" spans="2:27">
      <c r="B1324" s="6"/>
      <c r="C1324" s="6"/>
      <c r="D1324" s="6"/>
      <c r="E1324" s="6"/>
      <c r="F1324" s="6"/>
      <c r="G1324" s="6"/>
      <c r="H1324" s="6"/>
      <c r="I1324" s="6"/>
      <c r="J1324" s="6"/>
      <c r="K1324" s="6"/>
      <c r="L1324" s="6"/>
      <c r="M1324" s="6"/>
      <c r="N1324" s="6"/>
      <c r="O1324" s="6"/>
      <c r="P1324" s="6"/>
      <c r="Q1324" s="6"/>
      <c r="R1324" s="6"/>
      <c r="S1324" s="6"/>
      <c r="T1324" s="6"/>
      <c r="U1324" s="6"/>
      <c r="V1324" s="6"/>
      <c r="W1324" s="6"/>
      <c r="X1324" s="6"/>
      <c r="Y1324" s="6"/>
      <c r="Z1324" s="6"/>
      <c r="AA1324" s="6"/>
    </row>
    <row r="1325" spans="2:27">
      <c r="B1325" s="6"/>
      <c r="C1325" s="6"/>
      <c r="D1325" s="6"/>
      <c r="E1325" s="6"/>
      <c r="F1325" s="6"/>
      <c r="G1325" s="6"/>
      <c r="H1325" s="6"/>
      <c r="I1325" s="6"/>
      <c r="J1325" s="6"/>
      <c r="K1325" s="6"/>
      <c r="L1325" s="6"/>
      <c r="M1325" s="6"/>
      <c r="N1325" s="6"/>
      <c r="O1325" s="6"/>
      <c r="P1325" s="6"/>
      <c r="Q1325" s="6"/>
      <c r="R1325" s="6"/>
      <c r="S1325" s="6"/>
      <c r="T1325" s="6"/>
      <c r="U1325" s="6"/>
      <c r="V1325" s="6"/>
      <c r="W1325" s="6"/>
      <c r="X1325" s="6"/>
      <c r="Y1325" s="6"/>
      <c r="Z1325" s="6"/>
      <c r="AA1325" s="6"/>
    </row>
    <row r="1326" spans="2:27">
      <c r="B1326" s="6"/>
      <c r="C1326" s="6"/>
      <c r="D1326" s="6"/>
      <c r="E1326" s="6"/>
      <c r="F1326" s="6"/>
      <c r="G1326" s="6"/>
      <c r="H1326" s="6"/>
      <c r="I1326" s="6"/>
      <c r="J1326" s="6"/>
      <c r="K1326" s="6"/>
      <c r="L1326" s="6"/>
      <c r="M1326" s="6"/>
      <c r="N1326" s="6"/>
      <c r="O1326" s="6"/>
      <c r="P1326" s="6"/>
      <c r="Q1326" s="6"/>
      <c r="R1326" s="6"/>
      <c r="S1326" s="6"/>
      <c r="T1326" s="6"/>
      <c r="U1326" s="6"/>
      <c r="V1326" s="6"/>
      <c r="W1326" s="6"/>
      <c r="X1326" s="6"/>
      <c r="Y1326" s="6"/>
      <c r="Z1326" s="6"/>
      <c r="AA1326" s="6"/>
    </row>
    <row r="1327" spans="2:27">
      <c r="B1327" s="6"/>
      <c r="C1327" s="6"/>
      <c r="D1327" s="6"/>
      <c r="E1327" s="6"/>
      <c r="F1327" s="6"/>
      <c r="G1327" s="6"/>
      <c r="H1327" s="6"/>
      <c r="I1327" s="6"/>
      <c r="J1327" s="6"/>
      <c r="K1327" s="6"/>
      <c r="L1327" s="6"/>
      <c r="M1327" s="6"/>
      <c r="N1327" s="6"/>
      <c r="O1327" s="6"/>
      <c r="P1327" s="6"/>
      <c r="Q1327" s="6"/>
      <c r="R1327" s="6"/>
      <c r="S1327" s="6"/>
      <c r="T1327" s="6"/>
      <c r="U1327" s="6"/>
      <c r="V1327" s="6"/>
      <c r="W1327" s="6"/>
      <c r="X1327" s="6"/>
      <c r="Y1327" s="6"/>
      <c r="Z1327" s="6"/>
      <c r="AA1327" s="6"/>
    </row>
    <row r="1328" spans="2:27">
      <c r="B1328" s="6"/>
      <c r="C1328" s="6"/>
      <c r="D1328" s="6"/>
      <c r="E1328" s="6"/>
      <c r="F1328" s="6"/>
      <c r="G1328" s="6"/>
      <c r="H1328" s="6"/>
      <c r="I1328" s="6"/>
      <c r="J1328" s="6"/>
      <c r="K1328" s="6"/>
      <c r="L1328" s="6"/>
      <c r="M1328" s="6"/>
      <c r="N1328" s="6"/>
      <c r="O1328" s="6"/>
      <c r="P1328" s="6"/>
      <c r="Q1328" s="6"/>
      <c r="R1328" s="6"/>
      <c r="S1328" s="6"/>
      <c r="T1328" s="6"/>
      <c r="U1328" s="6"/>
      <c r="V1328" s="6"/>
      <c r="W1328" s="6"/>
      <c r="X1328" s="6"/>
      <c r="Y1328" s="6"/>
      <c r="Z1328" s="6"/>
      <c r="AA1328" s="6"/>
    </row>
    <row r="1329" spans="2:27">
      <c r="B1329" s="6"/>
      <c r="C1329" s="6"/>
      <c r="D1329" s="6"/>
      <c r="E1329" s="6"/>
      <c r="F1329" s="6"/>
      <c r="G1329" s="6"/>
      <c r="H1329" s="6"/>
      <c r="I1329" s="6"/>
      <c r="J1329" s="6"/>
      <c r="K1329" s="6"/>
      <c r="L1329" s="6"/>
      <c r="M1329" s="6"/>
      <c r="N1329" s="6"/>
      <c r="O1329" s="6"/>
      <c r="P1329" s="6"/>
      <c r="Q1329" s="6"/>
      <c r="R1329" s="6"/>
      <c r="S1329" s="6"/>
      <c r="T1329" s="6"/>
      <c r="U1329" s="6"/>
      <c r="V1329" s="6"/>
      <c r="W1329" s="6"/>
      <c r="X1329" s="6"/>
      <c r="Y1329" s="6"/>
      <c r="Z1329" s="6"/>
      <c r="AA1329" s="6"/>
    </row>
    <row r="1330" spans="2:27">
      <c r="B1330" s="6"/>
      <c r="C1330" s="6"/>
      <c r="D1330" s="6"/>
      <c r="E1330" s="6"/>
      <c r="F1330" s="6"/>
      <c r="G1330" s="6"/>
      <c r="H1330" s="6"/>
      <c r="I1330" s="6"/>
      <c r="J1330" s="6"/>
      <c r="K1330" s="6"/>
      <c r="L1330" s="6"/>
      <c r="M1330" s="6"/>
      <c r="N1330" s="6"/>
      <c r="O1330" s="6"/>
      <c r="P1330" s="6"/>
      <c r="Q1330" s="6"/>
      <c r="R1330" s="6"/>
      <c r="S1330" s="6"/>
      <c r="T1330" s="6"/>
      <c r="U1330" s="6"/>
      <c r="V1330" s="6"/>
      <c r="W1330" s="6"/>
      <c r="X1330" s="6"/>
      <c r="Y1330" s="6"/>
      <c r="Z1330" s="6"/>
      <c r="AA1330" s="6"/>
    </row>
    <row r="1331" spans="2:27">
      <c r="B1331" s="6"/>
      <c r="C1331" s="6"/>
      <c r="D1331" s="6"/>
      <c r="E1331" s="6"/>
      <c r="F1331" s="6"/>
      <c r="G1331" s="6"/>
      <c r="H1331" s="6"/>
      <c r="I1331" s="6"/>
      <c r="J1331" s="6"/>
      <c r="K1331" s="6"/>
      <c r="L1331" s="6"/>
      <c r="M1331" s="6"/>
      <c r="N1331" s="6"/>
      <c r="O1331" s="6"/>
      <c r="P1331" s="6"/>
      <c r="Q1331" s="6"/>
      <c r="R1331" s="6"/>
      <c r="S1331" s="6"/>
      <c r="T1331" s="6"/>
      <c r="U1331" s="6"/>
      <c r="V1331" s="6"/>
      <c r="W1331" s="6"/>
      <c r="X1331" s="6"/>
      <c r="Y1331" s="6"/>
      <c r="Z1331" s="6"/>
      <c r="AA1331" s="6"/>
    </row>
    <row r="1332" spans="2:27">
      <c r="B1332" s="6"/>
      <c r="C1332" s="6"/>
      <c r="D1332" s="6"/>
      <c r="E1332" s="6"/>
      <c r="F1332" s="6"/>
      <c r="G1332" s="6"/>
      <c r="H1332" s="6"/>
      <c r="I1332" s="6"/>
      <c r="J1332" s="6"/>
      <c r="K1332" s="6"/>
      <c r="L1332" s="6"/>
      <c r="M1332" s="6"/>
      <c r="N1332" s="6"/>
      <c r="O1332" s="6"/>
      <c r="P1332" s="6"/>
      <c r="Q1332" s="6"/>
      <c r="R1332" s="6"/>
      <c r="S1332" s="6"/>
      <c r="T1332" s="6"/>
      <c r="U1332" s="6"/>
      <c r="V1332" s="6"/>
      <c r="W1332" s="6"/>
      <c r="X1332" s="6"/>
      <c r="Y1332" s="6"/>
      <c r="Z1332" s="6"/>
      <c r="AA1332" s="6"/>
    </row>
    <row r="1333" spans="2:27">
      <c r="B1333" s="6"/>
      <c r="C1333" s="6"/>
      <c r="D1333" s="6"/>
      <c r="E1333" s="6"/>
      <c r="F1333" s="6"/>
      <c r="G1333" s="6"/>
      <c r="H1333" s="6"/>
      <c r="I1333" s="6"/>
      <c r="J1333" s="6"/>
      <c r="K1333" s="6"/>
      <c r="L1333" s="6"/>
      <c r="M1333" s="6"/>
      <c r="N1333" s="6"/>
      <c r="O1333" s="6"/>
      <c r="P1333" s="6"/>
      <c r="Q1333" s="6"/>
      <c r="R1333" s="6"/>
      <c r="S1333" s="6"/>
      <c r="T1333" s="6"/>
      <c r="U1333" s="6"/>
      <c r="V1333" s="6"/>
      <c r="W1333" s="6"/>
      <c r="X1333" s="6"/>
      <c r="Y1333" s="6"/>
      <c r="Z1333" s="6"/>
      <c r="AA1333" s="6"/>
    </row>
    <row r="1334" spans="2:27">
      <c r="B1334" s="6"/>
      <c r="C1334" s="6"/>
      <c r="D1334" s="6"/>
      <c r="E1334" s="6"/>
      <c r="F1334" s="6"/>
      <c r="G1334" s="6"/>
      <c r="H1334" s="6"/>
      <c r="I1334" s="6"/>
      <c r="J1334" s="6"/>
      <c r="K1334" s="6"/>
      <c r="L1334" s="6"/>
      <c r="M1334" s="6"/>
      <c r="N1334" s="6"/>
      <c r="O1334" s="6"/>
      <c r="P1334" s="6"/>
      <c r="Q1334" s="6"/>
      <c r="R1334" s="6"/>
      <c r="S1334" s="6"/>
      <c r="T1334" s="6"/>
      <c r="U1334" s="6"/>
      <c r="V1334" s="6"/>
      <c r="W1334" s="6"/>
      <c r="X1334" s="6"/>
      <c r="Y1334" s="6"/>
      <c r="Z1334" s="6"/>
      <c r="AA1334" s="6"/>
    </row>
    <row r="1335" spans="2:27">
      <c r="B1335" s="6"/>
      <c r="C1335" s="6"/>
      <c r="D1335" s="6"/>
      <c r="E1335" s="6"/>
      <c r="F1335" s="6"/>
      <c r="G1335" s="6"/>
      <c r="H1335" s="6"/>
      <c r="I1335" s="6"/>
      <c r="J1335" s="6"/>
      <c r="K1335" s="6"/>
      <c r="L1335" s="6"/>
      <c r="M1335" s="6"/>
      <c r="N1335" s="6"/>
      <c r="O1335" s="6"/>
      <c r="P1335" s="6"/>
      <c r="Q1335" s="6"/>
      <c r="R1335" s="6"/>
      <c r="S1335" s="6"/>
      <c r="T1335" s="6"/>
      <c r="U1335" s="6"/>
      <c r="V1335" s="6"/>
      <c r="W1335" s="6"/>
      <c r="X1335" s="6"/>
      <c r="Y1335" s="6"/>
      <c r="Z1335" s="6"/>
      <c r="AA1335" s="6"/>
    </row>
    <row r="1336" spans="2:27">
      <c r="B1336" s="6"/>
      <c r="C1336" s="6"/>
      <c r="D1336" s="6"/>
      <c r="E1336" s="6"/>
      <c r="F1336" s="6"/>
      <c r="G1336" s="6"/>
      <c r="H1336" s="6"/>
      <c r="I1336" s="6"/>
      <c r="J1336" s="6"/>
      <c r="K1336" s="6"/>
      <c r="L1336" s="6"/>
      <c r="M1336" s="6"/>
      <c r="N1336" s="6"/>
      <c r="O1336" s="6"/>
      <c r="P1336" s="6"/>
      <c r="Q1336" s="6"/>
      <c r="R1336" s="6"/>
      <c r="S1336" s="6"/>
      <c r="T1336" s="6"/>
      <c r="U1336" s="6"/>
      <c r="V1336" s="6"/>
      <c r="W1336" s="6"/>
      <c r="X1336" s="6"/>
      <c r="Y1336" s="6"/>
      <c r="Z1336" s="6"/>
      <c r="AA1336" s="6"/>
    </row>
    <row r="1337" spans="2:27">
      <c r="B1337" s="6"/>
      <c r="C1337" s="6"/>
      <c r="D1337" s="6"/>
      <c r="E1337" s="6"/>
      <c r="F1337" s="6"/>
      <c r="G1337" s="6"/>
      <c r="H1337" s="6"/>
      <c r="I1337" s="6"/>
      <c r="J1337" s="6"/>
      <c r="K1337" s="6"/>
      <c r="L1337" s="6"/>
      <c r="M1337" s="6"/>
      <c r="N1337" s="6"/>
      <c r="O1337" s="6"/>
      <c r="P1337" s="6"/>
      <c r="Q1337" s="6"/>
      <c r="R1337" s="6"/>
      <c r="S1337" s="6"/>
      <c r="T1337" s="6"/>
      <c r="U1337" s="6"/>
      <c r="V1337" s="6"/>
      <c r="W1337" s="6"/>
      <c r="X1337" s="6"/>
      <c r="Y1337" s="6"/>
      <c r="Z1337" s="6"/>
      <c r="AA1337" s="6"/>
    </row>
    <row r="1338" spans="2:27">
      <c r="B1338" s="6"/>
      <c r="C1338" s="6"/>
      <c r="D1338" s="6"/>
      <c r="E1338" s="6"/>
      <c r="F1338" s="6"/>
      <c r="G1338" s="6"/>
      <c r="H1338" s="6"/>
      <c r="I1338" s="6"/>
      <c r="J1338" s="6"/>
      <c r="K1338" s="6"/>
      <c r="L1338" s="6"/>
      <c r="M1338" s="6"/>
      <c r="N1338" s="6"/>
      <c r="O1338" s="6"/>
      <c r="P1338" s="6"/>
      <c r="Q1338" s="6"/>
      <c r="R1338" s="6"/>
      <c r="S1338" s="6"/>
      <c r="T1338" s="6"/>
      <c r="U1338" s="6"/>
      <c r="V1338" s="6"/>
      <c r="W1338" s="6"/>
      <c r="X1338" s="6"/>
      <c r="Y1338" s="6"/>
      <c r="Z1338" s="6"/>
      <c r="AA1338" s="6"/>
    </row>
    <row r="1339" spans="2:27">
      <c r="B1339" s="6"/>
      <c r="C1339" s="6"/>
      <c r="D1339" s="6"/>
      <c r="E1339" s="6"/>
      <c r="F1339" s="6"/>
      <c r="G1339" s="6"/>
      <c r="H1339" s="6"/>
      <c r="I1339" s="6"/>
      <c r="J1339" s="6"/>
      <c r="K1339" s="6"/>
      <c r="L1339" s="6"/>
      <c r="M1339" s="6"/>
      <c r="N1339" s="6"/>
      <c r="O1339" s="6"/>
      <c r="P1339" s="6"/>
      <c r="Q1339" s="6"/>
      <c r="R1339" s="6"/>
      <c r="S1339" s="6"/>
      <c r="T1339" s="6"/>
      <c r="U1339" s="6"/>
      <c r="V1339" s="6"/>
      <c r="W1339" s="6"/>
      <c r="X1339" s="6"/>
      <c r="Y1339" s="6"/>
      <c r="Z1339" s="6"/>
      <c r="AA1339" s="6"/>
    </row>
    <row r="1340" spans="2:27">
      <c r="B1340" s="6"/>
      <c r="C1340" s="6"/>
      <c r="D1340" s="6"/>
      <c r="E1340" s="6"/>
      <c r="F1340" s="6"/>
      <c r="G1340" s="6"/>
      <c r="H1340" s="6"/>
      <c r="I1340" s="6"/>
      <c r="J1340" s="6"/>
      <c r="K1340" s="6"/>
      <c r="L1340" s="6"/>
      <c r="M1340" s="6"/>
      <c r="N1340" s="6"/>
      <c r="O1340" s="6"/>
      <c r="P1340" s="6"/>
      <c r="Q1340" s="6"/>
      <c r="R1340" s="6"/>
      <c r="S1340" s="6"/>
      <c r="T1340" s="6"/>
      <c r="U1340" s="6"/>
      <c r="V1340" s="6"/>
      <c r="W1340" s="6"/>
      <c r="X1340" s="6"/>
      <c r="Y1340" s="6"/>
      <c r="Z1340" s="6"/>
      <c r="AA1340" s="6"/>
    </row>
    <row r="1341" spans="2:27">
      <c r="B1341" s="6"/>
      <c r="C1341" s="6"/>
      <c r="D1341" s="6"/>
      <c r="E1341" s="6"/>
      <c r="F1341" s="6"/>
      <c r="G1341" s="6"/>
      <c r="H1341" s="6"/>
      <c r="I1341" s="6"/>
      <c r="J1341" s="6"/>
      <c r="K1341" s="6"/>
      <c r="L1341" s="6"/>
      <c r="M1341" s="6"/>
      <c r="N1341" s="6"/>
      <c r="O1341" s="6"/>
      <c r="P1341" s="6"/>
      <c r="Q1341" s="6"/>
      <c r="R1341" s="6"/>
      <c r="S1341" s="6"/>
      <c r="T1341" s="6"/>
      <c r="U1341" s="6"/>
      <c r="V1341" s="6"/>
      <c r="W1341" s="6"/>
      <c r="X1341" s="6"/>
      <c r="Y1341" s="6"/>
      <c r="Z1341" s="6"/>
      <c r="AA1341" s="6"/>
    </row>
    <row r="1342" spans="2:27">
      <c r="B1342" s="6"/>
      <c r="C1342" s="6"/>
      <c r="D1342" s="6"/>
      <c r="E1342" s="6"/>
      <c r="F1342" s="6"/>
      <c r="G1342" s="6"/>
      <c r="H1342" s="6"/>
      <c r="I1342" s="6"/>
      <c r="J1342" s="6"/>
      <c r="K1342" s="6"/>
      <c r="L1342" s="6"/>
      <c r="M1342" s="6"/>
      <c r="N1342" s="6"/>
      <c r="O1342" s="6"/>
      <c r="P1342" s="6"/>
      <c r="Q1342" s="6"/>
      <c r="R1342" s="6"/>
      <c r="S1342" s="6"/>
      <c r="T1342" s="6"/>
      <c r="U1342" s="6"/>
      <c r="V1342" s="6"/>
      <c r="W1342" s="6"/>
      <c r="X1342" s="6"/>
      <c r="Y1342" s="6"/>
      <c r="Z1342" s="6"/>
      <c r="AA1342" s="6"/>
    </row>
    <row r="1343" spans="2:27">
      <c r="B1343" s="6"/>
      <c r="C1343" s="6"/>
      <c r="D1343" s="6"/>
      <c r="E1343" s="6"/>
      <c r="F1343" s="6"/>
      <c r="G1343" s="6"/>
      <c r="H1343" s="6"/>
      <c r="I1343" s="6"/>
      <c r="J1343" s="6"/>
      <c r="K1343" s="6"/>
      <c r="L1343" s="6"/>
      <c r="M1343" s="6"/>
      <c r="N1343" s="6"/>
      <c r="O1343" s="6"/>
      <c r="P1343" s="6"/>
      <c r="Q1343" s="6"/>
      <c r="R1343" s="6"/>
      <c r="S1343" s="6"/>
      <c r="T1343" s="6"/>
      <c r="U1343" s="6"/>
      <c r="V1343" s="6"/>
      <c r="W1343" s="6"/>
      <c r="X1343" s="6"/>
      <c r="Y1343" s="6"/>
      <c r="Z1343" s="6"/>
      <c r="AA1343" s="6"/>
    </row>
    <row r="1344" spans="2:27">
      <c r="B1344" s="6"/>
      <c r="C1344" s="6"/>
      <c r="D1344" s="6"/>
      <c r="E1344" s="6"/>
      <c r="F1344" s="6"/>
      <c r="G1344" s="6"/>
      <c r="H1344" s="6"/>
      <c r="I1344" s="6"/>
      <c r="J1344" s="6"/>
      <c r="K1344" s="6"/>
      <c r="L1344" s="6"/>
      <c r="M1344" s="6"/>
      <c r="N1344" s="6"/>
      <c r="O1344" s="6"/>
      <c r="P1344" s="6"/>
      <c r="Q1344" s="6"/>
      <c r="R1344" s="6"/>
      <c r="S1344" s="6"/>
      <c r="T1344" s="6"/>
      <c r="U1344" s="6"/>
      <c r="V1344" s="6"/>
      <c r="W1344" s="6"/>
      <c r="X1344" s="6"/>
      <c r="Y1344" s="6"/>
      <c r="Z1344" s="6"/>
      <c r="AA1344" s="6"/>
    </row>
    <row r="1345" spans="2:27">
      <c r="B1345" s="6"/>
      <c r="C1345" s="6"/>
      <c r="D1345" s="6"/>
      <c r="E1345" s="6"/>
      <c r="F1345" s="6"/>
      <c r="G1345" s="6"/>
      <c r="H1345" s="6"/>
      <c r="I1345" s="6"/>
      <c r="J1345" s="6"/>
      <c r="K1345" s="6"/>
      <c r="L1345" s="6"/>
      <c r="M1345" s="6"/>
      <c r="N1345" s="6"/>
      <c r="O1345" s="6"/>
      <c r="P1345" s="6"/>
      <c r="Q1345" s="6"/>
      <c r="R1345" s="6"/>
      <c r="S1345" s="6"/>
      <c r="T1345" s="6"/>
      <c r="U1345" s="6"/>
      <c r="V1345" s="6"/>
      <c r="W1345" s="6"/>
      <c r="X1345" s="6"/>
      <c r="Y1345" s="6"/>
      <c r="Z1345" s="6"/>
      <c r="AA1345" s="6"/>
    </row>
    <row r="1346" spans="2:27">
      <c r="B1346" s="6"/>
      <c r="C1346" s="6"/>
      <c r="D1346" s="6"/>
      <c r="E1346" s="6"/>
      <c r="F1346" s="6"/>
      <c r="G1346" s="6"/>
      <c r="H1346" s="6"/>
      <c r="I1346" s="6"/>
      <c r="J1346" s="6"/>
      <c r="K1346" s="6"/>
      <c r="L1346" s="6"/>
      <c r="M1346" s="6"/>
      <c r="N1346" s="6"/>
      <c r="O1346" s="6"/>
      <c r="P1346" s="6"/>
      <c r="Q1346" s="6"/>
      <c r="R1346" s="6"/>
      <c r="S1346" s="6"/>
      <c r="T1346" s="6"/>
      <c r="U1346" s="6"/>
      <c r="V1346" s="6"/>
      <c r="W1346" s="6"/>
      <c r="X1346" s="6"/>
      <c r="Y1346" s="6"/>
      <c r="Z1346" s="6"/>
      <c r="AA1346" s="6"/>
    </row>
    <row r="1347" spans="2:27">
      <c r="B1347" s="6"/>
      <c r="C1347" s="6"/>
      <c r="D1347" s="6"/>
      <c r="E1347" s="6"/>
      <c r="F1347" s="6"/>
      <c r="G1347" s="6"/>
      <c r="H1347" s="6"/>
      <c r="I1347" s="6"/>
      <c r="J1347" s="6"/>
      <c r="K1347" s="6"/>
      <c r="L1347" s="6"/>
      <c r="M1347" s="6"/>
      <c r="N1347" s="6"/>
      <c r="O1347" s="6"/>
      <c r="P1347" s="6"/>
      <c r="Q1347" s="6"/>
      <c r="R1347" s="6"/>
      <c r="S1347" s="6"/>
      <c r="T1347" s="6"/>
      <c r="U1347" s="6"/>
      <c r="V1347" s="6"/>
      <c r="W1347" s="6"/>
      <c r="X1347" s="6"/>
      <c r="Y1347" s="6"/>
      <c r="Z1347" s="6"/>
      <c r="AA1347" s="6"/>
    </row>
    <row r="1348" spans="2:27">
      <c r="B1348" s="6"/>
      <c r="C1348" s="6"/>
      <c r="D1348" s="6"/>
      <c r="E1348" s="6"/>
      <c r="F1348" s="6"/>
      <c r="G1348" s="6"/>
      <c r="H1348" s="6"/>
      <c r="I1348" s="6"/>
      <c r="J1348" s="6"/>
      <c r="K1348" s="6"/>
      <c r="L1348" s="6"/>
      <c r="M1348" s="6"/>
      <c r="N1348" s="6"/>
      <c r="O1348" s="6"/>
      <c r="P1348" s="6"/>
      <c r="Q1348" s="6"/>
      <c r="R1348" s="6"/>
      <c r="S1348" s="6"/>
      <c r="T1348" s="6"/>
      <c r="U1348" s="6"/>
      <c r="V1348" s="6"/>
      <c r="W1348" s="6"/>
      <c r="X1348" s="6"/>
      <c r="Y1348" s="6"/>
      <c r="Z1348" s="6"/>
      <c r="AA1348" s="6"/>
    </row>
    <row r="1349" spans="2:27">
      <c r="B1349" s="6"/>
      <c r="C1349" s="6"/>
      <c r="D1349" s="6"/>
      <c r="E1349" s="6"/>
      <c r="F1349" s="6"/>
      <c r="G1349" s="6"/>
      <c r="H1349" s="6"/>
      <c r="I1349" s="6"/>
      <c r="J1349" s="6"/>
      <c r="K1349" s="6"/>
      <c r="L1349" s="6"/>
      <c r="M1349" s="6"/>
      <c r="N1349" s="6"/>
      <c r="O1349" s="6"/>
      <c r="P1349" s="6"/>
      <c r="Q1349" s="6"/>
      <c r="R1349" s="6"/>
      <c r="S1349" s="6"/>
      <c r="T1349" s="6"/>
      <c r="U1349" s="6"/>
      <c r="V1349" s="6"/>
      <c r="W1349" s="6"/>
      <c r="X1349" s="6"/>
      <c r="Y1349" s="6"/>
      <c r="Z1349" s="6"/>
      <c r="AA1349" s="6"/>
    </row>
    <row r="1350" spans="2:27">
      <c r="B1350" s="6"/>
      <c r="C1350" s="6"/>
      <c r="D1350" s="6"/>
      <c r="E1350" s="6"/>
      <c r="F1350" s="6"/>
      <c r="G1350" s="6"/>
      <c r="H1350" s="6"/>
      <c r="I1350" s="6"/>
      <c r="J1350" s="6"/>
      <c r="K1350" s="6"/>
      <c r="L1350" s="6"/>
      <c r="M1350" s="6"/>
      <c r="N1350" s="6"/>
      <c r="O1350" s="6"/>
      <c r="P1350" s="6"/>
      <c r="Q1350" s="6"/>
      <c r="R1350" s="6"/>
      <c r="S1350" s="6"/>
      <c r="T1350" s="6"/>
      <c r="U1350" s="6"/>
      <c r="V1350" s="6"/>
      <c r="W1350" s="6"/>
      <c r="X1350" s="6"/>
      <c r="Y1350" s="6"/>
      <c r="Z1350" s="6"/>
      <c r="AA1350" s="6"/>
    </row>
    <row r="1351" spans="2:27">
      <c r="B1351" s="6"/>
      <c r="C1351" s="6"/>
      <c r="D1351" s="6"/>
      <c r="E1351" s="6"/>
      <c r="F1351" s="6"/>
      <c r="G1351" s="6"/>
      <c r="H1351" s="6"/>
      <c r="I1351" s="6"/>
      <c r="J1351" s="6"/>
      <c r="K1351" s="6"/>
      <c r="L1351" s="6"/>
      <c r="M1351" s="6"/>
      <c r="N1351" s="6"/>
      <c r="O1351" s="6"/>
      <c r="P1351" s="6"/>
      <c r="Q1351" s="6"/>
      <c r="R1351" s="6"/>
      <c r="S1351" s="6"/>
      <c r="T1351" s="6"/>
      <c r="U1351" s="6"/>
      <c r="V1351" s="6"/>
      <c r="W1351" s="6"/>
      <c r="X1351" s="6"/>
      <c r="Y1351" s="6"/>
      <c r="Z1351" s="6"/>
      <c r="AA1351" s="6"/>
    </row>
    <row r="1352" spans="2:27">
      <c r="B1352" s="6"/>
      <c r="C1352" s="6"/>
      <c r="D1352" s="6"/>
      <c r="E1352" s="6"/>
      <c r="F1352" s="6"/>
      <c r="G1352" s="6"/>
      <c r="H1352" s="6"/>
      <c r="I1352" s="6"/>
      <c r="J1352" s="6"/>
      <c r="K1352" s="6"/>
      <c r="L1352" s="6"/>
      <c r="M1352" s="6"/>
      <c r="N1352" s="6"/>
      <c r="O1352" s="6"/>
      <c r="P1352" s="6"/>
      <c r="Q1352" s="6"/>
      <c r="R1352" s="6"/>
      <c r="S1352" s="6"/>
      <c r="T1352" s="6"/>
      <c r="U1352" s="6"/>
      <c r="V1352" s="6"/>
      <c r="W1352" s="6"/>
      <c r="X1352" s="6"/>
      <c r="Y1352" s="6"/>
      <c r="Z1352" s="6"/>
      <c r="AA1352" s="6"/>
    </row>
    <row r="1353" spans="2:27">
      <c r="B1353" s="6"/>
      <c r="C1353" s="6"/>
      <c r="D1353" s="6"/>
      <c r="E1353" s="6"/>
      <c r="F1353" s="6"/>
      <c r="G1353" s="6"/>
      <c r="H1353" s="6"/>
      <c r="I1353" s="6"/>
      <c r="J1353" s="6"/>
      <c r="K1353" s="6"/>
      <c r="L1353" s="6"/>
      <c r="M1353" s="6"/>
      <c r="N1353" s="6"/>
      <c r="O1353" s="6"/>
      <c r="P1353" s="6"/>
      <c r="Q1353" s="6"/>
      <c r="R1353" s="6"/>
      <c r="S1353" s="6"/>
      <c r="T1353" s="6"/>
      <c r="U1353" s="6"/>
      <c r="V1353" s="6"/>
      <c r="W1353" s="6"/>
      <c r="X1353" s="6"/>
      <c r="Y1353" s="6"/>
      <c r="Z1353" s="6"/>
      <c r="AA1353" s="6"/>
    </row>
    <row r="1354" spans="2:27">
      <c r="B1354" s="6"/>
      <c r="C1354" s="6"/>
      <c r="D1354" s="6"/>
      <c r="E1354" s="6"/>
      <c r="F1354" s="6"/>
      <c r="G1354" s="6"/>
      <c r="H1354" s="6"/>
      <c r="I1354" s="6"/>
      <c r="J1354" s="6"/>
      <c r="K1354" s="6"/>
      <c r="L1354" s="6"/>
      <c r="M1354" s="6"/>
      <c r="N1354" s="6"/>
      <c r="O1354" s="6"/>
      <c r="P1354" s="6"/>
      <c r="Q1354" s="6"/>
      <c r="R1354" s="6"/>
      <c r="S1354" s="6"/>
      <c r="T1354" s="6"/>
      <c r="U1354" s="6"/>
      <c r="V1354" s="6"/>
      <c r="W1354" s="6"/>
      <c r="X1354" s="6"/>
      <c r="Y1354" s="6"/>
      <c r="Z1354" s="6"/>
      <c r="AA1354" s="6"/>
    </row>
    <row r="1355" spans="2:27">
      <c r="B1355" s="6"/>
      <c r="C1355" s="6"/>
      <c r="D1355" s="6"/>
      <c r="E1355" s="6"/>
      <c r="F1355" s="6"/>
      <c r="G1355" s="6"/>
      <c r="H1355" s="6"/>
      <c r="I1355" s="6"/>
      <c r="J1355" s="6"/>
      <c r="K1355" s="6"/>
      <c r="L1355" s="6"/>
      <c r="M1355" s="6"/>
      <c r="N1355" s="6"/>
      <c r="O1355" s="6"/>
      <c r="P1355" s="6"/>
      <c r="Q1355" s="6"/>
      <c r="R1355" s="6"/>
      <c r="S1355" s="6"/>
      <c r="T1355" s="6"/>
      <c r="U1355" s="6"/>
      <c r="V1355" s="6"/>
      <c r="W1355" s="6"/>
      <c r="X1355" s="6"/>
      <c r="Y1355" s="6"/>
      <c r="Z1355" s="6"/>
      <c r="AA1355" s="6"/>
    </row>
    <row r="1356" spans="2:27">
      <c r="B1356" s="6"/>
      <c r="C1356" s="6"/>
      <c r="D1356" s="6"/>
      <c r="E1356" s="6"/>
      <c r="F1356" s="6"/>
      <c r="G1356" s="6"/>
      <c r="H1356" s="6"/>
      <c r="I1356" s="6"/>
      <c r="J1356" s="6"/>
      <c r="K1356" s="6"/>
      <c r="L1356" s="6"/>
      <c r="M1356" s="6"/>
      <c r="N1356" s="6"/>
      <c r="O1356" s="6"/>
      <c r="P1356" s="6"/>
      <c r="Q1356" s="6"/>
      <c r="R1356" s="6"/>
      <c r="S1356" s="6"/>
      <c r="T1356" s="6"/>
      <c r="U1356" s="6"/>
      <c r="V1356" s="6"/>
      <c r="W1356" s="6"/>
      <c r="X1356" s="6"/>
      <c r="Y1356" s="6"/>
      <c r="Z1356" s="6"/>
      <c r="AA1356" s="6"/>
    </row>
    <row r="1357" spans="2:27">
      <c r="B1357" s="6"/>
      <c r="C1357" s="6"/>
      <c r="D1357" s="6"/>
      <c r="E1357" s="6"/>
      <c r="F1357" s="6"/>
      <c r="G1357" s="6"/>
      <c r="H1357" s="6"/>
      <c r="I1357" s="6"/>
      <c r="J1357" s="6"/>
      <c r="K1357" s="6"/>
      <c r="L1357" s="6"/>
      <c r="M1357" s="6"/>
      <c r="N1357" s="6"/>
      <c r="O1357" s="6"/>
      <c r="P1357" s="6"/>
      <c r="Q1357" s="6"/>
      <c r="R1357" s="6"/>
      <c r="S1357" s="6"/>
      <c r="T1357" s="6"/>
      <c r="U1357" s="6"/>
      <c r="V1357" s="6"/>
      <c r="W1357" s="6"/>
      <c r="X1357" s="6"/>
      <c r="Y1357" s="6"/>
      <c r="Z1357" s="6"/>
      <c r="AA1357" s="6"/>
    </row>
    <row r="1358" spans="2:27">
      <c r="B1358" s="6"/>
      <c r="C1358" s="6"/>
      <c r="D1358" s="6"/>
      <c r="E1358" s="6"/>
      <c r="F1358" s="6"/>
      <c r="G1358" s="6"/>
      <c r="H1358" s="6"/>
      <c r="I1358" s="6"/>
      <c r="J1358" s="6"/>
      <c r="K1358" s="6"/>
      <c r="L1358" s="6"/>
      <c r="M1358" s="6"/>
      <c r="N1358" s="6"/>
      <c r="O1358" s="6"/>
      <c r="P1358" s="6"/>
      <c r="Q1358" s="6"/>
      <c r="R1358" s="6"/>
      <c r="S1358" s="6"/>
      <c r="T1358" s="6"/>
      <c r="U1358" s="6"/>
      <c r="V1358" s="6"/>
      <c r="W1358" s="6"/>
      <c r="X1358" s="6"/>
      <c r="Y1358" s="6"/>
      <c r="Z1358" s="6"/>
      <c r="AA1358" s="6"/>
    </row>
    <row r="1359" spans="2:27">
      <c r="B1359" s="6"/>
      <c r="C1359" s="6"/>
      <c r="D1359" s="6"/>
      <c r="E1359" s="6"/>
      <c r="F1359" s="6"/>
      <c r="G1359" s="6"/>
      <c r="H1359" s="6"/>
      <c r="I1359" s="6"/>
      <c r="J1359" s="6"/>
      <c r="K1359" s="6"/>
      <c r="L1359" s="6"/>
      <c r="M1359" s="6"/>
      <c r="N1359" s="6"/>
      <c r="O1359" s="6"/>
      <c r="P1359" s="6"/>
      <c r="Q1359" s="6"/>
      <c r="R1359" s="6"/>
      <c r="S1359" s="6"/>
      <c r="T1359" s="6"/>
      <c r="U1359" s="6"/>
      <c r="V1359" s="6"/>
      <c r="W1359" s="6"/>
      <c r="X1359" s="6"/>
      <c r="Y1359" s="6"/>
      <c r="Z1359" s="6"/>
      <c r="AA1359" s="6"/>
    </row>
    <row r="1360" spans="2:27">
      <c r="B1360" s="6"/>
      <c r="C1360" s="6"/>
      <c r="D1360" s="6"/>
      <c r="E1360" s="6"/>
      <c r="F1360" s="6"/>
      <c r="G1360" s="6"/>
      <c r="H1360" s="6"/>
      <c r="I1360" s="6"/>
      <c r="J1360" s="6"/>
      <c r="K1360" s="6"/>
      <c r="L1360" s="6"/>
      <c r="M1360" s="6"/>
      <c r="N1360" s="6"/>
      <c r="O1360" s="6"/>
      <c r="P1360" s="6"/>
      <c r="Q1360" s="6"/>
      <c r="R1360" s="6"/>
      <c r="S1360" s="6"/>
      <c r="T1360" s="6"/>
      <c r="U1360" s="6"/>
      <c r="V1360" s="6"/>
      <c r="W1360" s="6"/>
      <c r="X1360" s="6"/>
      <c r="Y1360" s="6"/>
      <c r="Z1360" s="6"/>
      <c r="AA1360" s="6"/>
    </row>
    <row r="1361" spans="2:27">
      <c r="B1361" s="6"/>
      <c r="C1361" s="6"/>
      <c r="D1361" s="6"/>
      <c r="E1361" s="6"/>
      <c r="F1361" s="6"/>
      <c r="G1361" s="6"/>
      <c r="H1361" s="6"/>
      <c r="I1361" s="6"/>
      <c r="J1361" s="6"/>
      <c r="K1361" s="6"/>
      <c r="L1361" s="6"/>
      <c r="M1361" s="6"/>
      <c r="N1361" s="6"/>
      <c r="O1361" s="6"/>
      <c r="P1361" s="6"/>
      <c r="Q1361" s="6"/>
      <c r="R1361" s="6"/>
      <c r="S1361" s="6"/>
      <c r="T1361" s="6"/>
      <c r="U1361" s="6"/>
      <c r="V1361" s="6"/>
      <c r="W1361" s="6"/>
      <c r="X1361" s="6"/>
      <c r="Y1361" s="6"/>
      <c r="Z1361" s="6"/>
      <c r="AA1361" s="6"/>
    </row>
    <row r="1362" spans="2:27">
      <c r="B1362" s="6"/>
      <c r="C1362" s="6"/>
      <c r="D1362" s="6"/>
      <c r="E1362" s="6"/>
      <c r="F1362" s="6"/>
      <c r="G1362" s="6"/>
      <c r="H1362" s="6"/>
      <c r="I1362" s="6"/>
      <c r="J1362" s="6"/>
      <c r="K1362" s="6"/>
      <c r="L1362" s="6"/>
      <c r="M1362" s="6"/>
      <c r="N1362" s="6"/>
      <c r="O1362" s="6"/>
      <c r="P1362" s="6"/>
      <c r="Q1362" s="6"/>
      <c r="R1362" s="6"/>
      <c r="S1362" s="6"/>
      <c r="T1362" s="6"/>
      <c r="U1362" s="6"/>
      <c r="V1362" s="6"/>
      <c r="W1362" s="6"/>
      <c r="X1362" s="6"/>
      <c r="Y1362" s="6"/>
      <c r="Z1362" s="6"/>
      <c r="AA1362" s="6"/>
    </row>
    <row r="1363" spans="2:27">
      <c r="B1363" s="6"/>
      <c r="C1363" s="6"/>
      <c r="D1363" s="6"/>
      <c r="E1363" s="6"/>
      <c r="F1363" s="6"/>
      <c r="G1363" s="6"/>
      <c r="H1363" s="6"/>
      <c r="I1363" s="6"/>
      <c r="J1363" s="6"/>
      <c r="K1363" s="6"/>
      <c r="L1363" s="6"/>
      <c r="M1363" s="6"/>
      <c r="N1363" s="6"/>
      <c r="O1363" s="6"/>
      <c r="P1363" s="6"/>
      <c r="Q1363" s="6"/>
      <c r="R1363" s="6"/>
      <c r="S1363" s="6"/>
      <c r="T1363" s="6"/>
      <c r="U1363" s="6"/>
      <c r="V1363" s="6"/>
      <c r="W1363" s="6"/>
      <c r="X1363" s="6"/>
      <c r="Y1363" s="6"/>
      <c r="Z1363" s="6"/>
      <c r="AA1363" s="6"/>
    </row>
    <row r="1364" spans="2:27">
      <c r="B1364" s="6"/>
      <c r="C1364" s="6"/>
      <c r="D1364" s="6"/>
      <c r="E1364" s="6"/>
      <c r="F1364" s="6"/>
      <c r="G1364" s="6"/>
      <c r="H1364" s="6"/>
      <c r="I1364" s="6"/>
      <c r="J1364" s="6"/>
      <c r="K1364" s="6"/>
      <c r="L1364" s="6"/>
      <c r="M1364" s="6"/>
      <c r="N1364" s="6"/>
      <c r="O1364" s="6"/>
      <c r="P1364" s="6"/>
      <c r="Q1364" s="6"/>
      <c r="R1364" s="6"/>
      <c r="S1364" s="6"/>
      <c r="T1364" s="6"/>
      <c r="U1364" s="6"/>
      <c r="V1364" s="6"/>
      <c r="W1364" s="6"/>
      <c r="X1364" s="6"/>
      <c r="Y1364" s="6"/>
      <c r="Z1364" s="6"/>
      <c r="AA1364" s="6"/>
    </row>
    <row r="1365" spans="2:27">
      <c r="B1365" s="6"/>
      <c r="C1365" s="6"/>
      <c r="D1365" s="6"/>
      <c r="E1365" s="6"/>
      <c r="F1365" s="6"/>
      <c r="G1365" s="6"/>
      <c r="H1365" s="6"/>
      <c r="I1365" s="6"/>
      <c r="J1365" s="6"/>
      <c r="K1365" s="6"/>
      <c r="L1365" s="6"/>
      <c r="M1365" s="6"/>
      <c r="N1365" s="6"/>
      <c r="O1365" s="6"/>
      <c r="P1365" s="6"/>
      <c r="Q1365" s="6"/>
      <c r="R1365" s="6"/>
      <c r="S1365" s="6"/>
      <c r="T1365" s="6"/>
      <c r="U1365" s="6"/>
      <c r="V1365" s="6"/>
      <c r="W1365" s="6"/>
      <c r="X1365" s="6"/>
      <c r="Y1365" s="6"/>
      <c r="Z1365" s="6"/>
      <c r="AA1365" s="6"/>
    </row>
    <row r="1366" spans="2:27">
      <c r="B1366" s="6"/>
      <c r="C1366" s="6"/>
      <c r="D1366" s="6"/>
      <c r="E1366" s="6"/>
      <c r="F1366" s="6"/>
      <c r="G1366" s="6"/>
      <c r="H1366" s="6"/>
      <c r="I1366" s="6"/>
      <c r="J1366" s="6"/>
      <c r="K1366" s="6"/>
      <c r="L1366" s="6"/>
      <c r="M1366" s="6"/>
      <c r="N1366" s="6"/>
      <c r="O1366" s="6"/>
      <c r="P1366" s="6"/>
      <c r="Q1366" s="6"/>
      <c r="R1366" s="6"/>
      <c r="S1366" s="6"/>
      <c r="T1366" s="6"/>
      <c r="U1366" s="6"/>
      <c r="V1366" s="6"/>
      <c r="W1366" s="6"/>
      <c r="X1366" s="6"/>
      <c r="Y1366" s="6"/>
      <c r="Z1366" s="6"/>
      <c r="AA1366" s="6"/>
    </row>
    <row r="1367" spans="2:27">
      <c r="B1367" s="6"/>
      <c r="C1367" s="6"/>
      <c r="D1367" s="6"/>
      <c r="E1367" s="6"/>
      <c r="F1367" s="6"/>
      <c r="G1367" s="6"/>
      <c r="H1367" s="6"/>
      <c r="I1367" s="6"/>
      <c r="J1367" s="6"/>
      <c r="K1367" s="6"/>
      <c r="L1367" s="6"/>
      <c r="M1367" s="6"/>
      <c r="N1367" s="6"/>
      <c r="O1367" s="6"/>
      <c r="P1367" s="6"/>
      <c r="Q1367" s="6"/>
      <c r="R1367" s="6"/>
      <c r="S1367" s="6"/>
      <c r="T1367" s="6"/>
      <c r="U1367" s="6"/>
      <c r="V1367" s="6"/>
      <c r="W1367" s="6"/>
      <c r="X1367" s="6"/>
      <c r="Y1367" s="6"/>
      <c r="Z1367" s="6"/>
      <c r="AA1367" s="6"/>
    </row>
    <row r="1368" spans="2:27">
      <c r="B1368" s="6"/>
      <c r="C1368" s="6"/>
      <c r="D1368" s="6"/>
      <c r="E1368" s="6"/>
      <c r="F1368" s="6"/>
      <c r="G1368" s="6"/>
      <c r="H1368" s="6"/>
      <c r="I1368" s="6"/>
      <c r="J1368" s="6"/>
      <c r="K1368" s="6"/>
      <c r="L1368" s="6"/>
      <c r="M1368" s="6"/>
      <c r="N1368" s="6"/>
      <c r="O1368" s="6"/>
      <c r="P1368" s="6"/>
      <c r="Q1368" s="6"/>
      <c r="R1368" s="6"/>
      <c r="S1368" s="6"/>
      <c r="T1368" s="6"/>
      <c r="U1368" s="6"/>
      <c r="V1368" s="6"/>
      <c r="W1368" s="6"/>
      <c r="X1368" s="6"/>
      <c r="Y1368" s="6"/>
      <c r="Z1368" s="6"/>
      <c r="AA1368" s="6"/>
    </row>
    <row r="1369" spans="2:27">
      <c r="B1369" s="6"/>
      <c r="C1369" s="6"/>
      <c r="D1369" s="6"/>
      <c r="E1369" s="6"/>
      <c r="F1369" s="6"/>
      <c r="G1369" s="6"/>
      <c r="H1369" s="6"/>
      <c r="I1369" s="6"/>
      <c r="J1369" s="6"/>
      <c r="K1369" s="6"/>
      <c r="L1369" s="6"/>
      <c r="M1369" s="6"/>
      <c r="N1369" s="6"/>
      <c r="O1369" s="6"/>
      <c r="P1369" s="6"/>
      <c r="Q1369" s="6"/>
      <c r="R1369" s="6"/>
      <c r="S1369" s="6"/>
      <c r="T1369" s="6"/>
      <c r="U1369" s="6"/>
      <c r="V1369" s="6"/>
      <c r="W1369" s="6"/>
      <c r="X1369" s="6"/>
      <c r="Y1369" s="6"/>
      <c r="Z1369" s="6"/>
      <c r="AA1369" s="6"/>
    </row>
    <row r="1370" spans="2:27">
      <c r="B1370" s="6"/>
      <c r="C1370" s="6"/>
      <c r="D1370" s="6"/>
      <c r="E1370" s="6"/>
      <c r="F1370" s="6"/>
      <c r="G1370" s="6"/>
      <c r="H1370" s="6"/>
      <c r="I1370" s="6"/>
      <c r="J1370" s="6"/>
      <c r="K1370" s="6"/>
      <c r="L1370" s="6"/>
      <c r="M1370" s="6"/>
      <c r="N1370" s="6"/>
      <c r="O1370" s="6"/>
      <c r="P1370" s="6"/>
      <c r="Q1370" s="6"/>
      <c r="R1370" s="6"/>
      <c r="S1370" s="6"/>
      <c r="T1370" s="6"/>
      <c r="U1370" s="6"/>
      <c r="V1370" s="6"/>
      <c r="W1370" s="6"/>
      <c r="X1370" s="6"/>
      <c r="Y1370" s="6"/>
      <c r="Z1370" s="6"/>
      <c r="AA1370" s="6"/>
    </row>
    <row r="1371" spans="2:27">
      <c r="B1371" s="6"/>
      <c r="C1371" s="6"/>
      <c r="D1371" s="6"/>
      <c r="E1371" s="6"/>
      <c r="F1371" s="6"/>
      <c r="G1371" s="6"/>
      <c r="H1371" s="6"/>
      <c r="I1371" s="6"/>
      <c r="J1371" s="6"/>
      <c r="K1371" s="6"/>
      <c r="L1371" s="6"/>
      <c r="M1371" s="6"/>
      <c r="N1371" s="6"/>
      <c r="O1371" s="6"/>
      <c r="P1371" s="6"/>
      <c r="Q1371" s="6"/>
      <c r="R1371" s="6"/>
      <c r="S1371" s="6"/>
      <c r="T1371" s="6"/>
      <c r="U1371" s="6"/>
      <c r="V1371" s="6"/>
      <c r="W1371" s="6"/>
      <c r="X1371" s="6"/>
      <c r="Y1371" s="6"/>
      <c r="Z1371" s="6"/>
      <c r="AA1371" s="6"/>
    </row>
    <row r="1372" spans="2:27">
      <c r="B1372" s="6"/>
      <c r="C1372" s="6"/>
      <c r="D1372" s="6"/>
      <c r="E1372" s="6"/>
      <c r="F1372" s="6"/>
      <c r="G1372" s="6"/>
      <c r="H1372" s="6"/>
      <c r="I1372" s="6"/>
      <c r="J1372" s="6"/>
      <c r="K1372" s="6"/>
      <c r="L1372" s="6"/>
      <c r="M1372" s="6"/>
      <c r="N1372" s="6"/>
      <c r="O1372" s="6"/>
      <c r="P1372" s="6"/>
      <c r="Q1372" s="6"/>
      <c r="R1372" s="6"/>
      <c r="S1372" s="6"/>
      <c r="T1372" s="6"/>
      <c r="U1372" s="6"/>
      <c r="V1372" s="6"/>
      <c r="W1372" s="6"/>
      <c r="X1372" s="6"/>
      <c r="Y1372" s="6"/>
      <c r="Z1372" s="6"/>
      <c r="AA1372" s="6"/>
    </row>
    <row r="1373" spans="2:27">
      <c r="B1373" s="6"/>
      <c r="C1373" s="6"/>
      <c r="D1373" s="6"/>
      <c r="E1373" s="6"/>
      <c r="F1373" s="6"/>
      <c r="G1373" s="6"/>
      <c r="H1373" s="6"/>
      <c r="I1373" s="6"/>
      <c r="J1373" s="6"/>
      <c r="K1373" s="6"/>
      <c r="L1373" s="6"/>
      <c r="M1373" s="6"/>
      <c r="N1373" s="6"/>
      <c r="O1373" s="6"/>
      <c r="P1373" s="6"/>
      <c r="Q1373" s="6"/>
      <c r="R1373" s="6"/>
      <c r="S1373" s="6"/>
      <c r="T1373" s="6"/>
      <c r="U1373" s="6"/>
      <c r="V1373" s="6"/>
      <c r="W1373" s="6"/>
      <c r="X1373" s="6"/>
      <c r="Y1373" s="6"/>
      <c r="Z1373" s="6"/>
      <c r="AA1373" s="6"/>
    </row>
    <row r="1374" spans="2:27">
      <c r="B1374" s="6"/>
      <c r="C1374" s="6"/>
      <c r="D1374" s="6"/>
      <c r="E1374" s="6"/>
      <c r="F1374" s="6"/>
      <c r="G1374" s="6"/>
      <c r="H1374" s="6"/>
      <c r="I1374" s="6"/>
      <c r="J1374" s="6"/>
      <c r="K1374" s="6"/>
      <c r="L1374" s="6"/>
      <c r="M1374" s="6"/>
      <c r="N1374" s="6"/>
      <c r="O1374" s="6"/>
      <c r="P1374" s="6"/>
      <c r="Q1374" s="6"/>
      <c r="R1374" s="6"/>
      <c r="S1374" s="6"/>
      <c r="T1374" s="6"/>
      <c r="U1374" s="6"/>
      <c r="V1374" s="6"/>
      <c r="W1374" s="6"/>
      <c r="X1374" s="6"/>
      <c r="Y1374" s="6"/>
      <c r="Z1374" s="6"/>
      <c r="AA1374" s="6"/>
    </row>
    <row r="1375" spans="2:27">
      <c r="B1375" s="6"/>
      <c r="C1375" s="6"/>
      <c r="D1375" s="6"/>
      <c r="E1375" s="6"/>
      <c r="F1375" s="6"/>
      <c r="G1375" s="6"/>
      <c r="H1375" s="6"/>
      <c r="I1375" s="6"/>
      <c r="J1375" s="6"/>
      <c r="K1375" s="6"/>
      <c r="L1375" s="6"/>
      <c r="M1375" s="6"/>
      <c r="N1375" s="6"/>
      <c r="O1375" s="6"/>
      <c r="P1375" s="6"/>
      <c r="Q1375" s="6"/>
      <c r="R1375" s="6"/>
      <c r="S1375" s="6"/>
      <c r="T1375" s="6"/>
      <c r="U1375" s="6"/>
      <c r="V1375" s="6"/>
      <c r="W1375" s="6"/>
      <c r="X1375" s="6"/>
      <c r="Y1375" s="6"/>
      <c r="Z1375" s="6"/>
      <c r="AA1375" s="6"/>
    </row>
    <row r="1376" spans="2:27">
      <c r="B1376" s="6"/>
      <c r="C1376" s="6"/>
      <c r="D1376" s="6"/>
      <c r="E1376" s="6"/>
      <c r="F1376" s="6"/>
      <c r="G1376" s="6"/>
      <c r="H1376" s="6"/>
      <c r="I1376" s="6"/>
      <c r="J1376" s="6"/>
      <c r="K1376" s="6"/>
      <c r="L1376" s="6"/>
      <c r="M1376" s="6"/>
      <c r="N1376" s="6"/>
      <c r="O1376" s="6"/>
      <c r="P1376" s="6"/>
      <c r="Q1376" s="6"/>
      <c r="R1376" s="6"/>
      <c r="S1376" s="6"/>
      <c r="T1376" s="6"/>
      <c r="U1376" s="6"/>
      <c r="V1376" s="6"/>
      <c r="W1376" s="6"/>
      <c r="X1376" s="6"/>
      <c r="Y1376" s="6"/>
      <c r="Z1376" s="6"/>
      <c r="AA1376" s="6"/>
    </row>
    <row r="1377" spans="2:27">
      <c r="B1377" s="6"/>
      <c r="C1377" s="6"/>
      <c r="D1377" s="6"/>
      <c r="E1377" s="6"/>
      <c r="F1377" s="6"/>
      <c r="G1377" s="6"/>
      <c r="H1377" s="6"/>
      <c r="I1377" s="6"/>
      <c r="J1377" s="6"/>
      <c r="K1377" s="6"/>
      <c r="L1377" s="6"/>
      <c r="M1377" s="6"/>
      <c r="N1377" s="6"/>
      <c r="O1377" s="6"/>
      <c r="P1377" s="6"/>
      <c r="Q1377" s="6"/>
      <c r="R1377" s="6"/>
      <c r="S1377" s="6"/>
      <c r="T1377" s="6"/>
      <c r="U1377" s="6"/>
      <c r="V1377" s="6"/>
      <c r="W1377" s="6"/>
      <c r="X1377" s="6"/>
      <c r="Y1377" s="6"/>
      <c r="Z1377" s="6"/>
      <c r="AA1377" s="6"/>
    </row>
    <row r="1378" spans="2:27">
      <c r="B1378" s="6"/>
      <c r="C1378" s="6"/>
      <c r="D1378" s="6"/>
      <c r="E1378" s="6"/>
      <c r="F1378" s="6"/>
      <c r="G1378" s="6"/>
      <c r="H1378" s="6"/>
      <c r="I1378" s="6"/>
      <c r="J1378" s="6"/>
      <c r="K1378" s="6"/>
      <c r="L1378" s="6"/>
      <c r="M1378" s="6"/>
      <c r="N1378" s="6"/>
      <c r="O1378" s="6"/>
      <c r="P1378" s="6"/>
      <c r="Q1378" s="6"/>
      <c r="R1378" s="6"/>
      <c r="S1378" s="6"/>
      <c r="T1378" s="6"/>
      <c r="U1378" s="6"/>
      <c r="V1378" s="6"/>
      <c r="W1378" s="6"/>
      <c r="X1378" s="6"/>
      <c r="Y1378" s="6"/>
      <c r="Z1378" s="6"/>
      <c r="AA1378" s="6"/>
    </row>
    <row r="1379" spans="2:27">
      <c r="B1379" s="6"/>
      <c r="C1379" s="6"/>
      <c r="D1379" s="6"/>
      <c r="E1379" s="6"/>
      <c r="F1379" s="6"/>
      <c r="G1379" s="6"/>
      <c r="H1379" s="6"/>
      <c r="I1379" s="6"/>
      <c r="J1379" s="6"/>
      <c r="K1379" s="6"/>
      <c r="L1379" s="6"/>
      <c r="M1379" s="6"/>
      <c r="N1379" s="6"/>
      <c r="O1379" s="6"/>
      <c r="P1379" s="6"/>
      <c r="Q1379" s="6"/>
      <c r="R1379" s="6"/>
      <c r="S1379" s="6"/>
      <c r="T1379" s="6"/>
      <c r="U1379" s="6"/>
      <c r="V1379" s="6"/>
      <c r="W1379" s="6"/>
      <c r="X1379" s="6"/>
      <c r="Y1379" s="6"/>
      <c r="Z1379" s="6"/>
      <c r="AA1379" s="6"/>
    </row>
    <row r="1380" spans="2:27">
      <c r="B1380" s="6"/>
      <c r="C1380" s="6"/>
      <c r="D1380" s="6"/>
      <c r="E1380" s="6"/>
      <c r="F1380" s="6"/>
      <c r="G1380" s="6"/>
      <c r="H1380" s="6"/>
      <c r="I1380" s="6"/>
      <c r="J1380" s="6"/>
      <c r="K1380" s="6"/>
      <c r="L1380" s="6"/>
      <c r="M1380" s="6"/>
      <c r="N1380" s="6"/>
      <c r="O1380" s="6"/>
      <c r="P1380" s="6"/>
      <c r="Q1380" s="6"/>
      <c r="R1380" s="6"/>
      <c r="S1380" s="6"/>
      <c r="T1380" s="6"/>
      <c r="U1380" s="6"/>
      <c r="V1380" s="6"/>
      <c r="W1380" s="6"/>
      <c r="X1380" s="6"/>
      <c r="Y1380" s="6"/>
      <c r="Z1380" s="6"/>
      <c r="AA1380" s="6"/>
    </row>
    <row r="1381" spans="2:27">
      <c r="B1381" s="6"/>
      <c r="C1381" s="6"/>
      <c r="D1381" s="6"/>
      <c r="E1381" s="6"/>
      <c r="F1381" s="6"/>
      <c r="G1381" s="6"/>
      <c r="H1381" s="6"/>
      <c r="I1381" s="6"/>
      <c r="J1381" s="6"/>
      <c r="K1381" s="6"/>
      <c r="L1381" s="6"/>
      <c r="M1381" s="6"/>
      <c r="N1381" s="6"/>
      <c r="O1381" s="6"/>
      <c r="P1381" s="6"/>
      <c r="Q1381" s="6"/>
      <c r="R1381" s="6"/>
      <c r="S1381" s="6"/>
      <c r="T1381" s="6"/>
      <c r="U1381" s="6"/>
      <c r="V1381" s="6"/>
      <c r="W1381" s="6"/>
      <c r="X1381" s="6"/>
      <c r="Y1381" s="6"/>
      <c r="Z1381" s="6"/>
      <c r="AA1381" s="6"/>
    </row>
    <row r="1382" spans="2:27">
      <c r="B1382" s="6"/>
      <c r="C1382" s="6"/>
      <c r="D1382" s="6"/>
      <c r="E1382" s="6"/>
      <c r="F1382" s="6"/>
      <c r="G1382" s="6"/>
      <c r="H1382" s="6"/>
      <c r="I1382" s="6"/>
      <c r="J1382" s="6"/>
      <c r="K1382" s="6"/>
      <c r="L1382" s="6"/>
      <c r="M1382" s="6"/>
      <c r="N1382" s="6"/>
      <c r="O1382" s="6"/>
      <c r="P1382" s="6"/>
      <c r="Q1382" s="6"/>
      <c r="R1382" s="6"/>
      <c r="S1382" s="6"/>
      <c r="T1382" s="6"/>
      <c r="U1382" s="6"/>
      <c r="V1382" s="6"/>
      <c r="W1382" s="6"/>
      <c r="X1382" s="6"/>
      <c r="Y1382" s="6"/>
      <c r="Z1382" s="6"/>
      <c r="AA1382" s="6"/>
    </row>
    <row r="1383" spans="2:27">
      <c r="B1383" s="6"/>
      <c r="C1383" s="6"/>
      <c r="D1383" s="6"/>
      <c r="E1383" s="6"/>
      <c r="F1383" s="6"/>
      <c r="G1383" s="6"/>
      <c r="H1383" s="6"/>
      <c r="I1383" s="6"/>
      <c r="J1383" s="6"/>
      <c r="K1383" s="6"/>
      <c r="L1383" s="6"/>
      <c r="M1383" s="6"/>
      <c r="N1383" s="6"/>
      <c r="O1383" s="6"/>
      <c r="P1383" s="6"/>
      <c r="Q1383" s="6"/>
      <c r="R1383" s="6"/>
      <c r="S1383" s="6"/>
      <c r="T1383" s="6"/>
      <c r="U1383" s="6"/>
      <c r="V1383" s="6"/>
      <c r="W1383" s="6"/>
      <c r="X1383" s="6"/>
      <c r="Y1383" s="6"/>
      <c r="Z1383" s="6"/>
      <c r="AA1383" s="6"/>
    </row>
    <row r="1384" spans="2:27">
      <c r="B1384" s="6"/>
      <c r="C1384" s="6"/>
      <c r="D1384" s="6"/>
      <c r="E1384" s="6"/>
      <c r="F1384" s="6"/>
      <c r="G1384" s="6"/>
      <c r="H1384" s="6"/>
      <c r="I1384" s="6"/>
      <c r="J1384" s="6"/>
      <c r="K1384" s="6"/>
      <c r="L1384" s="6"/>
      <c r="M1384" s="6"/>
      <c r="N1384" s="6"/>
      <c r="O1384" s="6"/>
      <c r="P1384" s="6"/>
      <c r="Q1384" s="6"/>
      <c r="R1384" s="6"/>
      <c r="S1384" s="6"/>
      <c r="T1384" s="6"/>
      <c r="U1384" s="6"/>
      <c r="V1384" s="6"/>
      <c r="W1384" s="6"/>
      <c r="X1384" s="6"/>
      <c r="Y1384" s="6"/>
      <c r="Z1384" s="6"/>
      <c r="AA1384" s="6"/>
    </row>
    <row r="1385" spans="2:27">
      <c r="B1385" s="6"/>
      <c r="C1385" s="6"/>
      <c r="D1385" s="6"/>
      <c r="E1385" s="6"/>
      <c r="F1385" s="6"/>
      <c r="G1385" s="6"/>
      <c r="H1385" s="6"/>
      <c r="I1385" s="6"/>
      <c r="J1385" s="6"/>
      <c r="K1385" s="6"/>
      <c r="L1385" s="6"/>
      <c r="M1385" s="6"/>
      <c r="N1385" s="6"/>
      <c r="O1385" s="6"/>
      <c r="P1385" s="6"/>
      <c r="Q1385" s="6"/>
      <c r="R1385" s="6"/>
      <c r="S1385" s="6"/>
      <c r="T1385" s="6"/>
      <c r="U1385" s="6"/>
      <c r="V1385" s="6"/>
      <c r="W1385" s="6"/>
      <c r="X1385" s="6"/>
      <c r="Y1385" s="6"/>
      <c r="Z1385" s="6"/>
      <c r="AA1385" s="6"/>
    </row>
    <row r="1386" spans="2:27">
      <c r="B1386" s="6"/>
      <c r="C1386" s="6"/>
      <c r="D1386" s="6"/>
      <c r="E1386" s="6"/>
      <c r="F1386" s="6"/>
      <c r="G1386" s="6"/>
      <c r="H1386" s="6"/>
      <c r="I1386" s="6"/>
      <c r="J1386" s="6"/>
      <c r="K1386" s="6"/>
      <c r="L1386" s="6"/>
      <c r="M1386" s="6"/>
      <c r="N1386" s="6"/>
      <c r="O1386" s="6"/>
      <c r="P1386" s="6"/>
      <c r="Q1386" s="6"/>
      <c r="R1386" s="6"/>
      <c r="S1386" s="6"/>
      <c r="T1386" s="6"/>
      <c r="U1386" s="6"/>
      <c r="V1386" s="6"/>
      <c r="W1386" s="6"/>
      <c r="X1386" s="6"/>
      <c r="Y1386" s="6"/>
      <c r="Z1386" s="6"/>
      <c r="AA1386" s="6"/>
    </row>
    <row r="1387" spans="2:27">
      <c r="B1387" s="6"/>
      <c r="C1387" s="6"/>
      <c r="D1387" s="6"/>
      <c r="E1387" s="6"/>
      <c r="F1387" s="6"/>
      <c r="G1387" s="6"/>
      <c r="H1387" s="6"/>
      <c r="I1387" s="6"/>
      <c r="J1387" s="6"/>
      <c r="K1387" s="6"/>
      <c r="L1387" s="6"/>
      <c r="M1387" s="6"/>
      <c r="N1387" s="6"/>
      <c r="O1387" s="6"/>
      <c r="P1387" s="6"/>
      <c r="Q1387" s="6"/>
      <c r="R1387" s="6"/>
      <c r="S1387" s="6"/>
      <c r="T1387" s="6"/>
      <c r="U1387" s="6"/>
      <c r="V1387" s="6"/>
      <c r="W1387" s="6"/>
      <c r="X1387" s="6"/>
      <c r="Y1387" s="6"/>
      <c r="Z1387" s="6"/>
      <c r="AA1387" s="6"/>
    </row>
    <row r="1388" spans="2:27">
      <c r="B1388" s="6"/>
      <c r="C1388" s="6"/>
      <c r="D1388" s="6"/>
      <c r="E1388" s="6"/>
      <c r="F1388" s="6"/>
      <c r="G1388" s="6"/>
      <c r="H1388" s="6"/>
      <c r="I1388" s="6"/>
      <c r="J1388" s="6"/>
      <c r="K1388" s="6"/>
      <c r="L1388" s="6"/>
      <c r="M1388" s="6"/>
      <c r="N1388" s="6"/>
      <c r="O1388" s="6"/>
      <c r="P1388" s="6"/>
      <c r="Q1388" s="6"/>
      <c r="R1388" s="6"/>
      <c r="S1388" s="6"/>
      <c r="T1388" s="6"/>
      <c r="U1388" s="6"/>
      <c r="V1388" s="6"/>
      <c r="W1388" s="6"/>
      <c r="X1388" s="6"/>
      <c r="Y1388" s="6"/>
      <c r="Z1388" s="6"/>
      <c r="AA1388" s="6"/>
    </row>
    <row r="1389" spans="2:27">
      <c r="B1389" s="6"/>
      <c r="C1389" s="6"/>
      <c r="D1389" s="6"/>
      <c r="E1389" s="6"/>
      <c r="F1389" s="6"/>
      <c r="G1389" s="6"/>
      <c r="H1389" s="6"/>
      <c r="I1389" s="6"/>
      <c r="J1389" s="6"/>
      <c r="K1389" s="6"/>
      <c r="L1389" s="6"/>
      <c r="M1389" s="6"/>
      <c r="N1389" s="6"/>
      <c r="O1389" s="6"/>
      <c r="P1389" s="6"/>
      <c r="Q1389" s="6"/>
      <c r="R1389" s="6"/>
      <c r="S1389" s="6"/>
      <c r="T1389" s="6"/>
      <c r="U1389" s="6"/>
      <c r="V1389" s="6"/>
      <c r="W1389" s="6"/>
      <c r="X1389" s="6"/>
      <c r="Y1389" s="6"/>
      <c r="Z1389" s="6"/>
      <c r="AA1389" s="6"/>
    </row>
    <row r="1390" spans="2:27">
      <c r="B1390" s="6"/>
      <c r="C1390" s="6"/>
      <c r="D1390" s="6"/>
      <c r="E1390" s="6"/>
      <c r="F1390" s="6"/>
      <c r="G1390" s="6"/>
      <c r="H1390" s="6"/>
      <c r="I1390" s="6"/>
      <c r="J1390" s="6"/>
      <c r="K1390" s="6"/>
      <c r="L1390" s="6"/>
      <c r="M1390" s="6"/>
      <c r="N1390" s="6"/>
      <c r="O1390" s="6"/>
      <c r="P1390" s="6"/>
      <c r="Q1390" s="6"/>
      <c r="R1390" s="6"/>
      <c r="S1390" s="6"/>
      <c r="T1390" s="6"/>
      <c r="U1390" s="6"/>
      <c r="V1390" s="6"/>
      <c r="W1390" s="6"/>
      <c r="X1390" s="6"/>
      <c r="Y1390" s="6"/>
      <c r="Z1390" s="6"/>
      <c r="AA1390" s="6"/>
    </row>
    <row r="1391" spans="2:27">
      <c r="B1391" s="6"/>
      <c r="C1391" s="6"/>
      <c r="D1391" s="6"/>
      <c r="E1391" s="6"/>
      <c r="F1391" s="6"/>
      <c r="G1391" s="6"/>
      <c r="H1391" s="6"/>
      <c r="I1391" s="6"/>
      <c r="J1391" s="6"/>
      <c r="K1391" s="6"/>
      <c r="L1391" s="6"/>
      <c r="M1391" s="6"/>
      <c r="N1391" s="6"/>
      <c r="O1391" s="6"/>
      <c r="P1391" s="6"/>
      <c r="Q1391" s="6"/>
      <c r="R1391" s="6"/>
      <c r="S1391" s="6"/>
      <c r="T1391" s="6"/>
      <c r="U1391" s="6"/>
      <c r="V1391" s="6"/>
      <c r="W1391" s="6"/>
      <c r="X1391" s="6"/>
      <c r="Y1391" s="6"/>
      <c r="Z1391" s="6"/>
      <c r="AA1391" s="6"/>
    </row>
    <row r="1392" spans="2:27">
      <c r="B1392" s="6"/>
      <c r="C1392" s="6"/>
      <c r="D1392" s="6"/>
      <c r="E1392" s="6"/>
      <c r="F1392" s="6"/>
      <c r="G1392" s="6"/>
      <c r="H1392" s="6"/>
      <c r="I1392" s="6"/>
      <c r="J1392" s="6"/>
      <c r="K1392" s="6"/>
      <c r="L1392" s="6"/>
      <c r="M1392" s="6"/>
      <c r="N1392" s="6"/>
      <c r="O1392" s="6"/>
      <c r="P1392" s="6"/>
      <c r="Q1392" s="6"/>
      <c r="R1392" s="6"/>
      <c r="S1392" s="6"/>
      <c r="T1392" s="6"/>
      <c r="U1392" s="6"/>
      <c r="V1392" s="6"/>
      <c r="W1392" s="6"/>
      <c r="X1392" s="6"/>
      <c r="Y1392" s="6"/>
      <c r="Z1392" s="6"/>
      <c r="AA1392" s="6"/>
    </row>
    <row r="1393" spans="2:27">
      <c r="B1393" s="6"/>
      <c r="C1393" s="6"/>
      <c r="D1393" s="6"/>
      <c r="E1393" s="6"/>
      <c r="F1393" s="6"/>
      <c r="G1393" s="6"/>
      <c r="H1393" s="6"/>
      <c r="I1393" s="6"/>
      <c r="J1393" s="6"/>
      <c r="K1393" s="6"/>
      <c r="L1393" s="6"/>
      <c r="M1393" s="6"/>
      <c r="N1393" s="6"/>
      <c r="O1393" s="6"/>
      <c r="P1393" s="6"/>
      <c r="Q1393" s="6"/>
      <c r="R1393" s="6"/>
      <c r="S1393" s="6"/>
      <c r="T1393" s="6"/>
      <c r="U1393" s="6"/>
      <c r="V1393" s="6"/>
      <c r="W1393" s="6"/>
      <c r="X1393" s="6"/>
      <c r="Y1393" s="6"/>
      <c r="Z1393" s="6"/>
      <c r="AA1393" s="6"/>
    </row>
    <row r="1394" spans="2:27">
      <c r="B1394" s="6"/>
      <c r="C1394" s="6"/>
      <c r="D1394" s="6"/>
      <c r="E1394" s="6"/>
      <c r="F1394" s="6"/>
      <c r="G1394" s="6"/>
      <c r="H1394" s="6"/>
      <c r="I1394" s="6"/>
      <c r="J1394" s="6"/>
      <c r="K1394" s="6"/>
      <c r="L1394" s="6"/>
      <c r="M1394" s="6"/>
      <c r="N1394" s="6"/>
      <c r="O1394" s="6"/>
      <c r="P1394" s="6"/>
      <c r="Q1394" s="6"/>
      <c r="R1394" s="6"/>
      <c r="S1394" s="6"/>
      <c r="T1394" s="6"/>
      <c r="U1394" s="6"/>
      <c r="V1394" s="6"/>
      <c r="W1394" s="6"/>
      <c r="X1394" s="6"/>
      <c r="Y1394" s="6"/>
      <c r="Z1394" s="6"/>
      <c r="AA1394" s="6"/>
    </row>
    <row r="1395" spans="2:27">
      <c r="B1395" s="6"/>
      <c r="C1395" s="6"/>
      <c r="D1395" s="6"/>
      <c r="E1395" s="6"/>
      <c r="F1395" s="6"/>
      <c r="G1395" s="6"/>
      <c r="H1395" s="6"/>
      <c r="I1395" s="6"/>
      <c r="J1395" s="6"/>
      <c r="K1395" s="6"/>
      <c r="L1395" s="6"/>
      <c r="M1395" s="6"/>
      <c r="N1395" s="6"/>
      <c r="O1395" s="6"/>
      <c r="P1395" s="6"/>
      <c r="Q1395" s="6"/>
      <c r="R1395" s="6"/>
      <c r="S1395" s="6"/>
      <c r="T1395" s="6"/>
      <c r="U1395" s="6"/>
      <c r="V1395" s="6"/>
      <c r="W1395" s="6"/>
      <c r="X1395" s="6"/>
      <c r="Y1395" s="6"/>
      <c r="Z1395" s="6"/>
      <c r="AA1395" s="6"/>
    </row>
    <row r="1396" spans="2:27">
      <c r="B1396" s="6"/>
      <c r="C1396" s="6"/>
      <c r="D1396" s="6"/>
      <c r="E1396" s="6"/>
      <c r="F1396" s="6"/>
      <c r="G1396" s="6"/>
      <c r="H1396" s="6"/>
      <c r="I1396" s="6"/>
      <c r="J1396" s="6"/>
      <c r="K1396" s="6"/>
      <c r="L1396" s="6"/>
      <c r="M1396" s="6"/>
      <c r="N1396" s="6"/>
      <c r="O1396" s="6"/>
      <c r="P1396" s="6"/>
      <c r="Q1396" s="6"/>
      <c r="R1396" s="6"/>
      <c r="S1396" s="6"/>
      <c r="T1396" s="6"/>
      <c r="U1396" s="6"/>
      <c r="V1396" s="6"/>
      <c r="W1396" s="6"/>
      <c r="X1396" s="6"/>
      <c r="Y1396" s="6"/>
      <c r="Z1396" s="6"/>
      <c r="AA1396" s="6"/>
    </row>
    <row r="1397" spans="2:27">
      <c r="B1397" s="6"/>
      <c r="C1397" s="6"/>
      <c r="D1397" s="6"/>
      <c r="E1397" s="6"/>
      <c r="F1397" s="6"/>
      <c r="G1397" s="6"/>
      <c r="H1397" s="6"/>
      <c r="I1397" s="6"/>
      <c r="J1397" s="6"/>
      <c r="K1397" s="6"/>
      <c r="L1397" s="6"/>
      <c r="M1397" s="6"/>
      <c r="N1397" s="6"/>
      <c r="O1397" s="6"/>
      <c r="P1397" s="6"/>
      <c r="Q1397" s="6"/>
      <c r="R1397" s="6"/>
      <c r="S1397" s="6"/>
      <c r="T1397" s="6"/>
      <c r="U1397" s="6"/>
      <c r="V1397" s="6"/>
      <c r="W1397" s="6"/>
      <c r="X1397" s="6"/>
      <c r="Y1397" s="6"/>
      <c r="Z1397" s="6"/>
      <c r="AA1397" s="6"/>
    </row>
    <row r="1398" spans="2:27">
      <c r="B1398" s="6"/>
      <c r="C1398" s="6"/>
      <c r="D1398" s="6"/>
      <c r="E1398" s="6"/>
      <c r="F1398" s="6"/>
      <c r="G1398" s="6"/>
      <c r="H1398" s="6"/>
      <c r="I1398" s="6"/>
      <c r="J1398" s="6"/>
      <c r="K1398" s="6"/>
      <c r="L1398" s="6"/>
      <c r="M1398" s="6"/>
      <c r="N1398" s="6"/>
      <c r="O1398" s="6"/>
      <c r="P1398" s="6"/>
      <c r="Q1398" s="6"/>
      <c r="R1398" s="6"/>
      <c r="S1398" s="6"/>
      <c r="T1398" s="6"/>
      <c r="U1398" s="6"/>
      <c r="V1398" s="6"/>
      <c r="W1398" s="6"/>
      <c r="X1398" s="6"/>
      <c r="Y1398" s="6"/>
      <c r="Z1398" s="6"/>
      <c r="AA1398" s="6"/>
    </row>
    <row r="1399" spans="2:27">
      <c r="B1399" s="6"/>
      <c r="C1399" s="6"/>
      <c r="D1399" s="6"/>
      <c r="E1399" s="6"/>
      <c r="F1399" s="6"/>
      <c r="G1399" s="6"/>
      <c r="H1399" s="6"/>
      <c r="I1399" s="6"/>
      <c r="J1399" s="6"/>
      <c r="K1399" s="6"/>
      <c r="L1399" s="6"/>
      <c r="M1399" s="6"/>
      <c r="N1399" s="6"/>
      <c r="O1399" s="6"/>
      <c r="P1399" s="6"/>
      <c r="Q1399" s="6"/>
      <c r="R1399" s="6"/>
      <c r="S1399" s="6"/>
      <c r="T1399" s="6"/>
      <c r="U1399" s="6"/>
      <c r="V1399" s="6"/>
      <c r="W1399" s="6"/>
      <c r="X1399" s="6"/>
      <c r="Y1399" s="6"/>
      <c r="Z1399" s="6"/>
      <c r="AA1399" s="6"/>
    </row>
    <row r="1400" spans="2:27">
      <c r="B1400" s="6"/>
      <c r="C1400" s="6"/>
      <c r="D1400" s="6"/>
      <c r="E1400" s="6"/>
      <c r="F1400" s="6"/>
      <c r="G1400" s="6"/>
      <c r="H1400" s="6"/>
      <c r="I1400" s="6"/>
      <c r="J1400" s="6"/>
      <c r="K1400" s="6"/>
      <c r="L1400" s="6"/>
      <c r="M1400" s="6"/>
      <c r="N1400" s="6"/>
      <c r="O1400" s="6"/>
      <c r="P1400" s="6"/>
      <c r="Q1400" s="6"/>
      <c r="R1400" s="6"/>
      <c r="S1400" s="6"/>
      <c r="T1400" s="6"/>
      <c r="U1400" s="6"/>
      <c r="V1400" s="6"/>
      <c r="W1400" s="6"/>
      <c r="X1400" s="6"/>
      <c r="Y1400" s="6"/>
      <c r="Z1400" s="6"/>
      <c r="AA1400" s="6"/>
    </row>
    <row r="1401" spans="2:27">
      <c r="B1401" s="6"/>
      <c r="C1401" s="6"/>
      <c r="D1401" s="6"/>
      <c r="E1401" s="6"/>
      <c r="F1401" s="6"/>
      <c r="G1401" s="6"/>
      <c r="H1401" s="6"/>
      <c r="I1401" s="6"/>
      <c r="J1401" s="6"/>
      <c r="K1401" s="6"/>
      <c r="L1401" s="6"/>
      <c r="M1401" s="6"/>
      <c r="N1401" s="6"/>
      <c r="O1401" s="6"/>
      <c r="P1401" s="6"/>
      <c r="Q1401" s="6"/>
      <c r="R1401" s="6"/>
      <c r="S1401" s="6"/>
      <c r="T1401" s="6"/>
      <c r="U1401" s="6"/>
      <c r="V1401" s="6"/>
      <c r="W1401" s="6"/>
      <c r="X1401" s="6"/>
      <c r="Y1401" s="6"/>
      <c r="Z1401" s="6"/>
      <c r="AA1401" s="6"/>
    </row>
    <row r="1402" spans="2:27">
      <c r="B1402" s="6"/>
      <c r="C1402" s="6"/>
      <c r="D1402" s="6"/>
      <c r="E1402" s="6"/>
      <c r="F1402" s="6"/>
      <c r="G1402" s="6"/>
      <c r="H1402" s="6"/>
      <c r="I1402" s="6"/>
      <c r="J1402" s="6"/>
      <c r="K1402" s="6"/>
      <c r="L1402" s="6"/>
      <c r="M1402" s="6"/>
      <c r="N1402" s="6"/>
      <c r="O1402" s="6"/>
      <c r="P1402" s="6"/>
      <c r="Q1402" s="6"/>
      <c r="R1402" s="6"/>
      <c r="S1402" s="6"/>
      <c r="T1402" s="6"/>
      <c r="U1402" s="6"/>
      <c r="V1402" s="6"/>
      <c r="W1402" s="6"/>
      <c r="X1402" s="6"/>
      <c r="Y1402" s="6"/>
      <c r="Z1402" s="6"/>
      <c r="AA1402" s="6"/>
    </row>
    <row r="1403" spans="2:27">
      <c r="B1403" s="6"/>
      <c r="C1403" s="6"/>
      <c r="D1403" s="6"/>
      <c r="E1403" s="6"/>
      <c r="F1403" s="6"/>
      <c r="G1403" s="6"/>
      <c r="H1403" s="6"/>
      <c r="I1403" s="6"/>
      <c r="J1403" s="6"/>
      <c r="K1403" s="6"/>
      <c r="L1403" s="6"/>
      <c r="M1403" s="6"/>
      <c r="N1403" s="6"/>
      <c r="O1403" s="6"/>
      <c r="P1403" s="6"/>
      <c r="Q1403" s="6"/>
      <c r="R1403" s="6"/>
      <c r="S1403" s="6"/>
      <c r="T1403" s="6"/>
      <c r="U1403" s="6"/>
      <c r="V1403" s="6"/>
      <c r="W1403" s="6"/>
      <c r="X1403" s="6"/>
      <c r="Y1403" s="6"/>
      <c r="Z1403" s="6"/>
      <c r="AA1403" s="6"/>
    </row>
    <row r="1404" spans="2:27">
      <c r="B1404" s="6"/>
      <c r="C1404" s="6"/>
      <c r="D1404" s="6"/>
      <c r="E1404" s="6"/>
      <c r="F1404" s="6"/>
      <c r="G1404" s="6"/>
      <c r="H1404" s="6"/>
      <c r="I1404" s="6"/>
      <c r="J1404" s="6"/>
      <c r="K1404" s="6"/>
      <c r="L1404" s="6"/>
      <c r="M1404" s="6"/>
      <c r="N1404" s="6"/>
      <c r="O1404" s="6"/>
      <c r="P1404" s="6"/>
      <c r="Q1404" s="6"/>
      <c r="R1404" s="6"/>
      <c r="S1404" s="6"/>
      <c r="T1404" s="6"/>
      <c r="U1404" s="6"/>
      <c r="V1404" s="6"/>
      <c r="W1404" s="6"/>
      <c r="X1404" s="6"/>
      <c r="Y1404" s="6"/>
      <c r="Z1404" s="6"/>
      <c r="AA1404" s="6"/>
    </row>
    <row r="1405" spans="2:27">
      <c r="B1405" s="6"/>
      <c r="C1405" s="6"/>
      <c r="D1405" s="6"/>
      <c r="E1405" s="6"/>
      <c r="F1405" s="6"/>
      <c r="G1405" s="6"/>
      <c r="H1405" s="6"/>
      <c r="I1405" s="6"/>
      <c r="J1405" s="6"/>
      <c r="K1405" s="6"/>
      <c r="L1405" s="6"/>
      <c r="M1405" s="6"/>
      <c r="N1405" s="6"/>
      <c r="O1405" s="6"/>
      <c r="P1405" s="6"/>
      <c r="Q1405" s="6"/>
      <c r="R1405" s="6"/>
      <c r="S1405" s="6"/>
      <c r="T1405" s="6"/>
      <c r="U1405" s="6"/>
      <c r="V1405" s="6"/>
      <c r="W1405" s="6"/>
      <c r="X1405" s="6"/>
      <c r="Y1405" s="6"/>
      <c r="Z1405" s="6"/>
      <c r="AA1405" s="6"/>
    </row>
    <row r="1406" spans="2:27">
      <c r="B1406" s="6"/>
      <c r="C1406" s="6"/>
      <c r="D1406" s="6"/>
      <c r="E1406" s="6"/>
      <c r="F1406" s="6"/>
      <c r="G1406" s="6"/>
      <c r="H1406" s="6"/>
      <c r="I1406" s="6"/>
      <c r="J1406" s="6"/>
      <c r="K1406" s="6"/>
      <c r="L1406" s="6"/>
      <c r="M1406" s="6"/>
      <c r="N1406" s="6"/>
      <c r="O1406" s="6"/>
      <c r="P1406" s="6"/>
      <c r="Q1406" s="6"/>
      <c r="R1406" s="6"/>
      <c r="S1406" s="6"/>
      <c r="T1406" s="6"/>
      <c r="U1406" s="6"/>
      <c r="V1406" s="6"/>
      <c r="W1406" s="6"/>
      <c r="X1406" s="6"/>
      <c r="Y1406" s="6"/>
      <c r="Z1406" s="6"/>
      <c r="AA1406" s="6"/>
    </row>
    <row r="1407" spans="2:27">
      <c r="B1407" s="6"/>
      <c r="C1407" s="6"/>
      <c r="D1407" s="6"/>
      <c r="E1407" s="6"/>
      <c r="F1407" s="6"/>
      <c r="G1407" s="6"/>
      <c r="H1407" s="6"/>
      <c r="I1407" s="6"/>
      <c r="J1407" s="6"/>
      <c r="K1407" s="6"/>
      <c r="L1407" s="6"/>
      <c r="M1407" s="6"/>
      <c r="N1407" s="6"/>
      <c r="O1407" s="6"/>
      <c r="P1407" s="6"/>
      <c r="Q1407" s="6"/>
      <c r="R1407" s="6"/>
      <c r="S1407" s="6"/>
      <c r="T1407" s="6"/>
      <c r="U1407" s="6"/>
      <c r="V1407" s="6"/>
      <c r="W1407" s="6"/>
      <c r="X1407" s="6"/>
      <c r="Y1407" s="6"/>
      <c r="Z1407" s="6"/>
      <c r="AA1407" s="6"/>
    </row>
    <row r="1408" spans="2:27">
      <c r="B1408" s="6"/>
      <c r="C1408" s="6"/>
      <c r="D1408" s="6"/>
      <c r="E1408" s="6"/>
      <c r="F1408" s="6"/>
      <c r="G1408" s="6"/>
      <c r="H1408" s="6"/>
      <c r="I1408" s="6"/>
      <c r="J1408" s="6"/>
      <c r="K1408" s="6"/>
      <c r="L1408" s="6"/>
      <c r="M1408" s="6"/>
      <c r="N1408" s="6"/>
      <c r="O1408" s="6"/>
      <c r="P1408" s="6"/>
      <c r="Q1408" s="6"/>
      <c r="R1408" s="6"/>
      <c r="S1408" s="6"/>
      <c r="T1408" s="6"/>
      <c r="U1408" s="6"/>
      <c r="V1408" s="6"/>
      <c r="W1408" s="6"/>
      <c r="X1408" s="6"/>
      <c r="Y1408" s="6"/>
      <c r="Z1408" s="6"/>
      <c r="AA1408" s="6"/>
    </row>
    <row r="1409" spans="2:27">
      <c r="B1409" s="6"/>
      <c r="C1409" s="6"/>
      <c r="D1409" s="6"/>
      <c r="E1409" s="6"/>
      <c r="F1409" s="6"/>
      <c r="G1409" s="6"/>
      <c r="H1409" s="6"/>
      <c r="I1409" s="6"/>
      <c r="J1409" s="6"/>
      <c r="K1409" s="6"/>
      <c r="L1409" s="6"/>
      <c r="M1409" s="6"/>
      <c r="N1409" s="6"/>
      <c r="O1409" s="6"/>
      <c r="P1409" s="6"/>
      <c r="Q1409" s="6"/>
      <c r="R1409" s="6"/>
      <c r="S1409" s="6"/>
      <c r="T1409" s="6"/>
      <c r="U1409" s="6"/>
      <c r="V1409" s="6"/>
      <c r="W1409" s="6"/>
      <c r="X1409" s="6"/>
      <c r="Y1409" s="6"/>
      <c r="Z1409" s="6"/>
      <c r="AA1409" s="6"/>
    </row>
    <row r="1410" spans="2:27">
      <c r="B1410" s="6"/>
      <c r="C1410" s="6"/>
      <c r="D1410" s="6"/>
      <c r="E1410" s="6"/>
      <c r="F1410" s="6"/>
      <c r="G1410" s="6"/>
      <c r="H1410" s="6"/>
      <c r="I1410" s="6"/>
      <c r="J1410" s="6"/>
      <c r="K1410" s="6"/>
      <c r="L1410" s="6"/>
      <c r="M1410" s="6"/>
      <c r="N1410" s="6"/>
      <c r="O1410" s="6"/>
      <c r="P1410" s="6"/>
      <c r="Q1410" s="6"/>
      <c r="R1410" s="6"/>
      <c r="S1410" s="6"/>
      <c r="T1410" s="6"/>
      <c r="U1410" s="6"/>
      <c r="V1410" s="6"/>
      <c r="W1410" s="6"/>
      <c r="X1410" s="6"/>
      <c r="Y1410" s="6"/>
      <c r="Z1410" s="6"/>
      <c r="AA1410" s="6"/>
    </row>
    <row r="1411" spans="2:27">
      <c r="B1411" s="6"/>
      <c r="C1411" s="6"/>
      <c r="D1411" s="6"/>
      <c r="E1411" s="6"/>
      <c r="F1411" s="6"/>
      <c r="G1411" s="6"/>
      <c r="H1411" s="6"/>
      <c r="I1411" s="6"/>
      <c r="J1411" s="6"/>
      <c r="K1411" s="6"/>
      <c r="L1411" s="6"/>
      <c r="M1411" s="6"/>
      <c r="N1411" s="6"/>
      <c r="O1411" s="6"/>
      <c r="P1411" s="6"/>
      <c r="Q1411" s="6"/>
      <c r="R1411" s="6"/>
      <c r="S1411" s="6"/>
      <c r="T1411" s="6"/>
      <c r="U1411" s="6"/>
      <c r="V1411" s="6"/>
      <c r="W1411" s="6"/>
      <c r="X1411" s="6"/>
      <c r="Y1411" s="6"/>
      <c r="Z1411" s="6"/>
      <c r="AA1411" s="6"/>
    </row>
    <row r="1412" spans="2:27">
      <c r="B1412" s="6"/>
      <c r="C1412" s="6"/>
      <c r="D1412" s="6"/>
      <c r="E1412" s="6"/>
      <c r="F1412" s="6"/>
      <c r="G1412" s="6"/>
      <c r="H1412" s="6"/>
      <c r="I1412" s="6"/>
      <c r="J1412" s="6"/>
      <c r="K1412" s="6"/>
      <c r="L1412" s="6"/>
      <c r="M1412" s="6"/>
      <c r="N1412" s="6"/>
      <c r="O1412" s="6"/>
      <c r="P1412" s="6"/>
      <c r="Q1412" s="6"/>
      <c r="R1412" s="6"/>
      <c r="S1412" s="6"/>
      <c r="T1412" s="6"/>
      <c r="U1412" s="6"/>
      <c r="V1412" s="6"/>
      <c r="W1412" s="6"/>
      <c r="X1412" s="6"/>
      <c r="Y1412" s="6"/>
      <c r="Z1412" s="6"/>
      <c r="AA1412" s="6"/>
    </row>
    <row r="1413" spans="2:27">
      <c r="B1413" s="6"/>
      <c r="C1413" s="6"/>
      <c r="D1413" s="6"/>
      <c r="E1413" s="6"/>
      <c r="F1413" s="6"/>
      <c r="G1413" s="6"/>
      <c r="H1413" s="6"/>
      <c r="I1413" s="6"/>
      <c r="J1413" s="6"/>
      <c r="K1413" s="6"/>
      <c r="L1413" s="6"/>
      <c r="M1413" s="6"/>
      <c r="N1413" s="6"/>
      <c r="O1413" s="6"/>
      <c r="P1413" s="6"/>
      <c r="Q1413" s="6"/>
      <c r="R1413" s="6"/>
      <c r="S1413" s="6"/>
      <c r="T1413" s="6"/>
      <c r="U1413" s="6"/>
      <c r="V1413" s="6"/>
      <c r="W1413" s="6"/>
      <c r="X1413" s="6"/>
      <c r="Y1413" s="6"/>
      <c r="Z1413" s="6"/>
      <c r="AA1413" s="6"/>
    </row>
    <row r="1414" spans="2:27">
      <c r="B1414" s="6"/>
      <c r="C1414" s="6"/>
      <c r="D1414" s="6"/>
      <c r="E1414" s="6"/>
      <c r="F1414" s="6"/>
      <c r="G1414" s="6"/>
      <c r="H1414" s="6"/>
      <c r="I1414" s="6"/>
      <c r="J1414" s="6"/>
      <c r="K1414" s="6"/>
      <c r="L1414" s="6"/>
      <c r="M1414" s="6"/>
      <c r="N1414" s="6"/>
      <c r="O1414" s="6"/>
      <c r="P1414" s="6"/>
      <c r="Q1414" s="6"/>
      <c r="R1414" s="6"/>
      <c r="S1414" s="6"/>
      <c r="T1414" s="6"/>
      <c r="U1414" s="6"/>
      <c r="V1414" s="6"/>
      <c r="W1414" s="6"/>
      <c r="X1414" s="6"/>
      <c r="Y1414" s="6"/>
      <c r="Z1414" s="6"/>
      <c r="AA1414" s="6"/>
    </row>
    <row r="1415" spans="2:27">
      <c r="B1415" s="6"/>
      <c r="C1415" s="6"/>
      <c r="D1415" s="6"/>
      <c r="E1415" s="6"/>
      <c r="F1415" s="6"/>
      <c r="G1415" s="6"/>
      <c r="H1415" s="6"/>
      <c r="I1415" s="6"/>
      <c r="J1415" s="6"/>
      <c r="K1415" s="6"/>
      <c r="L1415" s="6"/>
      <c r="M1415" s="6"/>
      <c r="N1415" s="6"/>
      <c r="O1415" s="6"/>
      <c r="P1415" s="6"/>
      <c r="Q1415" s="6"/>
      <c r="R1415" s="6"/>
      <c r="S1415" s="6"/>
      <c r="T1415" s="6"/>
      <c r="U1415" s="6"/>
      <c r="V1415" s="6"/>
      <c r="W1415" s="6"/>
      <c r="X1415" s="6"/>
      <c r="Y1415" s="6"/>
      <c r="Z1415" s="6"/>
      <c r="AA1415" s="6"/>
    </row>
    <row r="1416" spans="2:27">
      <c r="B1416" s="6"/>
      <c r="C1416" s="6"/>
      <c r="D1416" s="6"/>
      <c r="E1416" s="6"/>
      <c r="F1416" s="6"/>
      <c r="G1416" s="6"/>
      <c r="H1416" s="6"/>
      <c r="I1416" s="6"/>
      <c r="J1416" s="6"/>
      <c r="K1416" s="6"/>
      <c r="L1416" s="6"/>
      <c r="M1416" s="6"/>
      <c r="N1416" s="6"/>
      <c r="O1416" s="6"/>
      <c r="P1416" s="6"/>
      <c r="Q1416" s="6"/>
      <c r="R1416" s="6"/>
      <c r="S1416" s="6"/>
      <c r="T1416" s="6"/>
      <c r="U1416" s="6"/>
      <c r="V1416" s="6"/>
      <c r="W1416" s="6"/>
      <c r="X1416" s="6"/>
      <c r="Y1416" s="6"/>
      <c r="Z1416" s="6"/>
      <c r="AA1416" s="6"/>
    </row>
    <row r="1417" spans="2:27">
      <c r="B1417" s="6"/>
      <c r="C1417" s="6"/>
      <c r="D1417" s="6"/>
      <c r="E1417" s="6"/>
      <c r="F1417" s="6"/>
      <c r="G1417" s="6"/>
      <c r="H1417" s="6"/>
      <c r="I1417" s="6"/>
      <c r="J1417" s="6"/>
      <c r="K1417" s="6"/>
      <c r="L1417" s="6"/>
      <c r="M1417" s="6"/>
      <c r="N1417" s="6"/>
      <c r="O1417" s="6"/>
      <c r="P1417" s="6"/>
      <c r="Q1417" s="6"/>
      <c r="R1417" s="6"/>
      <c r="S1417" s="6"/>
      <c r="T1417" s="6"/>
      <c r="U1417" s="6"/>
      <c r="V1417" s="6"/>
      <c r="W1417" s="6"/>
      <c r="X1417" s="6"/>
      <c r="Y1417" s="6"/>
      <c r="Z1417" s="6"/>
      <c r="AA1417" s="6"/>
    </row>
    <row r="1418" spans="2:27">
      <c r="B1418" s="6"/>
      <c r="C1418" s="6"/>
      <c r="D1418" s="6"/>
      <c r="E1418" s="6"/>
      <c r="F1418" s="6"/>
      <c r="G1418" s="6"/>
      <c r="H1418" s="6"/>
      <c r="I1418" s="6"/>
      <c r="J1418" s="6"/>
      <c r="K1418" s="6"/>
      <c r="L1418" s="6"/>
      <c r="M1418" s="6"/>
      <c r="N1418" s="6"/>
      <c r="O1418" s="6"/>
      <c r="P1418" s="6"/>
      <c r="Q1418" s="6"/>
      <c r="R1418" s="6"/>
      <c r="S1418" s="6"/>
      <c r="T1418" s="6"/>
      <c r="U1418" s="6"/>
      <c r="V1418" s="6"/>
      <c r="W1418" s="6"/>
      <c r="X1418" s="6"/>
      <c r="Y1418" s="6"/>
      <c r="Z1418" s="6"/>
      <c r="AA1418" s="6"/>
    </row>
    <row r="1419" spans="2:27">
      <c r="B1419" s="6"/>
      <c r="C1419" s="6"/>
      <c r="D1419" s="6"/>
      <c r="E1419" s="6"/>
      <c r="F1419" s="6"/>
      <c r="G1419" s="6"/>
      <c r="H1419" s="6"/>
      <c r="I1419" s="6"/>
      <c r="J1419" s="6"/>
      <c r="K1419" s="6"/>
      <c r="L1419" s="6"/>
      <c r="M1419" s="6"/>
      <c r="N1419" s="6"/>
      <c r="O1419" s="6"/>
      <c r="P1419" s="6"/>
      <c r="Q1419" s="6"/>
      <c r="R1419" s="6"/>
      <c r="S1419" s="6"/>
      <c r="T1419" s="6"/>
      <c r="U1419" s="6"/>
      <c r="V1419" s="6"/>
      <c r="W1419" s="6"/>
      <c r="X1419" s="6"/>
      <c r="Y1419" s="6"/>
      <c r="Z1419" s="6"/>
      <c r="AA1419" s="6"/>
    </row>
    <row r="1420" spans="2:27">
      <c r="B1420" s="6"/>
      <c r="C1420" s="6"/>
      <c r="D1420" s="6"/>
      <c r="E1420" s="6"/>
      <c r="F1420" s="6"/>
      <c r="G1420" s="6"/>
      <c r="H1420" s="6"/>
      <c r="I1420" s="6"/>
      <c r="J1420" s="6"/>
      <c r="K1420" s="6"/>
      <c r="L1420" s="6"/>
      <c r="M1420" s="6"/>
      <c r="N1420" s="6"/>
      <c r="O1420" s="6"/>
      <c r="P1420" s="6"/>
      <c r="Q1420" s="6"/>
      <c r="R1420" s="6"/>
      <c r="S1420" s="6"/>
      <c r="T1420" s="6"/>
      <c r="U1420" s="6"/>
      <c r="V1420" s="6"/>
      <c r="W1420" s="6"/>
      <c r="X1420" s="6"/>
      <c r="Y1420" s="6"/>
      <c r="Z1420" s="6"/>
      <c r="AA1420" s="6"/>
    </row>
    <row r="1421" spans="2:27">
      <c r="B1421" s="6"/>
      <c r="C1421" s="6"/>
      <c r="D1421" s="6"/>
      <c r="E1421" s="6"/>
      <c r="F1421" s="6"/>
      <c r="G1421" s="6"/>
      <c r="H1421" s="6"/>
      <c r="I1421" s="6"/>
      <c r="J1421" s="6"/>
      <c r="K1421" s="6"/>
      <c r="L1421" s="6"/>
      <c r="M1421" s="6"/>
      <c r="N1421" s="6"/>
      <c r="O1421" s="6"/>
      <c r="P1421" s="6"/>
      <c r="Q1421" s="6"/>
      <c r="R1421" s="6"/>
      <c r="S1421" s="6"/>
      <c r="T1421" s="6"/>
      <c r="U1421" s="6"/>
      <c r="V1421" s="6"/>
      <c r="W1421" s="6"/>
      <c r="X1421" s="6"/>
      <c r="Y1421" s="6"/>
      <c r="Z1421" s="6"/>
      <c r="AA1421" s="6"/>
    </row>
    <row r="1422" spans="2:27">
      <c r="B1422" s="6"/>
      <c r="C1422" s="6"/>
      <c r="D1422" s="6"/>
      <c r="E1422" s="6"/>
      <c r="F1422" s="6"/>
      <c r="G1422" s="6"/>
      <c r="H1422" s="6"/>
      <c r="I1422" s="6"/>
      <c r="J1422" s="6"/>
      <c r="K1422" s="6"/>
      <c r="L1422" s="6"/>
      <c r="M1422" s="6"/>
      <c r="N1422" s="6"/>
      <c r="O1422" s="6"/>
      <c r="P1422" s="6"/>
      <c r="Q1422" s="6"/>
      <c r="R1422" s="6"/>
      <c r="S1422" s="6"/>
      <c r="T1422" s="6"/>
      <c r="U1422" s="6"/>
      <c r="V1422" s="6"/>
      <c r="W1422" s="6"/>
      <c r="X1422" s="6"/>
      <c r="Y1422" s="6"/>
      <c r="Z1422" s="6"/>
      <c r="AA1422" s="6"/>
    </row>
    <row r="1423" spans="2:27">
      <c r="B1423" s="6"/>
      <c r="C1423" s="6"/>
      <c r="D1423" s="6"/>
      <c r="E1423" s="6"/>
      <c r="F1423" s="6"/>
      <c r="G1423" s="6"/>
      <c r="H1423" s="6"/>
      <c r="I1423" s="6"/>
      <c r="J1423" s="6"/>
      <c r="K1423" s="6"/>
      <c r="L1423" s="6"/>
      <c r="M1423" s="6"/>
      <c r="N1423" s="6"/>
      <c r="O1423" s="6"/>
      <c r="P1423" s="6"/>
      <c r="Q1423" s="6"/>
      <c r="R1423" s="6"/>
      <c r="S1423" s="6"/>
      <c r="T1423" s="6"/>
      <c r="U1423" s="6"/>
      <c r="V1423" s="6"/>
      <c r="W1423" s="6"/>
      <c r="X1423" s="6"/>
      <c r="Y1423" s="6"/>
      <c r="Z1423" s="6"/>
      <c r="AA1423" s="6"/>
    </row>
    <row r="1424" spans="2:27">
      <c r="B1424" s="6"/>
      <c r="C1424" s="6"/>
      <c r="D1424" s="6"/>
      <c r="E1424" s="6"/>
      <c r="F1424" s="6"/>
      <c r="G1424" s="6"/>
      <c r="H1424" s="6"/>
      <c r="I1424" s="6"/>
      <c r="J1424" s="6"/>
      <c r="K1424" s="6"/>
      <c r="L1424" s="6"/>
      <c r="M1424" s="6"/>
      <c r="N1424" s="6"/>
      <c r="O1424" s="6"/>
      <c r="P1424" s="6"/>
      <c r="Q1424" s="6"/>
      <c r="R1424" s="6"/>
      <c r="S1424" s="6"/>
      <c r="T1424" s="6"/>
      <c r="U1424" s="6"/>
      <c r="V1424" s="6"/>
      <c r="W1424" s="6"/>
      <c r="X1424" s="6"/>
      <c r="Y1424" s="6"/>
      <c r="Z1424" s="6"/>
      <c r="AA1424" s="6"/>
    </row>
    <row r="1425" spans="2:27">
      <c r="B1425" s="6"/>
      <c r="C1425" s="6"/>
      <c r="D1425" s="6"/>
      <c r="E1425" s="6"/>
      <c r="F1425" s="6"/>
      <c r="G1425" s="6"/>
      <c r="H1425" s="6"/>
      <c r="I1425" s="6"/>
      <c r="J1425" s="6"/>
      <c r="K1425" s="6"/>
      <c r="L1425" s="6"/>
      <c r="M1425" s="6"/>
      <c r="N1425" s="6"/>
      <c r="O1425" s="6"/>
      <c r="P1425" s="6"/>
      <c r="Q1425" s="6"/>
      <c r="R1425" s="6"/>
      <c r="S1425" s="6"/>
      <c r="T1425" s="6"/>
      <c r="U1425" s="6"/>
      <c r="V1425" s="6"/>
      <c r="W1425" s="6"/>
      <c r="X1425" s="6"/>
      <c r="Y1425" s="6"/>
      <c r="Z1425" s="6"/>
      <c r="AA1425" s="6"/>
    </row>
    <row r="1426" spans="2:27">
      <c r="B1426" s="6"/>
      <c r="C1426" s="6"/>
      <c r="D1426" s="6"/>
      <c r="E1426" s="6"/>
      <c r="F1426" s="6"/>
      <c r="G1426" s="6"/>
      <c r="H1426" s="6"/>
      <c r="I1426" s="6"/>
      <c r="J1426" s="6"/>
      <c r="K1426" s="6"/>
      <c r="L1426" s="6"/>
      <c r="M1426" s="6"/>
      <c r="N1426" s="6"/>
      <c r="O1426" s="6"/>
      <c r="P1426" s="6"/>
      <c r="Q1426" s="6"/>
      <c r="R1426" s="6"/>
      <c r="S1426" s="6"/>
      <c r="T1426" s="6"/>
      <c r="U1426" s="6"/>
      <c r="V1426" s="6"/>
      <c r="W1426" s="6"/>
      <c r="X1426" s="6"/>
      <c r="Y1426" s="6"/>
      <c r="Z1426" s="6"/>
      <c r="AA1426" s="6"/>
    </row>
    <row r="1427" spans="2:27">
      <c r="B1427" s="6"/>
      <c r="C1427" s="6"/>
      <c r="D1427" s="6"/>
      <c r="E1427" s="6"/>
      <c r="F1427" s="6"/>
      <c r="G1427" s="6"/>
      <c r="H1427" s="6"/>
      <c r="I1427" s="6"/>
      <c r="J1427" s="6"/>
      <c r="K1427" s="6"/>
      <c r="L1427" s="6"/>
      <c r="M1427" s="6"/>
      <c r="N1427" s="6"/>
      <c r="O1427" s="6"/>
      <c r="P1427" s="6"/>
      <c r="Q1427" s="6"/>
      <c r="R1427" s="6"/>
      <c r="S1427" s="6"/>
      <c r="T1427" s="6"/>
      <c r="U1427" s="6"/>
      <c r="V1427" s="6"/>
      <c r="W1427" s="6"/>
      <c r="X1427" s="6"/>
      <c r="Y1427" s="6"/>
      <c r="Z1427" s="6"/>
      <c r="AA1427" s="6"/>
    </row>
    <row r="1428" spans="2:27">
      <c r="B1428" s="6"/>
      <c r="C1428" s="6"/>
      <c r="D1428" s="6"/>
      <c r="E1428" s="6"/>
      <c r="F1428" s="6"/>
      <c r="G1428" s="6"/>
      <c r="H1428" s="6"/>
      <c r="I1428" s="6"/>
      <c r="J1428" s="6"/>
      <c r="K1428" s="6"/>
      <c r="L1428" s="6"/>
      <c r="M1428" s="6"/>
      <c r="N1428" s="6"/>
      <c r="O1428" s="6"/>
      <c r="P1428" s="6"/>
      <c r="Q1428" s="6"/>
      <c r="R1428" s="6"/>
      <c r="S1428" s="6"/>
      <c r="T1428" s="6"/>
      <c r="U1428" s="6"/>
      <c r="V1428" s="6"/>
      <c r="W1428" s="6"/>
      <c r="X1428" s="6"/>
      <c r="Y1428" s="6"/>
      <c r="Z1428" s="6"/>
      <c r="AA1428" s="6"/>
    </row>
    <row r="1429" spans="2:27">
      <c r="B1429" s="6"/>
      <c r="C1429" s="6"/>
      <c r="D1429" s="6"/>
      <c r="E1429" s="6"/>
      <c r="F1429" s="6"/>
      <c r="G1429" s="6"/>
      <c r="H1429" s="6"/>
      <c r="I1429" s="6"/>
      <c r="J1429" s="6"/>
      <c r="K1429" s="6"/>
      <c r="L1429" s="6"/>
      <c r="M1429" s="6"/>
      <c r="N1429" s="6"/>
      <c r="O1429" s="6"/>
      <c r="P1429" s="6"/>
      <c r="Q1429" s="6"/>
      <c r="R1429" s="6"/>
      <c r="S1429" s="6"/>
      <c r="T1429" s="6"/>
      <c r="U1429" s="6"/>
      <c r="V1429" s="6"/>
      <c r="W1429" s="6"/>
      <c r="X1429" s="6"/>
      <c r="Y1429" s="6"/>
      <c r="Z1429" s="6"/>
      <c r="AA1429" s="6"/>
    </row>
    <row r="1430" spans="2:27">
      <c r="B1430" s="6"/>
      <c r="C1430" s="6"/>
      <c r="D1430" s="6"/>
      <c r="E1430" s="6"/>
      <c r="F1430" s="6"/>
      <c r="G1430" s="6"/>
      <c r="H1430" s="6"/>
      <c r="I1430" s="6"/>
      <c r="J1430" s="6"/>
      <c r="K1430" s="6"/>
      <c r="L1430" s="6"/>
      <c r="M1430" s="6"/>
      <c r="N1430" s="6"/>
      <c r="O1430" s="6"/>
      <c r="P1430" s="6"/>
      <c r="Q1430" s="6"/>
      <c r="R1430" s="6"/>
      <c r="S1430" s="6"/>
      <c r="T1430" s="6"/>
      <c r="U1430" s="6"/>
      <c r="V1430" s="6"/>
      <c r="W1430" s="6"/>
      <c r="X1430" s="6"/>
      <c r="Y1430" s="6"/>
      <c r="Z1430" s="6"/>
      <c r="AA1430" s="6"/>
    </row>
    <row r="1431" spans="2:27">
      <c r="B1431" s="6"/>
      <c r="C1431" s="6"/>
      <c r="D1431" s="6"/>
      <c r="E1431" s="6"/>
      <c r="F1431" s="6"/>
      <c r="G1431" s="6"/>
      <c r="H1431" s="6"/>
      <c r="I1431" s="6"/>
      <c r="J1431" s="6"/>
      <c r="K1431" s="6"/>
      <c r="L1431" s="6"/>
      <c r="M1431" s="6"/>
      <c r="N1431" s="6"/>
      <c r="O1431" s="6"/>
      <c r="P1431" s="6"/>
      <c r="Q1431" s="6"/>
      <c r="R1431" s="6"/>
      <c r="S1431" s="6"/>
      <c r="T1431" s="6"/>
      <c r="U1431" s="6"/>
      <c r="V1431" s="6"/>
      <c r="W1431" s="6"/>
      <c r="X1431" s="6"/>
      <c r="Y1431" s="6"/>
      <c r="Z1431" s="6"/>
      <c r="AA1431" s="6"/>
    </row>
    <row r="1432" spans="2:27">
      <c r="B1432" s="6"/>
      <c r="C1432" s="6"/>
      <c r="D1432" s="6"/>
      <c r="E1432" s="6"/>
      <c r="F1432" s="6"/>
      <c r="G1432" s="6"/>
      <c r="H1432" s="6"/>
      <c r="I1432" s="6"/>
      <c r="J1432" s="6"/>
      <c r="K1432" s="6"/>
      <c r="L1432" s="6"/>
      <c r="M1432" s="6"/>
      <c r="N1432" s="6"/>
      <c r="O1432" s="6"/>
      <c r="P1432" s="6"/>
      <c r="Q1432" s="6"/>
      <c r="R1432" s="6"/>
      <c r="S1432" s="6"/>
      <c r="T1432" s="6"/>
      <c r="U1432" s="6"/>
      <c r="V1432" s="6"/>
      <c r="W1432" s="6"/>
      <c r="X1432" s="6"/>
      <c r="Y1432" s="6"/>
      <c r="Z1432" s="6"/>
      <c r="AA1432" s="6"/>
    </row>
    <row r="1433" spans="2:27">
      <c r="B1433" s="6"/>
      <c r="C1433" s="6"/>
      <c r="D1433" s="6"/>
      <c r="E1433" s="6"/>
      <c r="F1433" s="6"/>
      <c r="G1433" s="6"/>
      <c r="H1433" s="6"/>
      <c r="I1433" s="6"/>
      <c r="J1433" s="6"/>
      <c r="K1433" s="6"/>
      <c r="L1433" s="6"/>
      <c r="M1433" s="6"/>
      <c r="N1433" s="6"/>
      <c r="O1433" s="6"/>
      <c r="P1433" s="6"/>
      <c r="Q1433" s="6"/>
      <c r="R1433" s="6"/>
      <c r="S1433" s="6"/>
      <c r="T1433" s="6"/>
      <c r="U1433" s="6"/>
      <c r="V1433" s="6"/>
      <c r="W1433" s="6"/>
      <c r="X1433" s="6"/>
      <c r="Y1433" s="6"/>
      <c r="Z1433" s="6"/>
      <c r="AA1433" s="6"/>
    </row>
    <row r="1434" spans="2:27">
      <c r="B1434" s="6"/>
      <c r="C1434" s="6"/>
      <c r="D1434" s="6"/>
      <c r="E1434" s="6"/>
      <c r="F1434" s="6"/>
      <c r="G1434" s="6"/>
      <c r="H1434" s="6"/>
      <c r="I1434" s="6"/>
      <c r="J1434" s="6"/>
      <c r="K1434" s="6"/>
      <c r="L1434" s="6"/>
      <c r="M1434" s="6"/>
      <c r="N1434" s="6"/>
      <c r="O1434" s="6"/>
      <c r="P1434" s="6"/>
      <c r="Q1434" s="6"/>
      <c r="R1434" s="6"/>
      <c r="S1434" s="6"/>
      <c r="T1434" s="6"/>
      <c r="U1434" s="6"/>
      <c r="V1434" s="6"/>
      <c r="W1434" s="6"/>
      <c r="X1434" s="6"/>
      <c r="Y1434" s="6"/>
      <c r="Z1434" s="6"/>
      <c r="AA1434" s="6"/>
    </row>
    <row r="1435" spans="2:27">
      <c r="B1435" s="6"/>
      <c r="C1435" s="6"/>
      <c r="D1435" s="6"/>
      <c r="E1435" s="6"/>
      <c r="F1435" s="6"/>
      <c r="G1435" s="6"/>
      <c r="H1435" s="6"/>
      <c r="I1435" s="6"/>
      <c r="J1435" s="6"/>
      <c r="K1435" s="6"/>
      <c r="L1435" s="6"/>
      <c r="M1435" s="6"/>
      <c r="N1435" s="6"/>
      <c r="O1435" s="6"/>
      <c r="P1435" s="6"/>
      <c r="Q1435" s="6"/>
      <c r="R1435" s="6"/>
      <c r="S1435" s="6"/>
      <c r="T1435" s="6"/>
      <c r="U1435" s="6"/>
      <c r="V1435" s="6"/>
      <c r="W1435" s="6"/>
      <c r="X1435" s="6"/>
      <c r="Y1435" s="6"/>
      <c r="Z1435" s="6"/>
      <c r="AA1435" s="6"/>
    </row>
    <row r="1436" spans="2:27">
      <c r="B1436" s="6"/>
      <c r="C1436" s="6"/>
      <c r="D1436" s="6"/>
      <c r="E1436" s="6"/>
      <c r="F1436" s="6"/>
      <c r="G1436" s="6"/>
      <c r="H1436" s="6"/>
      <c r="I1436" s="6"/>
      <c r="J1436" s="6"/>
      <c r="K1436" s="6"/>
      <c r="L1436" s="6"/>
      <c r="M1436" s="6"/>
      <c r="N1436" s="6"/>
      <c r="O1436" s="6"/>
      <c r="P1436" s="6"/>
      <c r="Q1436" s="6"/>
      <c r="R1436" s="6"/>
      <c r="S1436" s="6"/>
      <c r="T1436" s="6"/>
      <c r="U1436" s="6"/>
      <c r="V1436" s="6"/>
      <c r="W1436" s="6"/>
      <c r="X1436" s="6"/>
      <c r="Y1436" s="6"/>
      <c r="Z1436" s="6"/>
      <c r="AA1436" s="6"/>
    </row>
    <row r="1437" spans="2:27">
      <c r="B1437" s="6"/>
      <c r="C1437" s="6"/>
      <c r="D1437" s="6"/>
      <c r="E1437" s="6"/>
      <c r="F1437" s="6"/>
      <c r="G1437" s="6"/>
      <c r="H1437" s="6"/>
      <c r="I1437" s="6"/>
      <c r="J1437" s="6"/>
      <c r="K1437" s="6"/>
      <c r="L1437" s="6"/>
      <c r="M1437" s="6"/>
      <c r="N1437" s="6"/>
      <c r="O1437" s="6"/>
      <c r="P1437" s="6"/>
      <c r="Q1437" s="6"/>
      <c r="R1437" s="6"/>
      <c r="S1437" s="6"/>
      <c r="T1437" s="6"/>
      <c r="U1437" s="6"/>
      <c r="V1437" s="6"/>
      <c r="W1437" s="6"/>
      <c r="X1437" s="6"/>
      <c r="Y1437" s="6"/>
      <c r="Z1437" s="6"/>
      <c r="AA1437" s="6"/>
    </row>
    <row r="1438" spans="2:27">
      <c r="B1438" s="6"/>
      <c r="C1438" s="6"/>
      <c r="D1438" s="6"/>
      <c r="E1438" s="6"/>
      <c r="F1438" s="6"/>
      <c r="G1438" s="6"/>
      <c r="H1438" s="6"/>
      <c r="I1438" s="6"/>
      <c r="J1438" s="6"/>
      <c r="K1438" s="6"/>
      <c r="L1438" s="6"/>
      <c r="M1438" s="6"/>
      <c r="N1438" s="6"/>
      <c r="O1438" s="6"/>
      <c r="P1438" s="6"/>
      <c r="Q1438" s="6"/>
      <c r="R1438" s="6"/>
      <c r="S1438" s="6"/>
      <c r="T1438" s="6"/>
      <c r="U1438" s="6"/>
      <c r="V1438" s="6"/>
      <c r="W1438" s="6"/>
      <c r="X1438" s="6"/>
      <c r="Y1438" s="6"/>
      <c r="Z1438" s="6"/>
      <c r="AA1438" s="6"/>
    </row>
    <row r="1439" spans="2:27">
      <c r="B1439" s="6"/>
      <c r="C1439" s="6"/>
      <c r="D1439" s="6"/>
      <c r="E1439" s="6"/>
      <c r="F1439" s="6"/>
      <c r="G1439" s="6"/>
      <c r="H1439" s="6"/>
      <c r="I1439" s="6"/>
      <c r="J1439" s="6"/>
      <c r="K1439" s="6"/>
      <c r="L1439" s="6"/>
      <c r="M1439" s="6"/>
      <c r="N1439" s="6"/>
      <c r="O1439" s="6"/>
      <c r="P1439" s="6"/>
      <c r="Q1439" s="6"/>
      <c r="R1439" s="6"/>
      <c r="S1439" s="6"/>
      <c r="T1439" s="6"/>
      <c r="U1439" s="6"/>
      <c r="V1439" s="6"/>
      <c r="W1439" s="6"/>
      <c r="X1439" s="6"/>
      <c r="Y1439" s="6"/>
      <c r="Z1439" s="6"/>
      <c r="AA1439" s="6"/>
    </row>
    <row r="1440" spans="2:27">
      <c r="B1440" s="6"/>
      <c r="C1440" s="6"/>
      <c r="D1440" s="6"/>
      <c r="E1440" s="6"/>
      <c r="F1440" s="6"/>
      <c r="G1440" s="6"/>
      <c r="H1440" s="6"/>
      <c r="I1440" s="6"/>
      <c r="J1440" s="6"/>
      <c r="K1440" s="6"/>
      <c r="L1440" s="6"/>
      <c r="M1440" s="6"/>
      <c r="N1440" s="6"/>
      <c r="O1440" s="6"/>
      <c r="P1440" s="6"/>
      <c r="Q1440" s="6"/>
      <c r="R1440" s="6"/>
      <c r="S1440" s="6"/>
      <c r="T1440" s="6"/>
      <c r="U1440" s="6"/>
      <c r="V1440" s="6"/>
      <c r="W1440" s="6"/>
      <c r="X1440" s="6"/>
      <c r="Y1440" s="6"/>
      <c r="Z1440" s="6"/>
      <c r="AA1440" s="6"/>
    </row>
    <row r="1441" spans="2:27">
      <c r="B1441" s="6"/>
      <c r="C1441" s="6"/>
      <c r="D1441" s="6"/>
      <c r="E1441" s="6"/>
      <c r="F1441" s="6"/>
      <c r="G1441" s="6"/>
      <c r="H1441" s="6"/>
      <c r="I1441" s="6"/>
      <c r="J1441" s="6"/>
      <c r="K1441" s="6"/>
      <c r="L1441" s="6"/>
      <c r="M1441" s="6"/>
      <c r="N1441" s="6"/>
      <c r="O1441" s="6"/>
      <c r="P1441" s="6"/>
      <c r="Q1441" s="6"/>
      <c r="R1441" s="6"/>
      <c r="S1441" s="6"/>
      <c r="T1441" s="6"/>
      <c r="U1441" s="6"/>
      <c r="V1441" s="6"/>
      <c r="W1441" s="6"/>
      <c r="X1441" s="6"/>
      <c r="Y1441" s="6"/>
      <c r="Z1441" s="6"/>
      <c r="AA1441" s="6"/>
    </row>
    <row r="1442" spans="2:27">
      <c r="B1442" s="6"/>
      <c r="C1442" s="6"/>
      <c r="D1442" s="6"/>
      <c r="E1442" s="6"/>
      <c r="F1442" s="6"/>
      <c r="G1442" s="6"/>
      <c r="H1442" s="6"/>
      <c r="I1442" s="6"/>
      <c r="J1442" s="6"/>
      <c r="K1442" s="6"/>
      <c r="L1442" s="6"/>
      <c r="M1442" s="6"/>
      <c r="N1442" s="6"/>
      <c r="O1442" s="6"/>
      <c r="P1442" s="6"/>
      <c r="Q1442" s="6"/>
      <c r="R1442" s="6"/>
      <c r="S1442" s="6"/>
      <c r="T1442" s="6"/>
      <c r="U1442" s="6"/>
      <c r="V1442" s="6"/>
      <c r="W1442" s="6"/>
      <c r="X1442" s="6"/>
      <c r="Y1442" s="6"/>
      <c r="Z1442" s="6"/>
      <c r="AA1442" s="6"/>
    </row>
    <row r="1443" spans="2:27">
      <c r="B1443" s="6"/>
      <c r="C1443" s="6"/>
      <c r="D1443" s="6"/>
      <c r="E1443" s="6"/>
      <c r="F1443" s="6"/>
      <c r="G1443" s="6"/>
      <c r="H1443" s="6"/>
      <c r="I1443" s="6"/>
      <c r="J1443" s="6"/>
      <c r="K1443" s="6"/>
      <c r="L1443" s="6"/>
      <c r="M1443" s="6"/>
      <c r="N1443" s="6"/>
      <c r="O1443" s="6"/>
      <c r="P1443" s="6"/>
      <c r="Q1443" s="6"/>
      <c r="R1443" s="6"/>
      <c r="S1443" s="6"/>
      <c r="T1443" s="6"/>
      <c r="U1443" s="6"/>
      <c r="V1443" s="6"/>
      <c r="W1443" s="6"/>
      <c r="X1443" s="6"/>
      <c r="Y1443" s="6"/>
      <c r="Z1443" s="6"/>
      <c r="AA1443" s="6"/>
    </row>
    <row r="1444" spans="2:27">
      <c r="B1444" s="6"/>
      <c r="C1444" s="6"/>
      <c r="D1444" s="6"/>
      <c r="E1444" s="6"/>
      <c r="F1444" s="6"/>
      <c r="G1444" s="6"/>
      <c r="H1444" s="6"/>
      <c r="I1444" s="6"/>
      <c r="J1444" s="6"/>
      <c r="K1444" s="6"/>
      <c r="L1444" s="6"/>
      <c r="M1444" s="6"/>
      <c r="N1444" s="6"/>
      <c r="O1444" s="6"/>
      <c r="P1444" s="6"/>
      <c r="Q1444" s="6"/>
      <c r="R1444" s="6"/>
      <c r="S1444" s="6"/>
      <c r="T1444" s="6"/>
      <c r="U1444" s="6"/>
      <c r="V1444" s="6"/>
      <c r="W1444" s="6"/>
      <c r="X1444" s="6"/>
      <c r="Y1444" s="6"/>
      <c r="Z1444" s="6"/>
      <c r="AA1444" s="6"/>
    </row>
    <row r="1445" spans="2:27">
      <c r="B1445" s="6"/>
      <c r="C1445" s="6"/>
      <c r="D1445" s="6"/>
      <c r="E1445" s="6"/>
      <c r="F1445" s="6"/>
      <c r="G1445" s="6"/>
      <c r="H1445" s="6"/>
      <c r="I1445" s="6"/>
      <c r="J1445" s="6"/>
      <c r="K1445" s="6"/>
      <c r="L1445" s="6"/>
      <c r="M1445" s="6"/>
      <c r="N1445" s="6"/>
      <c r="O1445" s="6"/>
      <c r="P1445" s="6"/>
      <c r="Q1445" s="6"/>
      <c r="R1445" s="6"/>
      <c r="S1445" s="6"/>
      <c r="T1445" s="6"/>
      <c r="U1445" s="6"/>
      <c r="V1445" s="6"/>
      <c r="W1445" s="6"/>
      <c r="X1445" s="6"/>
      <c r="Y1445" s="6"/>
      <c r="Z1445" s="6"/>
      <c r="AA1445" s="6"/>
    </row>
    <row r="1446" spans="2:27">
      <c r="B1446" s="6"/>
      <c r="C1446" s="6"/>
      <c r="D1446" s="6"/>
      <c r="E1446" s="6"/>
      <c r="F1446" s="6"/>
      <c r="G1446" s="6"/>
      <c r="H1446" s="6"/>
      <c r="I1446" s="6"/>
      <c r="J1446" s="6"/>
      <c r="K1446" s="6"/>
      <c r="L1446" s="6"/>
      <c r="M1446" s="6"/>
      <c r="N1446" s="6"/>
      <c r="O1446" s="6"/>
      <c r="P1446" s="6"/>
      <c r="Q1446" s="6"/>
      <c r="R1446" s="6"/>
      <c r="S1446" s="6"/>
      <c r="T1446" s="6"/>
      <c r="U1446" s="6"/>
      <c r="V1446" s="6"/>
      <c r="W1446" s="6"/>
      <c r="X1446" s="6"/>
      <c r="Y1446" s="6"/>
      <c r="Z1446" s="6"/>
      <c r="AA1446" s="6"/>
    </row>
    <row r="1447" spans="2:27">
      <c r="B1447" s="6"/>
      <c r="C1447" s="6"/>
      <c r="D1447" s="6"/>
      <c r="E1447" s="6"/>
      <c r="F1447" s="6"/>
      <c r="G1447" s="6"/>
      <c r="H1447" s="6"/>
      <c r="I1447" s="6"/>
      <c r="J1447" s="6"/>
      <c r="K1447" s="6"/>
      <c r="L1447" s="6"/>
      <c r="M1447" s="6"/>
      <c r="N1447" s="6"/>
      <c r="O1447" s="6"/>
      <c r="P1447" s="6"/>
      <c r="Q1447" s="6"/>
      <c r="R1447" s="6"/>
      <c r="S1447" s="6"/>
      <c r="T1447" s="6"/>
      <c r="U1447" s="6"/>
      <c r="V1447" s="6"/>
      <c r="W1447" s="6"/>
      <c r="X1447" s="6"/>
      <c r="Y1447" s="6"/>
      <c r="Z1447" s="6"/>
      <c r="AA1447" s="6"/>
    </row>
    <row r="1448" spans="2:27">
      <c r="B1448" s="6"/>
      <c r="C1448" s="6"/>
      <c r="D1448" s="6"/>
      <c r="E1448" s="6"/>
      <c r="F1448" s="6"/>
      <c r="G1448" s="6"/>
      <c r="H1448" s="6"/>
      <c r="I1448" s="6"/>
      <c r="J1448" s="6"/>
      <c r="K1448" s="6"/>
      <c r="L1448" s="6"/>
      <c r="M1448" s="6"/>
      <c r="N1448" s="6"/>
      <c r="O1448" s="6"/>
      <c r="P1448" s="6"/>
      <c r="Q1448" s="6"/>
      <c r="R1448" s="6"/>
      <c r="S1448" s="6"/>
      <c r="T1448" s="6"/>
      <c r="U1448" s="6"/>
      <c r="V1448" s="6"/>
      <c r="W1448" s="6"/>
      <c r="X1448" s="6"/>
      <c r="Y1448" s="6"/>
      <c r="Z1448" s="6"/>
      <c r="AA1448" s="6"/>
    </row>
    <row r="1449" spans="2:27">
      <c r="B1449" s="6"/>
      <c r="C1449" s="6"/>
      <c r="D1449" s="6"/>
      <c r="E1449" s="6"/>
      <c r="F1449" s="6"/>
      <c r="G1449" s="6"/>
      <c r="H1449" s="6"/>
      <c r="I1449" s="6"/>
      <c r="J1449" s="6"/>
      <c r="K1449" s="6"/>
      <c r="L1449" s="6"/>
      <c r="M1449" s="6"/>
      <c r="N1449" s="6"/>
      <c r="O1449" s="6"/>
      <c r="P1449" s="6"/>
      <c r="Q1449" s="6"/>
      <c r="R1449" s="6"/>
      <c r="S1449" s="6"/>
      <c r="T1449" s="6"/>
      <c r="U1449" s="6"/>
      <c r="V1449" s="6"/>
      <c r="W1449" s="6"/>
      <c r="X1449" s="6"/>
      <c r="Y1449" s="6"/>
      <c r="Z1449" s="6"/>
      <c r="AA1449" s="6"/>
    </row>
    <row r="1450" spans="2:27">
      <c r="B1450" s="6"/>
      <c r="C1450" s="6"/>
      <c r="D1450" s="6"/>
      <c r="E1450" s="6"/>
      <c r="F1450" s="6"/>
      <c r="G1450" s="6"/>
      <c r="H1450" s="6"/>
      <c r="I1450" s="6"/>
      <c r="J1450" s="6"/>
      <c r="K1450" s="6"/>
      <c r="L1450" s="6"/>
      <c r="M1450" s="6"/>
      <c r="N1450" s="6"/>
      <c r="O1450" s="6"/>
      <c r="P1450" s="6"/>
      <c r="Q1450" s="6"/>
      <c r="R1450" s="6"/>
      <c r="S1450" s="6"/>
      <c r="T1450" s="6"/>
      <c r="U1450" s="6"/>
      <c r="V1450" s="6"/>
      <c r="W1450" s="6"/>
      <c r="X1450" s="6"/>
      <c r="Y1450" s="6"/>
      <c r="Z1450" s="6"/>
      <c r="AA1450" s="6"/>
    </row>
    <row r="1451" spans="2:27">
      <c r="B1451" s="6"/>
      <c r="C1451" s="6"/>
      <c r="D1451" s="6"/>
      <c r="E1451" s="6"/>
      <c r="F1451" s="6"/>
      <c r="G1451" s="6"/>
      <c r="H1451" s="6"/>
      <c r="I1451" s="6"/>
      <c r="J1451" s="6"/>
      <c r="K1451" s="6"/>
      <c r="L1451" s="6"/>
      <c r="M1451" s="6"/>
      <c r="N1451" s="6"/>
      <c r="O1451" s="6"/>
      <c r="P1451" s="6"/>
      <c r="Q1451" s="6"/>
      <c r="R1451" s="6"/>
      <c r="S1451" s="6"/>
      <c r="T1451" s="6"/>
      <c r="U1451" s="6"/>
      <c r="V1451" s="6"/>
      <c r="W1451" s="6"/>
      <c r="X1451" s="6"/>
      <c r="Y1451" s="6"/>
      <c r="Z1451" s="6"/>
      <c r="AA1451" s="6"/>
    </row>
    <row r="1452" spans="2:27">
      <c r="B1452" s="6"/>
      <c r="C1452" s="6"/>
      <c r="D1452" s="6"/>
      <c r="E1452" s="6"/>
      <c r="F1452" s="6"/>
      <c r="G1452" s="6"/>
      <c r="H1452" s="6"/>
      <c r="I1452" s="6"/>
      <c r="J1452" s="6"/>
      <c r="K1452" s="6"/>
      <c r="L1452" s="6"/>
      <c r="M1452" s="6"/>
      <c r="N1452" s="6"/>
      <c r="O1452" s="6"/>
      <c r="P1452" s="6"/>
      <c r="Q1452" s="6"/>
      <c r="R1452" s="6"/>
      <c r="S1452" s="6"/>
      <c r="T1452" s="6"/>
      <c r="U1452" s="6"/>
      <c r="V1452" s="6"/>
      <c r="W1452" s="6"/>
      <c r="X1452" s="6"/>
      <c r="Y1452" s="6"/>
      <c r="Z1452" s="6"/>
      <c r="AA1452" s="6"/>
    </row>
    <row r="1453" spans="2:27">
      <c r="B1453" s="6"/>
      <c r="C1453" s="6"/>
      <c r="D1453" s="6"/>
      <c r="E1453" s="6"/>
      <c r="F1453" s="6"/>
      <c r="G1453" s="6"/>
      <c r="H1453" s="6"/>
      <c r="I1453" s="6"/>
      <c r="J1453" s="6"/>
      <c r="K1453" s="6"/>
      <c r="L1453" s="6"/>
      <c r="M1453" s="6"/>
      <c r="N1453" s="6"/>
      <c r="O1453" s="6"/>
      <c r="P1453" s="6"/>
      <c r="Q1453" s="6"/>
      <c r="R1453" s="6"/>
      <c r="S1453" s="6"/>
      <c r="T1453" s="6"/>
      <c r="U1453" s="6"/>
      <c r="V1453" s="6"/>
      <c r="W1453" s="6"/>
      <c r="X1453" s="6"/>
      <c r="Y1453" s="6"/>
      <c r="Z1453" s="6"/>
      <c r="AA1453" s="6"/>
    </row>
    <row r="1454" spans="2:27">
      <c r="B1454" s="6"/>
      <c r="C1454" s="6"/>
      <c r="D1454" s="6"/>
      <c r="E1454" s="6"/>
      <c r="F1454" s="6"/>
      <c r="G1454" s="6"/>
      <c r="H1454" s="6"/>
      <c r="I1454" s="6"/>
      <c r="J1454" s="6"/>
      <c r="K1454" s="6"/>
      <c r="L1454" s="6"/>
      <c r="M1454" s="6"/>
      <c r="N1454" s="6"/>
      <c r="O1454" s="6"/>
      <c r="P1454" s="6"/>
      <c r="Q1454" s="6"/>
      <c r="R1454" s="6"/>
      <c r="S1454" s="6"/>
      <c r="T1454" s="6"/>
      <c r="U1454" s="6"/>
      <c r="V1454" s="6"/>
      <c r="W1454" s="6"/>
      <c r="X1454" s="6"/>
      <c r="Y1454" s="6"/>
      <c r="Z1454" s="6"/>
      <c r="AA1454" s="6"/>
    </row>
    <row r="1455" spans="2:27">
      <c r="B1455" s="6"/>
      <c r="C1455" s="6"/>
      <c r="D1455" s="6"/>
      <c r="E1455" s="6"/>
      <c r="F1455" s="6"/>
      <c r="G1455" s="6"/>
      <c r="H1455" s="6"/>
      <c r="I1455" s="6"/>
      <c r="J1455" s="6"/>
      <c r="K1455" s="6"/>
      <c r="L1455" s="6"/>
      <c r="M1455" s="6"/>
      <c r="N1455" s="6"/>
      <c r="O1455" s="6"/>
      <c r="P1455" s="6"/>
      <c r="Q1455" s="6"/>
      <c r="R1455" s="6"/>
      <c r="S1455" s="6"/>
      <c r="T1455" s="6"/>
      <c r="U1455" s="6"/>
      <c r="V1455" s="6"/>
      <c r="W1455" s="6"/>
      <c r="X1455" s="6"/>
      <c r="Y1455" s="6"/>
      <c r="Z1455" s="6"/>
      <c r="AA1455" s="6"/>
    </row>
    <row r="1456" spans="2:27">
      <c r="B1456" s="6"/>
      <c r="C1456" s="6"/>
      <c r="D1456" s="6"/>
      <c r="E1456" s="6"/>
      <c r="F1456" s="6"/>
      <c r="G1456" s="6"/>
      <c r="H1456" s="6"/>
      <c r="I1456" s="6"/>
      <c r="J1456" s="6"/>
      <c r="K1456" s="6"/>
      <c r="L1456" s="6"/>
      <c r="M1456" s="6"/>
      <c r="N1456" s="6"/>
      <c r="O1456" s="6"/>
      <c r="P1456" s="6"/>
      <c r="Q1456" s="6"/>
      <c r="R1456" s="6"/>
      <c r="S1456" s="6"/>
      <c r="T1456" s="6"/>
      <c r="U1456" s="6"/>
      <c r="V1456" s="6"/>
      <c r="W1456" s="6"/>
      <c r="X1456" s="6"/>
      <c r="Y1456" s="6"/>
      <c r="Z1456" s="6"/>
      <c r="AA1456" s="6"/>
    </row>
    <row r="1457" spans="2:27">
      <c r="B1457" s="6"/>
      <c r="C1457" s="6"/>
      <c r="D1457" s="6"/>
      <c r="E1457" s="6"/>
      <c r="F1457" s="6"/>
      <c r="G1457" s="6"/>
      <c r="H1457" s="6"/>
      <c r="I1457" s="6"/>
      <c r="J1457" s="6"/>
      <c r="K1457" s="6"/>
      <c r="L1457" s="6"/>
      <c r="M1457" s="6"/>
      <c r="N1457" s="6"/>
      <c r="O1457" s="6"/>
      <c r="P1457" s="6"/>
      <c r="Q1457" s="6"/>
      <c r="R1457" s="6"/>
      <c r="S1457" s="6"/>
      <c r="T1457" s="6"/>
      <c r="U1457" s="6"/>
      <c r="V1457" s="6"/>
      <c r="W1457" s="6"/>
      <c r="X1457" s="6"/>
      <c r="Y1457" s="6"/>
      <c r="Z1457" s="6"/>
      <c r="AA1457" s="6"/>
    </row>
    <row r="1458" spans="2:27">
      <c r="B1458" s="6"/>
      <c r="C1458" s="6"/>
      <c r="D1458" s="6"/>
      <c r="E1458" s="6"/>
      <c r="F1458" s="6"/>
      <c r="G1458" s="6"/>
      <c r="H1458" s="6"/>
      <c r="I1458" s="6"/>
      <c r="J1458" s="6"/>
      <c r="K1458" s="6"/>
      <c r="L1458" s="6"/>
      <c r="M1458" s="6"/>
      <c r="N1458" s="6"/>
      <c r="O1458" s="6"/>
      <c r="P1458" s="6"/>
      <c r="Q1458" s="6"/>
      <c r="R1458" s="6"/>
      <c r="S1458" s="6"/>
      <c r="T1458" s="6"/>
      <c r="U1458" s="6"/>
      <c r="V1458" s="6"/>
      <c r="W1458" s="6"/>
      <c r="X1458" s="6"/>
      <c r="Y1458" s="6"/>
      <c r="Z1458" s="6"/>
      <c r="AA1458" s="6"/>
    </row>
    <row r="1459" spans="2:27">
      <c r="B1459" s="6"/>
      <c r="C1459" s="6"/>
      <c r="D1459" s="6"/>
      <c r="E1459" s="6"/>
      <c r="F1459" s="6"/>
      <c r="G1459" s="6"/>
      <c r="H1459" s="6"/>
      <c r="I1459" s="6"/>
      <c r="J1459" s="6"/>
      <c r="K1459" s="6"/>
      <c r="L1459" s="6"/>
      <c r="M1459" s="6"/>
      <c r="N1459" s="6"/>
      <c r="O1459" s="6"/>
      <c r="P1459" s="6"/>
      <c r="Q1459" s="6"/>
      <c r="R1459" s="6"/>
      <c r="S1459" s="6"/>
      <c r="T1459" s="6"/>
      <c r="U1459" s="6"/>
      <c r="V1459" s="6"/>
      <c r="W1459" s="6"/>
      <c r="X1459" s="6"/>
      <c r="Y1459" s="6"/>
      <c r="Z1459" s="6"/>
      <c r="AA1459" s="6"/>
    </row>
    <row r="1460" spans="2:27">
      <c r="B1460" s="6"/>
      <c r="C1460" s="6"/>
      <c r="D1460" s="6"/>
      <c r="E1460" s="6"/>
      <c r="F1460" s="6"/>
      <c r="G1460" s="6"/>
      <c r="H1460" s="6"/>
      <c r="I1460" s="6"/>
      <c r="J1460" s="6"/>
      <c r="K1460" s="6"/>
      <c r="L1460" s="6"/>
      <c r="M1460" s="6"/>
      <c r="N1460" s="6"/>
      <c r="O1460" s="6"/>
      <c r="P1460" s="6"/>
      <c r="Q1460" s="6"/>
      <c r="R1460" s="6"/>
      <c r="S1460" s="6"/>
      <c r="T1460" s="6"/>
      <c r="U1460" s="6"/>
      <c r="V1460" s="6"/>
      <c r="W1460" s="6"/>
      <c r="X1460" s="6"/>
      <c r="Y1460" s="6"/>
      <c r="Z1460" s="6"/>
      <c r="AA1460" s="6"/>
    </row>
    <row r="1461" spans="2:27">
      <c r="B1461" s="6"/>
      <c r="C1461" s="6"/>
      <c r="D1461" s="6"/>
      <c r="E1461" s="6"/>
      <c r="F1461" s="6"/>
      <c r="G1461" s="6"/>
      <c r="H1461" s="6"/>
      <c r="I1461" s="6"/>
      <c r="J1461" s="6"/>
      <c r="K1461" s="6"/>
      <c r="L1461" s="6"/>
      <c r="M1461" s="6"/>
      <c r="N1461" s="6"/>
      <c r="O1461" s="6"/>
      <c r="P1461" s="6"/>
      <c r="Q1461" s="6"/>
      <c r="R1461" s="6"/>
      <c r="S1461" s="6"/>
      <c r="T1461" s="6"/>
      <c r="U1461" s="6"/>
      <c r="V1461" s="6"/>
      <c r="W1461" s="6"/>
      <c r="X1461" s="6"/>
      <c r="Y1461" s="6"/>
      <c r="Z1461" s="6"/>
      <c r="AA1461" s="6"/>
    </row>
    <row r="1462" spans="2:27">
      <c r="B1462" s="6"/>
      <c r="C1462" s="6"/>
      <c r="D1462" s="6"/>
      <c r="E1462" s="6"/>
      <c r="F1462" s="6"/>
      <c r="G1462" s="6"/>
      <c r="H1462" s="6"/>
      <c r="I1462" s="6"/>
      <c r="J1462" s="6"/>
      <c r="K1462" s="6"/>
      <c r="L1462" s="6"/>
      <c r="M1462" s="6"/>
      <c r="N1462" s="6"/>
      <c r="O1462" s="6"/>
      <c r="P1462" s="6"/>
      <c r="Q1462" s="6"/>
      <c r="R1462" s="6"/>
      <c r="S1462" s="6"/>
      <c r="T1462" s="6"/>
      <c r="U1462" s="6"/>
      <c r="V1462" s="6"/>
      <c r="W1462" s="6"/>
      <c r="X1462" s="6"/>
      <c r="Y1462" s="6"/>
      <c r="Z1462" s="6"/>
      <c r="AA1462" s="6"/>
    </row>
    <row r="1463" spans="2:27">
      <c r="B1463" s="6"/>
      <c r="C1463" s="6"/>
      <c r="D1463" s="6"/>
      <c r="E1463" s="6"/>
      <c r="F1463" s="6"/>
      <c r="G1463" s="6"/>
      <c r="H1463" s="6"/>
      <c r="I1463" s="6"/>
      <c r="J1463" s="6"/>
      <c r="K1463" s="6"/>
      <c r="L1463" s="6"/>
      <c r="M1463" s="6"/>
      <c r="N1463" s="6"/>
      <c r="O1463" s="6"/>
      <c r="P1463" s="6"/>
      <c r="Q1463" s="6"/>
      <c r="R1463" s="6"/>
      <c r="S1463" s="6"/>
      <c r="T1463" s="6"/>
      <c r="U1463" s="6"/>
      <c r="V1463" s="6"/>
      <c r="W1463" s="6"/>
      <c r="X1463" s="6"/>
      <c r="Y1463" s="6"/>
      <c r="Z1463" s="6"/>
      <c r="AA1463" s="6"/>
    </row>
    <row r="1464" spans="2:27">
      <c r="B1464" s="6"/>
      <c r="C1464" s="6"/>
      <c r="D1464" s="6"/>
      <c r="E1464" s="6"/>
      <c r="F1464" s="6"/>
      <c r="G1464" s="6"/>
      <c r="H1464" s="6"/>
      <c r="I1464" s="6"/>
      <c r="J1464" s="6"/>
      <c r="K1464" s="6"/>
      <c r="L1464" s="6"/>
      <c r="M1464" s="6"/>
      <c r="N1464" s="6"/>
      <c r="O1464" s="6"/>
      <c r="P1464" s="6"/>
      <c r="Q1464" s="6"/>
      <c r="R1464" s="6"/>
      <c r="S1464" s="6"/>
      <c r="T1464" s="6"/>
      <c r="U1464" s="6"/>
      <c r="V1464" s="6"/>
      <c r="W1464" s="6"/>
      <c r="X1464" s="6"/>
      <c r="Y1464" s="6"/>
      <c r="Z1464" s="6"/>
      <c r="AA1464" s="6"/>
    </row>
    <row r="1465" spans="2:27">
      <c r="B1465" s="6"/>
      <c r="C1465" s="6"/>
      <c r="D1465" s="6"/>
      <c r="E1465" s="6"/>
      <c r="F1465" s="6"/>
      <c r="G1465" s="6"/>
      <c r="H1465" s="6"/>
      <c r="I1465" s="6"/>
      <c r="J1465" s="6"/>
      <c r="K1465" s="6"/>
      <c r="L1465" s="6"/>
      <c r="M1465" s="6"/>
      <c r="N1465" s="6"/>
      <c r="O1465" s="6"/>
      <c r="P1465" s="6"/>
      <c r="Q1465" s="6"/>
      <c r="R1465" s="6"/>
      <c r="S1465" s="6"/>
      <c r="T1465" s="6"/>
      <c r="U1465" s="6"/>
      <c r="V1465" s="6"/>
      <c r="W1465" s="6"/>
      <c r="X1465" s="6"/>
      <c r="Y1465" s="6"/>
      <c r="Z1465" s="6"/>
      <c r="AA1465" s="6"/>
    </row>
    <row r="1466" spans="2:27">
      <c r="B1466" s="6"/>
      <c r="C1466" s="6"/>
      <c r="D1466" s="6"/>
      <c r="E1466" s="6"/>
      <c r="F1466" s="6"/>
      <c r="G1466" s="6"/>
      <c r="H1466" s="6"/>
      <c r="I1466" s="6"/>
      <c r="J1466" s="6"/>
      <c r="K1466" s="6"/>
      <c r="L1466" s="6"/>
      <c r="M1466" s="6"/>
      <c r="N1466" s="6"/>
      <c r="O1466" s="6"/>
      <c r="P1466" s="6"/>
      <c r="Q1466" s="6"/>
      <c r="R1466" s="6"/>
      <c r="S1466" s="6"/>
      <c r="T1466" s="6"/>
      <c r="U1466" s="6"/>
      <c r="V1466" s="6"/>
      <c r="W1466" s="6"/>
      <c r="X1466" s="6"/>
      <c r="Y1466" s="6"/>
      <c r="Z1466" s="6"/>
      <c r="AA1466" s="6"/>
    </row>
    <row r="1467" spans="2:27">
      <c r="B1467" s="6"/>
      <c r="C1467" s="6"/>
      <c r="D1467" s="6"/>
      <c r="E1467" s="6"/>
      <c r="F1467" s="6"/>
      <c r="G1467" s="6"/>
      <c r="H1467" s="6"/>
      <c r="I1467" s="6"/>
      <c r="J1467" s="6"/>
      <c r="K1467" s="6"/>
      <c r="L1467" s="6"/>
      <c r="M1467" s="6"/>
      <c r="N1467" s="6"/>
      <c r="O1467" s="6"/>
      <c r="P1467" s="6"/>
      <c r="Q1467" s="6"/>
      <c r="R1467" s="6"/>
      <c r="S1467" s="6"/>
      <c r="T1467" s="6"/>
      <c r="U1467" s="6"/>
      <c r="V1467" s="6"/>
      <c r="W1467" s="6"/>
      <c r="X1467" s="6"/>
      <c r="Y1467" s="6"/>
      <c r="Z1467" s="6"/>
      <c r="AA1467" s="6"/>
    </row>
    <row r="1468" spans="2:27">
      <c r="B1468" s="6"/>
      <c r="C1468" s="6"/>
      <c r="D1468" s="6"/>
      <c r="E1468" s="6"/>
      <c r="F1468" s="6"/>
      <c r="G1468" s="6"/>
      <c r="H1468" s="6"/>
      <c r="I1468" s="6"/>
      <c r="J1468" s="6"/>
      <c r="K1468" s="6"/>
      <c r="L1468" s="6"/>
      <c r="M1468" s="6"/>
      <c r="N1468" s="6"/>
      <c r="O1468" s="6"/>
      <c r="P1468" s="6"/>
      <c r="Q1468" s="6"/>
      <c r="R1468" s="6"/>
      <c r="S1468" s="6"/>
      <c r="T1468" s="6"/>
      <c r="U1468" s="6"/>
      <c r="V1468" s="6"/>
      <c r="W1468" s="6"/>
      <c r="X1468" s="6"/>
      <c r="Y1468" s="6"/>
      <c r="Z1468" s="6"/>
      <c r="AA1468" s="6"/>
    </row>
    <row r="1469" spans="2:27">
      <c r="B1469" s="6"/>
      <c r="C1469" s="6"/>
      <c r="D1469" s="6"/>
      <c r="E1469" s="6"/>
      <c r="F1469" s="6"/>
      <c r="G1469" s="6"/>
      <c r="H1469" s="6"/>
      <c r="I1469" s="6"/>
      <c r="J1469" s="6"/>
      <c r="K1469" s="6"/>
      <c r="L1469" s="6"/>
      <c r="M1469" s="6"/>
      <c r="N1469" s="6"/>
      <c r="O1469" s="6"/>
      <c r="P1469" s="6"/>
      <c r="Q1469" s="6"/>
      <c r="R1469" s="6"/>
      <c r="S1469" s="6"/>
      <c r="T1469" s="6"/>
      <c r="U1469" s="6"/>
      <c r="V1469" s="6"/>
      <c r="W1469" s="6"/>
      <c r="X1469" s="6"/>
      <c r="Y1469" s="6"/>
      <c r="Z1469" s="6"/>
      <c r="AA1469" s="6"/>
    </row>
    <row r="1470" spans="2:27">
      <c r="B1470" s="6"/>
      <c r="C1470" s="6"/>
      <c r="D1470" s="6"/>
      <c r="E1470" s="6"/>
      <c r="F1470" s="6"/>
      <c r="G1470" s="6"/>
      <c r="H1470" s="6"/>
      <c r="I1470" s="6"/>
      <c r="J1470" s="6"/>
      <c r="K1470" s="6"/>
      <c r="L1470" s="6"/>
      <c r="M1470" s="6"/>
      <c r="N1470" s="6"/>
      <c r="O1470" s="6"/>
      <c r="P1470" s="6"/>
      <c r="Q1470" s="6"/>
      <c r="R1470" s="6"/>
      <c r="S1470" s="6"/>
      <c r="T1470" s="6"/>
      <c r="U1470" s="6"/>
      <c r="V1470" s="6"/>
      <c r="W1470" s="6"/>
      <c r="X1470" s="6"/>
      <c r="Y1470" s="6"/>
      <c r="Z1470" s="6"/>
      <c r="AA1470" s="6"/>
    </row>
    <row r="1471" spans="2:27">
      <c r="B1471" s="6"/>
      <c r="C1471" s="6"/>
      <c r="D1471" s="6"/>
      <c r="E1471" s="6"/>
      <c r="F1471" s="6"/>
      <c r="G1471" s="6"/>
      <c r="H1471" s="6"/>
      <c r="I1471" s="6"/>
      <c r="J1471" s="6"/>
      <c r="K1471" s="6"/>
      <c r="L1471" s="6"/>
      <c r="M1471" s="6"/>
      <c r="N1471" s="6"/>
      <c r="O1471" s="6"/>
      <c r="P1471" s="6"/>
      <c r="Q1471" s="6"/>
      <c r="R1471" s="6"/>
      <c r="S1471" s="6"/>
      <c r="T1471" s="6"/>
      <c r="U1471" s="6"/>
      <c r="V1471" s="6"/>
      <c r="W1471" s="6"/>
      <c r="X1471" s="6"/>
      <c r="Y1471" s="6"/>
      <c r="Z1471" s="6"/>
      <c r="AA1471" s="6"/>
    </row>
    <row r="1472" spans="2:27">
      <c r="B1472" s="6"/>
      <c r="C1472" s="6"/>
      <c r="D1472" s="6"/>
      <c r="E1472" s="6"/>
      <c r="F1472" s="6"/>
      <c r="G1472" s="6"/>
      <c r="H1472" s="6"/>
      <c r="I1472" s="6"/>
      <c r="J1472" s="6"/>
      <c r="K1472" s="6"/>
      <c r="L1472" s="6"/>
      <c r="M1472" s="6"/>
      <c r="N1472" s="6"/>
      <c r="O1472" s="6"/>
      <c r="P1472" s="6"/>
      <c r="Q1472" s="6"/>
      <c r="R1472" s="6"/>
      <c r="S1472" s="6"/>
      <c r="T1472" s="6"/>
      <c r="U1472" s="6"/>
      <c r="V1472" s="6"/>
      <c r="W1472" s="6"/>
      <c r="X1472" s="6"/>
      <c r="Y1472" s="6"/>
      <c r="Z1472" s="6"/>
      <c r="AA1472" s="6"/>
    </row>
    <row r="1473" spans="2:27">
      <c r="B1473" s="6"/>
      <c r="C1473" s="6"/>
      <c r="D1473" s="6"/>
      <c r="E1473" s="6"/>
      <c r="F1473" s="6"/>
      <c r="G1473" s="6"/>
      <c r="H1473" s="6"/>
      <c r="I1473" s="6"/>
      <c r="J1473" s="6"/>
      <c r="K1473" s="6"/>
      <c r="L1473" s="6"/>
      <c r="M1473" s="6"/>
      <c r="N1473" s="6"/>
      <c r="O1473" s="6"/>
      <c r="P1473" s="6"/>
      <c r="Q1473" s="6"/>
      <c r="R1473" s="6"/>
      <c r="S1473" s="6"/>
      <c r="T1473" s="6"/>
      <c r="U1473" s="6"/>
      <c r="V1473" s="6"/>
      <c r="W1473" s="6"/>
      <c r="X1473" s="6"/>
      <c r="Y1473" s="6"/>
      <c r="Z1473" s="6"/>
      <c r="AA1473" s="6"/>
    </row>
    <row r="1474" spans="2:27">
      <c r="B1474" s="6"/>
      <c r="C1474" s="6"/>
      <c r="D1474" s="6"/>
      <c r="E1474" s="6"/>
      <c r="F1474" s="6"/>
      <c r="G1474" s="6"/>
      <c r="H1474" s="6"/>
      <c r="I1474" s="6"/>
      <c r="J1474" s="6"/>
      <c r="K1474" s="6"/>
      <c r="L1474" s="6"/>
      <c r="M1474" s="6"/>
      <c r="N1474" s="6"/>
      <c r="O1474" s="6"/>
      <c r="P1474" s="6"/>
      <c r="Q1474" s="6"/>
      <c r="R1474" s="6"/>
      <c r="S1474" s="6"/>
      <c r="T1474" s="6"/>
      <c r="U1474" s="6"/>
      <c r="V1474" s="6"/>
      <c r="W1474" s="6"/>
      <c r="X1474" s="6"/>
      <c r="Y1474" s="6"/>
      <c r="Z1474" s="6"/>
      <c r="AA1474" s="6"/>
    </row>
    <row r="1475" spans="2:27">
      <c r="B1475" s="6"/>
      <c r="C1475" s="6"/>
      <c r="D1475" s="6"/>
      <c r="E1475" s="6"/>
      <c r="F1475" s="6"/>
      <c r="G1475" s="6"/>
      <c r="H1475" s="6"/>
      <c r="I1475" s="6"/>
      <c r="J1475" s="6"/>
      <c r="K1475" s="6"/>
      <c r="L1475" s="6"/>
      <c r="M1475" s="6"/>
      <c r="N1475" s="6"/>
      <c r="O1475" s="6"/>
      <c r="P1475" s="6"/>
      <c r="Q1475" s="6"/>
      <c r="R1475" s="6"/>
      <c r="S1475" s="6"/>
      <c r="T1475" s="6"/>
      <c r="U1475" s="6"/>
      <c r="V1475" s="6"/>
      <c r="W1475" s="6"/>
      <c r="X1475" s="6"/>
      <c r="Y1475" s="6"/>
      <c r="Z1475" s="6"/>
      <c r="AA1475" s="6"/>
    </row>
    <row r="1476" spans="2:27">
      <c r="B1476" s="6"/>
      <c r="C1476" s="6"/>
      <c r="D1476" s="6"/>
      <c r="E1476" s="6"/>
      <c r="F1476" s="6"/>
      <c r="G1476" s="6"/>
      <c r="H1476" s="6"/>
      <c r="I1476" s="6"/>
      <c r="J1476" s="6"/>
      <c r="K1476" s="6"/>
      <c r="L1476" s="6"/>
      <c r="M1476" s="6"/>
      <c r="N1476" s="6"/>
      <c r="O1476" s="6"/>
      <c r="P1476" s="6"/>
      <c r="Q1476" s="6"/>
      <c r="R1476" s="6"/>
      <c r="S1476" s="6"/>
      <c r="T1476" s="6"/>
      <c r="U1476" s="6"/>
      <c r="V1476" s="6"/>
      <c r="W1476" s="6"/>
      <c r="X1476" s="6"/>
      <c r="Y1476" s="6"/>
      <c r="Z1476" s="6"/>
      <c r="AA1476" s="6"/>
    </row>
    <row r="1477" spans="2:27">
      <c r="B1477" s="6"/>
      <c r="C1477" s="6"/>
      <c r="D1477" s="6"/>
      <c r="E1477" s="6"/>
      <c r="F1477" s="6"/>
      <c r="G1477" s="6"/>
      <c r="H1477" s="6"/>
      <c r="I1477" s="6"/>
      <c r="J1477" s="6"/>
      <c r="K1477" s="6"/>
      <c r="L1477" s="6"/>
      <c r="M1477" s="6"/>
      <c r="N1477" s="6"/>
      <c r="O1477" s="6"/>
      <c r="P1477" s="6"/>
      <c r="Q1477" s="6"/>
      <c r="R1477" s="6"/>
      <c r="S1477" s="6"/>
      <c r="T1477" s="6"/>
      <c r="U1477" s="6"/>
      <c r="V1477" s="6"/>
      <c r="W1477" s="6"/>
      <c r="X1477" s="6"/>
      <c r="Y1477" s="6"/>
      <c r="Z1477" s="6"/>
      <c r="AA1477" s="6"/>
    </row>
    <row r="1478" spans="2:27">
      <c r="B1478" s="6"/>
      <c r="C1478" s="6"/>
      <c r="D1478" s="6"/>
      <c r="E1478" s="6"/>
      <c r="F1478" s="6"/>
      <c r="G1478" s="6"/>
      <c r="H1478" s="6"/>
      <c r="I1478" s="6"/>
      <c r="J1478" s="6"/>
      <c r="K1478" s="6"/>
      <c r="L1478" s="6"/>
      <c r="M1478" s="6"/>
      <c r="N1478" s="6"/>
      <c r="O1478" s="6"/>
      <c r="P1478" s="6"/>
      <c r="Q1478" s="6"/>
      <c r="R1478" s="6"/>
      <c r="S1478" s="6"/>
      <c r="T1478" s="6"/>
      <c r="U1478" s="6"/>
      <c r="V1478" s="6"/>
      <c r="W1478" s="6"/>
      <c r="X1478" s="6"/>
      <c r="Y1478" s="6"/>
      <c r="Z1478" s="6"/>
      <c r="AA1478" s="6"/>
    </row>
    <row r="1479" spans="2:27">
      <c r="B1479" s="6"/>
      <c r="C1479" s="6"/>
      <c r="D1479" s="6"/>
      <c r="E1479" s="6"/>
      <c r="F1479" s="6"/>
      <c r="G1479" s="6"/>
      <c r="H1479" s="6"/>
      <c r="I1479" s="6"/>
      <c r="J1479" s="6"/>
      <c r="K1479" s="6"/>
      <c r="L1479" s="6"/>
      <c r="M1479" s="6"/>
      <c r="N1479" s="6"/>
      <c r="O1479" s="6"/>
      <c r="P1479" s="6"/>
      <c r="Q1479" s="6"/>
      <c r="R1479" s="6"/>
      <c r="S1479" s="6"/>
      <c r="T1479" s="6"/>
      <c r="U1479" s="6"/>
      <c r="V1479" s="6"/>
      <c r="W1479" s="6"/>
      <c r="X1479" s="6"/>
      <c r="Y1479" s="6"/>
      <c r="Z1479" s="6"/>
      <c r="AA1479" s="6"/>
    </row>
    <row r="1480" spans="2:27">
      <c r="B1480" s="6"/>
      <c r="C1480" s="6"/>
      <c r="D1480" s="6"/>
      <c r="E1480" s="6"/>
      <c r="F1480" s="6"/>
      <c r="G1480" s="6"/>
      <c r="H1480" s="6"/>
      <c r="I1480" s="6"/>
      <c r="J1480" s="6"/>
      <c r="K1480" s="6"/>
      <c r="L1480" s="6"/>
      <c r="M1480" s="6"/>
      <c r="N1480" s="6"/>
      <c r="O1480" s="6"/>
      <c r="P1480" s="6"/>
      <c r="Q1480" s="6"/>
      <c r="R1480" s="6"/>
      <c r="S1480" s="6"/>
      <c r="T1480" s="6"/>
      <c r="U1480" s="6"/>
      <c r="V1480" s="6"/>
      <c r="W1480" s="6"/>
      <c r="X1480" s="6"/>
      <c r="Y1480" s="6"/>
      <c r="Z1480" s="6"/>
      <c r="AA1480" s="6"/>
    </row>
    <row r="1481" spans="2:27">
      <c r="B1481" s="6"/>
      <c r="C1481" s="6"/>
      <c r="D1481" s="6"/>
      <c r="E1481" s="6"/>
      <c r="F1481" s="6"/>
      <c r="G1481" s="6"/>
      <c r="H1481" s="6"/>
      <c r="I1481" s="6"/>
      <c r="J1481" s="6"/>
      <c r="K1481" s="6"/>
      <c r="L1481" s="6"/>
      <c r="M1481" s="6"/>
      <c r="N1481" s="6"/>
      <c r="O1481" s="6"/>
      <c r="P1481" s="6"/>
      <c r="Q1481" s="6"/>
      <c r="R1481" s="6"/>
      <c r="S1481" s="6"/>
      <c r="T1481" s="6"/>
      <c r="U1481" s="6"/>
      <c r="V1481" s="6"/>
      <c r="W1481" s="6"/>
      <c r="X1481" s="6"/>
      <c r="Y1481" s="6"/>
      <c r="Z1481" s="6"/>
      <c r="AA1481" s="6"/>
    </row>
    <row r="1482" spans="2:27">
      <c r="B1482" s="6"/>
      <c r="C1482" s="6"/>
      <c r="D1482" s="6"/>
      <c r="E1482" s="6"/>
      <c r="F1482" s="6"/>
      <c r="G1482" s="6"/>
      <c r="H1482" s="6"/>
      <c r="I1482" s="6"/>
      <c r="J1482" s="6"/>
      <c r="K1482" s="6"/>
      <c r="L1482" s="6"/>
      <c r="M1482" s="6"/>
      <c r="N1482" s="6"/>
      <c r="O1482" s="6"/>
      <c r="P1482" s="6"/>
      <c r="Q1482" s="6"/>
      <c r="R1482" s="6"/>
      <c r="S1482" s="6"/>
      <c r="T1482" s="6"/>
      <c r="U1482" s="6"/>
      <c r="V1482" s="6"/>
      <c r="W1482" s="6"/>
      <c r="X1482" s="6"/>
      <c r="Y1482" s="6"/>
      <c r="Z1482" s="6"/>
      <c r="AA1482" s="6"/>
    </row>
    <row r="1483" spans="2:27">
      <c r="B1483" s="6"/>
      <c r="C1483" s="6"/>
      <c r="D1483" s="6"/>
      <c r="E1483" s="6"/>
      <c r="F1483" s="6"/>
      <c r="G1483" s="6"/>
      <c r="H1483" s="6"/>
      <c r="I1483" s="6"/>
      <c r="J1483" s="6"/>
      <c r="K1483" s="6"/>
      <c r="L1483" s="6"/>
      <c r="M1483" s="6"/>
      <c r="N1483" s="6"/>
      <c r="O1483" s="6"/>
      <c r="P1483" s="6"/>
      <c r="Q1483" s="6"/>
      <c r="R1483" s="6"/>
      <c r="S1483" s="6"/>
      <c r="T1483" s="6"/>
      <c r="U1483" s="6"/>
      <c r="V1483" s="6"/>
      <c r="W1483" s="6"/>
      <c r="X1483" s="6"/>
      <c r="Y1483" s="6"/>
      <c r="Z1483" s="6"/>
      <c r="AA1483" s="6"/>
    </row>
    <row r="1484" spans="2:27">
      <c r="B1484" s="6"/>
      <c r="C1484" s="6"/>
      <c r="D1484" s="6"/>
      <c r="E1484" s="6"/>
      <c r="F1484" s="6"/>
      <c r="G1484" s="6"/>
      <c r="H1484" s="6"/>
      <c r="I1484" s="6"/>
      <c r="J1484" s="6"/>
      <c r="K1484" s="6"/>
      <c r="L1484" s="6"/>
      <c r="M1484" s="6"/>
      <c r="N1484" s="6"/>
      <c r="O1484" s="6"/>
      <c r="P1484" s="6"/>
      <c r="Q1484" s="6"/>
      <c r="R1484" s="6"/>
      <c r="S1484" s="6"/>
      <c r="T1484" s="6"/>
      <c r="U1484" s="6"/>
      <c r="V1484" s="6"/>
      <c r="W1484" s="6"/>
      <c r="X1484" s="6"/>
      <c r="Y1484" s="6"/>
      <c r="Z1484" s="6"/>
      <c r="AA1484" s="6"/>
    </row>
    <row r="1485" spans="2:27">
      <c r="B1485" s="6"/>
      <c r="C1485" s="6"/>
      <c r="D1485" s="6"/>
      <c r="E1485" s="6"/>
      <c r="F1485" s="6"/>
      <c r="G1485" s="6"/>
      <c r="H1485" s="6"/>
      <c r="I1485" s="6"/>
      <c r="J1485" s="6"/>
      <c r="K1485" s="6"/>
      <c r="L1485" s="6"/>
      <c r="M1485" s="6"/>
      <c r="N1485" s="6"/>
      <c r="O1485" s="6"/>
      <c r="P1485" s="6"/>
      <c r="Q1485" s="6"/>
      <c r="R1485" s="6"/>
      <c r="S1485" s="6"/>
      <c r="T1485" s="6"/>
      <c r="U1485" s="6"/>
      <c r="V1485" s="6"/>
      <c r="W1485" s="6"/>
      <c r="X1485" s="6"/>
      <c r="Y1485" s="6"/>
      <c r="Z1485" s="6"/>
      <c r="AA1485" s="6"/>
    </row>
    <row r="1486" spans="2:27">
      <c r="B1486" s="6"/>
      <c r="C1486" s="6"/>
      <c r="D1486" s="6"/>
      <c r="E1486" s="6"/>
      <c r="F1486" s="6"/>
      <c r="G1486" s="6"/>
      <c r="H1486" s="6"/>
      <c r="I1486" s="6"/>
      <c r="J1486" s="6"/>
      <c r="K1486" s="6"/>
      <c r="L1486" s="6"/>
      <c r="M1486" s="6"/>
      <c r="N1486" s="6"/>
      <c r="O1486" s="6"/>
      <c r="P1486" s="6"/>
      <c r="Q1486" s="6"/>
      <c r="R1486" s="6"/>
      <c r="S1486" s="6"/>
      <c r="T1486" s="6"/>
      <c r="U1486" s="6"/>
      <c r="V1486" s="6"/>
      <c r="W1486" s="6"/>
      <c r="X1486" s="6"/>
      <c r="Y1486" s="6"/>
      <c r="Z1486" s="6"/>
      <c r="AA1486" s="6"/>
    </row>
    <row r="1487" spans="2:27">
      <c r="B1487" s="6"/>
      <c r="C1487" s="6"/>
      <c r="D1487" s="6"/>
      <c r="E1487" s="6"/>
      <c r="F1487" s="6"/>
      <c r="G1487" s="6"/>
      <c r="H1487" s="6"/>
      <c r="I1487" s="6"/>
      <c r="J1487" s="6"/>
      <c r="K1487" s="6"/>
      <c r="L1487" s="6"/>
      <c r="M1487" s="6"/>
      <c r="N1487" s="6"/>
      <c r="O1487" s="6"/>
      <c r="P1487" s="6"/>
      <c r="Q1487" s="6"/>
      <c r="R1487" s="6"/>
      <c r="S1487" s="6"/>
      <c r="T1487" s="6"/>
      <c r="U1487" s="6"/>
      <c r="V1487" s="6"/>
      <c r="W1487" s="6"/>
      <c r="X1487" s="6"/>
      <c r="Y1487" s="6"/>
      <c r="Z1487" s="6"/>
      <c r="AA1487" s="6"/>
    </row>
    <row r="1488" spans="2:27">
      <c r="B1488" s="6"/>
      <c r="C1488" s="6"/>
      <c r="D1488" s="6"/>
      <c r="E1488" s="6"/>
      <c r="F1488" s="6"/>
      <c r="G1488" s="6"/>
      <c r="H1488" s="6"/>
      <c r="I1488" s="6"/>
      <c r="J1488" s="6"/>
      <c r="K1488" s="6"/>
      <c r="L1488" s="6"/>
      <c r="M1488" s="6"/>
      <c r="N1488" s="6"/>
      <c r="O1488" s="6"/>
      <c r="P1488" s="6"/>
      <c r="Q1488" s="6"/>
      <c r="R1488" s="6"/>
      <c r="S1488" s="6"/>
      <c r="T1488" s="6"/>
      <c r="U1488" s="6"/>
      <c r="V1488" s="6"/>
      <c r="W1488" s="6"/>
      <c r="X1488" s="6"/>
      <c r="Y1488" s="6"/>
      <c r="Z1488" s="6"/>
      <c r="AA1488" s="6"/>
    </row>
    <row r="1489" spans="2:27">
      <c r="B1489" s="6"/>
      <c r="C1489" s="6"/>
      <c r="D1489" s="6"/>
      <c r="E1489" s="6"/>
      <c r="F1489" s="6"/>
      <c r="G1489" s="6"/>
      <c r="H1489" s="6"/>
      <c r="I1489" s="6"/>
      <c r="J1489" s="6"/>
      <c r="K1489" s="6"/>
      <c r="L1489" s="6"/>
      <c r="M1489" s="6"/>
      <c r="N1489" s="6"/>
      <c r="O1489" s="6"/>
      <c r="P1489" s="6"/>
      <c r="Q1489" s="6"/>
      <c r="R1489" s="6"/>
      <c r="S1489" s="6"/>
      <c r="T1489" s="6"/>
      <c r="U1489" s="6"/>
      <c r="V1489" s="6"/>
      <c r="W1489" s="6"/>
      <c r="X1489" s="6"/>
      <c r="Y1489" s="6"/>
      <c r="Z1489" s="6"/>
      <c r="AA1489" s="6"/>
    </row>
    <row r="1490" spans="2:27">
      <c r="B1490" s="6"/>
      <c r="C1490" s="6"/>
      <c r="D1490" s="6"/>
      <c r="E1490" s="6"/>
      <c r="F1490" s="6"/>
      <c r="G1490" s="6"/>
      <c r="H1490" s="6"/>
      <c r="I1490" s="6"/>
      <c r="J1490" s="6"/>
      <c r="K1490" s="6"/>
      <c r="L1490" s="6"/>
      <c r="M1490" s="6"/>
      <c r="N1490" s="6"/>
      <c r="O1490" s="6"/>
      <c r="P1490" s="6"/>
      <c r="Q1490" s="6"/>
      <c r="R1490" s="6"/>
      <c r="S1490" s="6"/>
      <c r="T1490" s="6"/>
      <c r="U1490" s="6"/>
      <c r="V1490" s="6"/>
      <c r="W1490" s="6"/>
      <c r="X1490" s="6"/>
      <c r="Y1490" s="6"/>
      <c r="Z1490" s="6"/>
      <c r="AA1490" s="6"/>
    </row>
    <row r="1491" spans="2:27">
      <c r="B1491" s="6"/>
      <c r="C1491" s="6"/>
      <c r="D1491" s="6"/>
      <c r="E1491" s="6"/>
      <c r="F1491" s="6"/>
      <c r="G1491" s="6"/>
      <c r="H1491" s="6"/>
      <c r="I1491" s="6"/>
      <c r="J1491" s="6"/>
      <c r="K1491" s="6"/>
      <c r="L1491" s="6"/>
      <c r="M1491" s="6"/>
      <c r="N1491" s="6"/>
      <c r="O1491" s="6"/>
      <c r="P1491" s="6"/>
      <c r="Q1491" s="6"/>
      <c r="R1491" s="6"/>
      <c r="S1491" s="6"/>
      <c r="T1491" s="6"/>
      <c r="U1491" s="6"/>
      <c r="V1491" s="6"/>
      <c r="W1491" s="6"/>
      <c r="X1491" s="6"/>
      <c r="Y1491" s="6"/>
      <c r="Z1491" s="6"/>
      <c r="AA1491" s="6"/>
    </row>
    <row r="1492" spans="2:27">
      <c r="B1492" s="6"/>
      <c r="C1492" s="6"/>
      <c r="D1492" s="6"/>
      <c r="E1492" s="6"/>
      <c r="F1492" s="6"/>
      <c r="G1492" s="6"/>
      <c r="H1492" s="6"/>
      <c r="I1492" s="6"/>
      <c r="J1492" s="6"/>
      <c r="K1492" s="6"/>
      <c r="L1492" s="6"/>
      <c r="M1492" s="6"/>
      <c r="N1492" s="6"/>
      <c r="O1492" s="6"/>
      <c r="P1492" s="6"/>
      <c r="Q1492" s="6"/>
      <c r="R1492" s="6"/>
      <c r="S1492" s="6"/>
      <c r="T1492" s="6"/>
      <c r="U1492" s="6"/>
      <c r="V1492" s="6"/>
      <c r="W1492" s="6"/>
      <c r="X1492" s="6"/>
      <c r="Y1492" s="6"/>
      <c r="Z1492" s="6"/>
      <c r="AA1492" s="6"/>
    </row>
    <row r="1493" spans="2:27">
      <c r="B1493" s="6"/>
      <c r="C1493" s="6"/>
      <c r="D1493" s="6"/>
      <c r="E1493" s="6"/>
      <c r="F1493" s="6"/>
      <c r="G1493" s="6"/>
      <c r="H1493" s="6"/>
      <c r="I1493" s="6"/>
      <c r="J1493" s="6"/>
      <c r="K1493" s="6"/>
      <c r="L1493" s="6"/>
      <c r="M1493" s="6"/>
      <c r="N1493" s="6"/>
      <c r="O1493" s="6"/>
      <c r="P1493" s="6"/>
      <c r="Q1493" s="6"/>
      <c r="R1493" s="6"/>
      <c r="S1493" s="6"/>
      <c r="T1493" s="6"/>
      <c r="U1493" s="6"/>
      <c r="V1493" s="6"/>
      <c r="W1493" s="6"/>
      <c r="X1493" s="6"/>
      <c r="Y1493" s="6"/>
      <c r="Z1493" s="6"/>
      <c r="AA1493" s="6"/>
    </row>
    <row r="1494" spans="2:27">
      <c r="B1494" s="6"/>
      <c r="C1494" s="6"/>
      <c r="D1494" s="6"/>
      <c r="E1494" s="6"/>
      <c r="F1494" s="6"/>
      <c r="G1494" s="6"/>
      <c r="H1494" s="6"/>
      <c r="I1494" s="6"/>
      <c r="J1494" s="6"/>
      <c r="K1494" s="6"/>
      <c r="L1494" s="6"/>
      <c r="M1494" s="6"/>
      <c r="N1494" s="6"/>
      <c r="O1494" s="6"/>
      <c r="P1494" s="6"/>
      <c r="Q1494" s="6"/>
      <c r="R1494" s="6"/>
      <c r="S1494" s="6"/>
      <c r="T1494" s="6"/>
      <c r="U1494" s="6"/>
      <c r="V1494" s="6"/>
      <c r="W1494" s="6"/>
      <c r="X1494" s="6"/>
      <c r="Y1494" s="6"/>
      <c r="Z1494" s="6"/>
      <c r="AA1494" s="6"/>
    </row>
    <row r="1495" spans="2:27">
      <c r="B1495" s="6"/>
      <c r="C1495" s="6"/>
      <c r="D1495" s="6"/>
      <c r="E1495" s="6"/>
      <c r="F1495" s="6"/>
      <c r="G1495" s="6"/>
      <c r="H1495" s="6"/>
      <c r="I1495" s="6"/>
      <c r="J1495" s="6"/>
      <c r="K1495" s="6"/>
      <c r="L1495" s="6"/>
      <c r="M1495" s="6"/>
      <c r="N1495" s="6"/>
      <c r="O1495" s="6"/>
      <c r="P1495" s="6"/>
      <c r="Q1495" s="6"/>
      <c r="R1495" s="6"/>
      <c r="S1495" s="6"/>
      <c r="T1495" s="6"/>
      <c r="U1495" s="6"/>
      <c r="V1495" s="6"/>
      <c r="W1495" s="6"/>
      <c r="X1495" s="6"/>
      <c r="Y1495" s="6"/>
      <c r="Z1495" s="6"/>
      <c r="AA1495" s="6"/>
    </row>
    <row r="1496" spans="2:27">
      <c r="B1496" s="6"/>
      <c r="C1496" s="6"/>
      <c r="D1496" s="6"/>
      <c r="E1496" s="6"/>
      <c r="F1496" s="6"/>
      <c r="G1496" s="6"/>
      <c r="H1496" s="6"/>
      <c r="I1496" s="6"/>
      <c r="J1496" s="6"/>
      <c r="K1496" s="6"/>
      <c r="L1496" s="6"/>
      <c r="M1496" s="6"/>
      <c r="N1496" s="6"/>
      <c r="O1496" s="6"/>
      <c r="P1496" s="6"/>
      <c r="Q1496" s="6"/>
      <c r="R1496" s="6"/>
      <c r="S1496" s="6"/>
      <c r="T1496" s="6"/>
      <c r="U1496" s="6"/>
      <c r="V1496" s="6"/>
      <c r="W1496" s="6"/>
      <c r="X1496" s="6"/>
      <c r="Y1496" s="6"/>
      <c r="Z1496" s="6"/>
      <c r="AA1496" s="6"/>
    </row>
    <row r="1497" spans="2:27">
      <c r="B1497" s="6"/>
      <c r="C1497" s="6"/>
      <c r="D1497" s="6"/>
      <c r="E1497" s="6"/>
      <c r="F1497" s="6"/>
      <c r="G1497" s="6"/>
      <c r="H1497" s="6"/>
      <c r="I1497" s="6"/>
      <c r="J1497" s="6"/>
      <c r="K1497" s="6"/>
      <c r="L1497" s="6"/>
      <c r="M1497" s="6"/>
      <c r="N1497" s="6"/>
      <c r="O1497" s="6"/>
      <c r="P1497" s="6"/>
      <c r="Q1497" s="6"/>
      <c r="R1497" s="6"/>
      <c r="S1497" s="6"/>
      <c r="T1497" s="6"/>
      <c r="U1497" s="6"/>
      <c r="V1497" s="6"/>
      <c r="W1497" s="6"/>
      <c r="X1497" s="6"/>
      <c r="Y1497" s="6"/>
      <c r="Z1497" s="6"/>
      <c r="AA1497" s="6"/>
    </row>
    <row r="1498" spans="2:27">
      <c r="B1498" s="6"/>
      <c r="C1498" s="6"/>
      <c r="D1498" s="6"/>
      <c r="E1498" s="6"/>
      <c r="F1498" s="6"/>
      <c r="G1498" s="6"/>
      <c r="H1498" s="6"/>
      <c r="I1498" s="6"/>
      <c r="J1498" s="6"/>
      <c r="K1498" s="6"/>
      <c r="L1498" s="6"/>
      <c r="M1498" s="6"/>
      <c r="N1498" s="6"/>
      <c r="O1498" s="6"/>
      <c r="P1498" s="6"/>
      <c r="Q1498" s="6"/>
      <c r="R1498" s="6"/>
      <c r="S1498" s="6"/>
      <c r="T1498" s="6"/>
      <c r="U1498" s="6"/>
      <c r="V1498" s="6"/>
      <c r="W1498" s="6"/>
      <c r="X1498" s="6"/>
      <c r="Y1498" s="6"/>
      <c r="Z1498" s="6"/>
      <c r="AA1498" s="6"/>
    </row>
    <row r="1499" spans="2:27">
      <c r="B1499" s="6"/>
      <c r="C1499" s="6"/>
      <c r="D1499" s="6"/>
      <c r="E1499" s="6"/>
      <c r="F1499" s="6"/>
      <c r="G1499" s="6"/>
      <c r="H1499" s="6"/>
      <c r="I1499" s="6"/>
      <c r="J1499" s="6"/>
      <c r="K1499" s="6"/>
      <c r="L1499" s="6"/>
      <c r="M1499" s="6"/>
      <c r="N1499" s="6"/>
      <c r="O1499" s="6"/>
      <c r="P1499" s="6"/>
      <c r="Q1499" s="6"/>
      <c r="R1499" s="6"/>
      <c r="S1499" s="6"/>
      <c r="T1499" s="6"/>
      <c r="U1499" s="6"/>
      <c r="V1499" s="6"/>
      <c r="W1499" s="6"/>
      <c r="X1499" s="6"/>
      <c r="Y1499" s="6"/>
      <c r="Z1499" s="6"/>
      <c r="AA1499" s="6"/>
    </row>
    <row r="1500" spans="2:27">
      <c r="B1500" s="6"/>
      <c r="C1500" s="6"/>
      <c r="D1500" s="6"/>
      <c r="E1500" s="6"/>
      <c r="F1500" s="6"/>
      <c r="G1500" s="6"/>
      <c r="H1500" s="6"/>
      <c r="I1500" s="6"/>
      <c r="J1500" s="6"/>
      <c r="K1500" s="6"/>
      <c r="L1500" s="6"/>
      <c r="M1500" s="6"/>
      <c r="N1500" s="6"/>
      <c r="O1500" s="6"/>
      <c r="P1500" s="6"/>
      <c r="Q1500" s="6"/>
      <c r="R1500" s="6"/>
      <c r="S1500" s="6"/>
      <c r="T1500" s="6"/>
      <c r="U1500" s="6"/>
      <c r="V1500" s="6"/>
      <c r="W1500" s="6"/>
      <c r="X1500" s="6"/>
      <c r="Y1500" s="6"/>
      <c r="Z1500" s="6"/>
      <c r="AA1500" s="6"/>
    </row>
    <row r="1501" spans="2:27">
      <c r="B1501" s="6"/>
      <c r="C1501" s="6"/>
      <c r="D1501" s="6"/>
      <c r="E1501" s="6"/>
      <c r="F1501" s="6"/>
      <c r="G1501" s="6"/>
      <c r="H1501" s="6"/>
      <c r="I1501" s="6"/>
      <c r="J1501" s="6"/>
      <c r="K1501" s="6"/>
      <c r="L1501" s="6"/>
      <c r="M1501" s="6"/>
      <c r="N1501" s="6"/>
      <c r="O1501" s="6"/>
      <c r="P1501" s="6"/>
      <c r="Q1501" s="6"/>
      <c r="R1501" s="6"/>
      <c r="S1501" s="6"/>
      <c r="T1501" s="6"/>
      <c r="U1501" s="6"/>
      <c r="V1501" s="6"/>
      <c r="W1501" s="6"/>
      <c r="X1501" s="6"/>
      <c r="Y1501" s="6"/>
      <c r="Z1501" s="6"/>
      <c r="AA1501" s="6"/>
    </row>
    <row r="1502" spans="2:27">
      <c r="B1502" s="6"/>
      <c r="C1502" s="6"/>
      <c r="D1502" s="6"/>
      <c r="E1502" s="6"/>
      <c r="F1502" s="6"/>
      <c r="G1502" s="6"/>
      <c r="H1502" s="6"/>
      <c r="I1502" s="6"/>
      <c r="J1502" s="6"/>
      <c r="K1502" s="6"/>
      <c r="L1502" s="6"/>
      <c r="M1502" s="6"/>
      <c r="N1502" s="6"/>
      <c r="O1502" s="6"/>
      <c r="P1502" s="6"/>
      <c r="Q1502" s="6"/>
      <c r="R1502" s="6"/>
      <c r="S1502" s="6"/>
      <c r="T1502" s="6"/>
      <c r="U1502" s="6"/>
      <c r="V1502" s="6"/>
      <c r="W1502" s="6"/>
      <c r="X1502" s="6"/>
      <c r="Y1502" s="6"/>
      <c r="Z1502" s="6"/>
      <c r="AA1502" s="6"/>
    </row>
    <row r="1503" spans="2:27">
      <c r="B1503" s="6"/>
      <c r="C1503" s="6"/>
      <c r="D1503" s="6"/>
      <c r="E1503" s="6"/>
      <c r="F1503" s="6"/>
      <c r="G1503" s="6"/>
      <c r="H1503" s="6"/>
      <c r="I1503" s="6"/>
      <c r="J1503" s="6"/>
      <c r="K1503" s="6"/>
      <c r="L1503" s="6"/>
      <c r="M1503" s="6"/>
      <c r="N1503" s="6"/>
      <c r="O1503" s="6"/>
      <c r="P1503" s="6"/>
      <c r="Q1503" s="6"/>
      <c r="R1503" s="6"/>
      <c r="S1503" s="6"/>
      <c r="T1503" s="6"/>
      <c r="U1503" s="6"/>
      <c r="V1503" s="6"/>
      <c r="W1503" s="6"/>
      <c r="X1503" s="6"/>
      <c r="Y1503" s="6"/>
      <c r="Z1503" s="6"/>
      <c r="AA1503" s="6"/>
    </row>
    <row r="1504" spans="2:27">
      <c r="B1504" s="6"/>
      <c r="C1504" s="6"/>
      <c r="D1504" s="6"/>
      <c r="E1504" s="6"/>
      <c r="F1504" s="6"/>
      <c r="G1504" s="6"/>
      <c r="H1504" s="6"/>
      <c r="I1504" s="6"/>
      <c r="J1504" s="6"/>
      <c r="K1504" s="6"/>
      <c r="L1504" s="6"/>
      <c r="M1504" s="6"/>
      <c r="N1504" s="6"/>
      <c r="O1504" s="6"/>
      <c r="P1504" s="6"/>
      <c r="Q1504" s="6"/>
      <c r="R1504" s="6"/>
      <c r="S1504" s="6"/>
      <c r="T1504" s="6"/>
      <c r="U1504" s="6"/>
      <c r="V1504" s="6"/>
      <c r="W1504" s="6"/>
      <c r="X1504" s="6"/>
      <c r="Y1504" s="6"/>
      <c r="Z1504" s="6"/>
      <c r="AA1504" s="6"/>
    </row>
    <row r="1505" spans="2:27">
      <c r="B1505" s="6"/>
      <c r="C1505" s="6"/>
      <c r="D1505" s="6"/>
      <c r="E1505" s="6"/>
      <c r="F1505" s="6"/>
      <c r="G1505" s="6"/>
      <c r="H1505" s="6"/>
      <c r="I1505" s="6"/>
      <c r="J1505" s="6"/>
      <c r="K1505" s="6"/>
      <c r="L1505" s="6"/>
      <c r="M1505" s="6"/>
      <c r="N1505" s="6"/>
      <c r="O1505" s="6"/>
      <c r="P1505" s="6"/>
      <c r="Q1505" s="6"/>
      <c r="R1505" s="6"/>
      <c r="S1505" s="6"/>
      <c r="T1505" s="6"/>
      <c r="U1505" s="6"/>
      <c r="V1505" s="6"/>
      <c r="W1505" s="6"/>
      <c r="X1505" s="6"/>
      <c r="Y1505" s="6"/>
      <c r="Z1505" s="6"/>
      <c r="AA1505" s="6"/>
    </row>
    <row r="1506" spans="2:27">
      <c r="B1506" s="6"/>
      <c r="C1506" s="6"/>
      <c r="D1506" s="6"/>
      <c r="E1506" s="6"/>
      <c r="F1506" s="6"/>
      <c r="G1506" s="6"/>
      <c r="H1506" s="6"/>
      <c r="I1506" s="6"/>
      <c r="J1506" s="6"/>
      <c r="K1506" s="6"/>
      <c r="L1506" s="6"/>
      <c r="M1506" s="6"/>
      <c r="N1506" s="6"/>
      <c r="O1506" s="6"/>
      <c r="P1506" s="6"/>
      <c r="Q1506" s="6"/>
      <c r="R1506" s="6"/>
      <c r="S1506" s="6"/>
      <c r="T1506" s="6"/>
      <c r="U1506" s="6"/>
      <c r="V1506" s="6"/>
      <c r="W1506" s="6"/>
      <c r="X1506" s="6"/>
      <c r="Y1506" s="6"/>
      <c r="Z1506" s="6"/>
      <c r="AA1506" s="6"/>
    </row>
    <row r="1507" spans="2:27">
      <c r="B1507" s="6"/>
      <c r="C1507" s="6"/>
      <c r="D1507" s="6"/>
      <c r="E1507" s="6"/>
      <c r="F1507" s="6"/>
      <c r="G1507" s="6"/>
      <c r="H1507" s="6"/>
      <c r="I1507" s="6"/>
      <c r="J1507" s="6"/>
      <c r="K1507" s="6"/>
      <c r="L1507" s="6"/>
      <c r="M1507" s="6"/>
      <c r="N1507" s="6"/>
      <c r="O1507" s="6"/>
      <c r="P1507" s="6"/>
      <c r="Q1507" s="6"/>
      <c r="R1507" s="6"/>
      <c r="S1507" s="6"/>
      <c r="T1507" s="6"/>
      <c r="U1507" s="6"/>
      <c r="V1507" s="6"/>
      <c r="W1507" s="6"/>
      <c r="X1507" s="6"/>
      <c r="Y1507" s="6"/>
      <c r="Z1507" s="6"/>
      <c r="AA1507" s="6"/>
    </row>
    <row r="1508" spans="2:27">
      <c r="B1508" s="6"/>
      <c r="C1508" s="6"/>
      <c r="D1508" s="6"/>
      <c r="E1508" s="6"/>
      <c r="F1508" s="6"/>
      <c r="G1508" s="6"/>
      <c r="H1508" s="6"/>
      <c r="I1508" s="6"/>
      <c r="J1508" s="6"/>
      <c r="K1508" s="6"/>
      <c r="L1508" s="6"/>
      <c r="M1508" s="6"/>
      <c r="N1508" s="6"/>
      <c r="O1508" s="6"/>
      <c r="P1508" s="6"/>
      <c r="Q1508" s="6"/>
      <c r="R1508" s="6"/>
      <c r="S1508" s="6"/>
      <c r="T1508" s="6"/>
      <c r="U1508" s="6"/>
      <c r="V1508" s="6"/>
      <c r="W1508" s="6"/>
      <c r="X1508" s="6"/>
      <c r="Y1508" s="6"/>
      <c r="Z1508" s="6"/>
      <c r="AA1508" s="6"/>
    </row>
    <row r="1509" spans="2:27">
      <c r="B1509" s="6"/>
      <c r="C1509" s="6"/>
      <c r="D1509" s="6"/>
      <c r="E1509" s="6"/>
      <c r="F1509" s="6"/>
      <c r="G1509" s="6"/>
      <c r="H1509" s="6"/>
      <c r="I1509" s="6"/>
      <c r="J1509" s="6"/>
      <c r="K1509" s="6"/>
      <c r="L1509" s="6"/>
      <c r="M1509" s="6"/>
      <c r="N1509" s="6"/>
      <c r="O1509" s="6"/>
      <c r="P1509" s="6"/>
      <c r="Q1509" s="6"/>
      <c r="R1509" s="6"/>
      <c r="S1509" s="6"/>
      <c r="T1509" s="6"/>
      <c r="U1509" s="6"/>
      <c r="V1509" s="6"/>
      <c r="W1509" s="6"/>
      <c r="X1509" s="6"/>
      <c r="Y1509" s="6"/>
      <c r="Z1509" s="6"/>
      <c r="AA1509" s="6"/>
    </row>
    <row r="1510" spans="2:27">
      <c r="B1510" s="6"/>
      <c r="C1510" s="6"/>
      <c r="D1510" s="6"/>
      <c r="E1510" s="6"/>
      <c r="F1510" s="6"/>
      <c r="G1510" s="6"/>
      <c r="H1510" s="6"/>
      <c r="I1510" s="6"/>
      <c r="J1510" s="6"/>
      <c r="K1510" s="6"/>
      <c r="L1510" s="6"/>
      <c r="M1510" s="6"/>
      <c r="N1510" s="6"/>
      <c r="O1510" s="6"/>
      <c r="P1510" s="6"/>
      <c r="Q1510" s="6"/>
      <c r="R1510" s="6"/>
      <c r="S1510" s="6"/>
      <c r="T1510" s="6"/>
      <c r="U1510" s="6"/>
      <c r="V1510" s="6"/>
      <c r="W1510" s="6"/>
      <c r="X1510" s="6"/>
      <c r="Y1510" s="6"/>
      <c r="Z1510" s="6"/>
      <c r="AA1510" s="6"/>
    </row>
    <row r="1511" spans="2:27">
      <c r="B1511" s="6"/>
      <c r="C1511" s="6"/>
      <c r="D1511" s="6"/>
      <c r="E1511" s="6"/>
      <c r="F1511" s="6"/>
      <c r="G1511" s="6"/>
      <c r="H1511" s="6"/>
      <c r="I1511" s="6"/>
      <c r="J1511" s="6"/>
      <c r="K1511" s="6"/>
      <c r="L1511" s="6"/>
      <c r="M1511" s="6"/>
      <c r="N1511" s="6"/>
      <c r="O1511" s="6"/>
      <c r="P1511" s="6"/>
      <c r="Q1511" s="6"/>
      <c r="R1511" s="6"/>
      <c r="S1511" s="6"/>
      <c r="T1511" s="6"/>
      <c r="U1511" s="6"/>
      <c r="V1511" s="6"/>
      <c r="W1511" s="6"/>
      <c r="X1511" s="6"/>
      <c r="Y1511" s="6"/>
      <c r="Z1511" s="6"/>
      <c r="AA1511" s="6"/>
    </row>
    <row r="1512" spans="2:27">
      <c r="B1512" s="6"/>
      <c r="C1512" s="6"/>
      <c r="D1512" s="6"/>
      <c r="E1512" s="6"/>
      <c r="F1512" s="6"/>
      <c r="G1512" s="6"/>
      <c r="H1512" s="6"/>
      <c r="I1512" s="6"/>
      <c r="J1512" s="6"/>
      <c r="K1512" s="6"/>
      <c r="L1512" s="6"/>
      <c r="M1512" s="6"/>
      <c r="N1512" s="6"/>
      <c r="O1512" s="6"/>
      <c r="P1512" s="6"/>
      <c r="Q1512" s="6"/>
      <c r="R1512" s="6"/>
      <c r="S1512" s="6"/>
      <c r="T1512" s="6"/>
      <c r="U1512" s="6"/>
      <c r="V1512" s="6"/>
      <c r="W1512" s="6"/>
      <c r="X1512" s="6"/>
      <c r="Y1512" s="6"/>
      <c r="Z1512" s="6"/>
      <c r="AA1512" s="6"/>
    </row>
    <row r="1513" spans="2:27">
      <c r="B1513" s="6"/>
      <c r="C1513" s="6"/>
      <c r="D1513" s="6"/>
      <c r="E1513" s="6"/>
      <c r="F1513" s="6"/>
      <c r="G1513" s="6"/>
      <c r="H1513" s="6"/>
      <c r="I1513" s="6"/>
      <c r="J1513" s="6"/>
      <c r="K1513" s="6"/>
      <c r="L1513" s="6"/>
      <c r="M1513" s="6"/>
      <c r="N1513" s="6"/>
      <c r="O1513" s="6"/>
      <c r="P1513" s="6"/>
      <c r="Q1513" s="6"/>
      <c r="R1513" s="6"/>
      <c r="S1513" s="6"/>
      <c r="T1513" s="6"/>
      <c r="U1513" s="6"/>
      <c r="V1513" s="6"/>
      <c r="W1513" s="6"/>
      <c r="X1513" s="6"/>
      <c r="Y1513" s="6"/>
      <c r="Z1513" s="6"/>
      <c r="AA1513" s="6"/>
    </row>
    <row r="1514" spans="2:27">
      <c r="B1514" s="6"/>
      <c r="C1514" s="6"/>
      <c r="D1514" s="6"/>
      <c r="E1514" s="6"/>
      <c r="F1514" s="6"/>
      <c r="G1514" s="6"/>
      <c r="H1514" s="6"/>
      <c r="I1514" s="6"/>
      <c r="J1514" s="6"/>
      <c r="K1514" s="6"/>
      <c r="L1514" s="6"/>
      <c r="M1514" s="6"/>
      <c r="N1514" s="6"/>
      <c r="O1514" s="6"/>
      <c r="P1514" s="6"/>
      <c r="Q1514" s="6"/>
      <c r="R1514" s="6"/>
      <c r="S1514" s="6"/>
      <c r="T1514" s="6"/>
      <c r="U1514" s="6"/>
      <c r="V1514" s="6"/>
      <c r="W1514" s="6"/>
      <c r="X1514" s="6"/>
      <c r="Y1514" s="6"/>
      <c r="Z1514" s="6"/>
      <c r="AA1514" s="6"/>
    </row>
    <row r="1515" spans="2:27">
      <c r="B1515" s="6"/>
      <c r="C1515" s="6"/>
      <c r="D1515" s="6"/>
      <c r="E1515" s="6"/>
      <c r="F1515" s="6"/>
      <c r="G1515" s="6"/>
      <c r="H1515" s="6"/>
      <c r="I1515" s="6"/>
      <c r="J1515" s="6"/>
      <c r="K1515" s="6"/>
      <c r="L1515" s="6"/>
      <c r="M1515" s="6"/>
      <c r="N1515" s="6"/>
      <c r="O1515" s="6"/>
      <c r="P1515" s="6"/>
      <c r="Q1515" s="6"/>
      <c r="R1515" s="6"/>
      <c r="S1515" s="6"/>
      <c r="T1515" s="6"/>
      <c r="U1515" s="6"/>
      <c r="V1515" s="6"/>
      <c r="W1515" s="6"/>
      <c r="X1515" s="6"/>
      <c r="Y1515" s="6"/>
      <c r="Z1515" s="6"/>
      <c r="AA1515" s="6"/>
    </row>
    <row r="1516" spans="2:27">
      <c r="B1516" s="6"/>
      <c r="C1516" s="6"/>
      <c r="D1516" s="6"/>
      <c r="E1516" s="6"/>
      <c r="F1516" s="6"/>
      <c r="G1516" s="6"/>
      <c r="H1516" s="6"/>
      <c r="I1516" s="6"/>
      <c r="J1516" s="6"/>
      <c r="K1516" s="6"/>
      <c r="L1516" s="6"/>
      <c r="M1516" s="6"/>
      <c r="N1516" s="6"/>
      <c r="O1516" s="6"/>
      <c r="P1516" s="6"/>
      <c r="Q1516" s="6"/>
      <c r="R1516" s="6"/>
      <c r="S1516" s="6"/>
      <c r="T1516" s="6"/>
      <c r="U1516" s="6"/>
      <c r="V1516" s="6"/>
      <c r="W1516" s="6"/>
      <c r="X1516" s="6"/>
      <c r="Y1516" s="6"/>
      <c r="Z1516" s="6"/>
      <c r="AA1516" s="6"/>
    </row>
    <row r="1517" spans="2:27">
      <c r="B1517" s="6"/>
      <c r="C1517" s="6"/>
      <c r="D1517" s="6"/>
      <c r="E1517" s="6"/>
      <c r="F1517" s="6"/>
      <c r="G1517" s="6"/>
      <c r="H1517" s="6"/>
      <c r="I1517" s="6"/>
      <c r="J1517" s="6"/>
      <c r="K1517" s="6"/>
      <c r="L1517" s="6"/>
      <c r="M1517" s="6"/>
      <c r="N1517" s="6"/>
      <c r="O1517" s="6"/>
      <c r="P1517" s="6"/>
      <c r="Q1517" s="6"/>
      <c r="R1517" s="6"/>
      <c r="S1517" s="6"/>
      <c r="T1517" s="6"/>
      <c r="U1517" s="6"/>
      <c r="V1517" s="6"/>
      <c r="W1517" s="6"/>
      <c r="X1517" s="6"/>
      <c r="Y1517" s="6"/>
      <c r="Z1517" s="6"/>
      <c r="AA1517" s="6"/>
    </row>
    <row r="1518" spans="2:27">
      <c r="B1518" s="6"/>
      <c r="C1518" s="6"/>
      <c r="D1518" s="6"/>
      <c r="E1518" s="6"/>
      <c r="F1518" s="6"/>
      <c r="G1518" s="6"/>
      <c r="H1518" s="6"/>
      <c r="I1518" s="6"/>
      <c r="J1518" s="6"/>
      <c r="K1518" s="6"/>
      <c r="L1518" s="6"/>
      <c r="M1518" s="6"/>
      <c r="N1518" s="6"/>
      <c r="O1518" s="6"/>
      <c r="P1518" s="6"/>
      <c r="Q1518" s="6"/>
      <c r="R1518" s="6"/>
      <c r="S1518" s="6"/>
      <c r="T1518" s="6"/>
      <c r="U1518" s="6"/>
      <c r="V1518" s="6"/>
      <c r="W1518" s="6"/>
      <c r="X1518" s="6"/>
      <c r="Y1518" s="6"/>
      <c r="Z1518" s="6"/>
      <c r="AA1518" s="6"/>
    </row>
    <row r="1519" spans="2:27">
      <c r="B1519" s="6"/>
      <c r="C1519" s="6"/>
      <c r="D1519" s="6"/>
      <c r="E1519" s="6"/>
      <c r="F1519" s="6"/>
      <c r="G1519" s="6"/>
      <c r="H1519" s="6"/>
      <c r="I1519" s="6"/>
      <c r="J1519" s="6"/>
      <c r="K1519" s="6"/>
      <c r="L1519" s="6"/>
      <c r="M1519" s="6"/>
      <c r="N1519" s="6"/>
      <c r="O1519" s="6"/>
      <c r="P1519" s="6"/>
      <c r="Q1519" s="6"/>
      <c r="R1519" s="6"/>
      <c r="S1519" s="6"/>
      <c r="T1519" s="6"/>
      <c r="U1519" s="6"/>
      <c r="V1519" s="6"/>
      <c r="W1519" s="6"/>
      <c r="X1519" s="6"/>
      <c r="Y1519" s="6"/>
      <c r="Z1519" s="6"/>
      <c r="AA1519" s="6"/>
    </row>
    <row r="1520" spans="2:27">
      <c r="B1520" s="6"/>
      <c r="C1520" s="6"/>
      <c r="D1520" s="6"/>
      <c r="E1520" s="6"/>
      <c r="F1520" s="6"/>
      <c r="G1520" s="6"/>
      <c r="H1520" s="6"/>
      <c r="I1520" s="6"/>
      <c r="J1520" s="6"/>
      <c r="K1520" s="6"/>
      <c r="L1520" s="6"/>
      <c r="M1520" s="6"/>
      <c r="N1520" s="6"/>
      <c r="O1520" s="6"/>
      <c r="P1520" s="6"/>
      <c r="Q1520" s="6"/>
      <c r="R1520" s="6"/>
      <c r="S1520" s="6"/>
      <c r="T1520" s="6"/>
      <c r="U1520" s="6"/>
      <c r="V1520" s="6"/>
      <c r="W1520" s="6"/>
      <c r="X1520" s="6"/>
      <c r="Y1520" s="6"/>
      <c r="Z1520" s="6"/>
      <c r="AA1520" s="6"/>
    </row>
    <row r="1521" spans="2:27">
      <c r="B1521" s="6"/>
      <c r="C1521" s="6"/>
      <c r="D1521" s="6"/>
      <c r="E1521" s="6"/>
      <c r="F1521" s="6"/>
      <c r="G1521" s="6"/>
      <c r="H1521" s="6"/>
      <c r="I1521" s="6"/>
      <c r="J1521" s="6"/>
      <c r="K1521" s="6"/>
      <c r="L1521" s="6"/>
      <c r="M1521" s="6"/>
      <c r="N1521" s="6"/>
      <c r="O1521" s="6"/>
      <c r="P1521" s="6"/>
      <c r="Q1521" s="6"/>
      <c r="R1521" s="6"/>
      <c r="S1521" s="6"/>
      <c r="T1521" s="6"/>
      <c r="U1521" s="6"/>
      <c r="V1521" s="6"/>
      <c r="W1521" s="6"/>
      <c r="X1521" s="6"/>
      <c r="Y1521" s="6"/>
      <c r="Z1521" s="6"/>
      <c r="AA1521" s="6"/>
    </row>
    <row r="1522" spans="2:27">
      <c r="B1522" s="6"/>
      <c r="C1522" s="6"/>
      <c r="D1522" s="6"/>
      <c r="E1522" s="6"/>
      <c r="F1522" s="6"/>
      <c r="G1522" s="6"/>
      <c r="H1522" s="6"/>
      <c r="I1522" s="6"/>
      <c r="J1522" s="6"/>
      <c r="K1522" s="6"/>
      <c r="L1522" s="6"/>
      <c r="M1522" s="6"/>
      <c r="N1522" s="6"/>
      <c r="O1522" s="6"/>
      <c r="P1522" s="6"/>
      <c r="Q1522" s="6"/>
      <c r="R1522" s="6"/>
      <c r="S1522" s="6"/>
      <c r="T1522" s="6"/>
      <c r="U1522" s="6"/>
      <c r="V1522" s="6"/>
      <c r="W1522" s="6"/>
      <c r="X1522" s="6"/>
      <c r="Y1522" s="6"/>
      <c r="Z1522" s="6"/>
      <c r="AA1522" s="6"/>
    </row>
    <row r="1523" spans="2:27">
      <c r="B1523" s="6"/>
      <c r="C1523" s="6"/>
      <c r="D1523" s="6"/>
      <c r="E1523" s="6"/>
      <c r="F1523" s="6"/>
      <c r="G1523" s="6"/>
      <c r="H1523" s="6"/>
      <c r="I1523" s="6"/>
      <c r="J1523" s="6"/>
      <c r="K1523" s="6"/>
      <c r="L1523" s="6"/>
      <c r="M1523" s="6"/>
      <c r="N1523" s="6"/>
      <c r="O1523" s="6"/>
      <c r="P1523" s="6"/>
      <c r="Q1523" s="6"/>
      <c r="R1523" s="6"/>
      <c r="S1523" s="6"/>
      <c r="T1523" s="6"/>
      <c r="U1523" s="6"/>
      <c r="V1523" s="6"/>
      <c r="W1523" s="6"/>
      <c r="X1523" s="6"/>
      <c r="Y1523" s="6"/>
      <c r="Z1523" s="6"/>
      <c r="AA1523" s="6"/>
    </row>
    <row r="1524" spans="2:27">
      <c r="B1524" s="6"/>
      <c r="C1524" s="6"/>
      <c r="D1524" s="6"/>
      <c r="E1524" s="6"/>
      <c r="F1524" s="6"/>
      <c r="G1524" s="6"/>
      <c r="H1524" s="6"/>
      <c r="I1524" s="6"/>
      <c r="J1524" s="6"/>
      <c r="K1524" s="6"/>
      <c r="L1524" s="6"/>
      <c r="M1524" s="6"/>
      <c r="N1524" s="6"/>
      <c r="O1524" s="6"/>
      <c r="P1524" s="6"/>
      <c r="Q1524" s="6"/>
      <c r="R1524" s="6"/>
      <c r="S1524" s="6"/>
      <c r="T1524" s="6"/>
      <c r="U1524" s="6"/>
      <c r="V1524" s="6"/>
      <c r="W1524" s="6"/>
      <c r="X1524" s="6"/>
      <c r="Y1524" s="6"/>
      <c r="Z1524" s="6"/>
      <c r="AA1524" s="6"/>
    </row>
    <row r="1525" spans="2:27">
      <c r="B1525" s="6"/>
      <c r="C1525" s="6"/>
      <c r="D1525" s="6"/>
      <c r="E1525" s="6"/>
      <c r="F1525" s="6"/>
      <c r="G1525" s="6"/>
      <c r="H1525" s="6"/>
      <c r="I1525" s="6"/>
      <c r="J1525" s="6"/>
      <c r="K1525" s="6"/>
      <c r="L1525" s="6"/>
      <c r="M1525" s="6"/>
      <c r="N1525" s="6"/>
      <c r="O1525" s="6"/>
      <c r="P1525" s="6"/>
      <c r="Q1525" s="6"/>
      <c r="R1525" s="6"/>
      <c r="S1525" s="6"/>
      <c r="T1525" s="6"/>
      <c r="U1525" s="6"/>
      <c r="V1525" s="6"/>
      <c r="W1525" s="6"/>
      <c r="X1525" s="6"/>
      <c r="Y1525" s="6"/>
      <c r="Z1525" s="6"/>
      <c r="AA1525" s="6"/>
    </row>
    <row r="1526" spans="2:27">
      <c r="B1526" s="6"/>
      <c r="C1526" s="6"/>
      <c r="D1526" s="6"/>
      <c r="E1526" s="6"/>
      <c r="F1526" s="6"/>
      <c r="G1526" s="6"/>
      <c r="H1526" s="6"/>
      <c r="I1526" s="6"/>
      <c r="J1526" s="6"/>
      <c r="K1526" s="6"/>
      <c r="L1526" s="6"/>
      <c r="M1526" s="6"/>
      <c r="N1526" s="6"/>
      <c r="O1526" s="6"/>
      <c r="P1526" s="6"/>
      <c r="Q1526" s="6"/>
      <c r="R1526" s="6"/>
      <c r="S1526" s="6"/>
      <c r="T1526" s="6"/>
      <c r="U1526" s="6"/>
      <c r="V1526" s="6"/>
      <c r="W1526" s="6"/>
      <c r="X1526" s="6"/>
      <c r="Y1526" s="6"/>
      <c r="Z1526" s="6"/>
      <c r="AA1526" s="6"/>
    </row>
    <row r="1527" spans="2:27">
      <c r="B1527" s="6"/>
      <c r="C1527" s="6"/>
      <c r="D1527" s="6"/>
      <c r="E1527" s="6"/>
      <c r="F1527" s="6"/>
      <c r="G1527" s="6"/>
      <c r="H1527" s="6"/>
      <c r="I1527" s="6"/>
      <c r="J1527" s="6"/>
      <c r="K1527" s="6"/>
      <c r="L1527" s="6"/>
      <c r="M1527" s="6"/>
      <c r="N1527" s="6"/>
      <c r="O1527" s="6"/>
      <c r="P1527" s="6"/>
      <c r="Q1527" s="6"/>
      <c r="R1527" s="6"/>
      <c r="S1527" s="6"/>
      <c r="T1527" s="6"/>
      <c r="U1527" s="6"/>
      <c r="V1527" s="6"/>
      <c r="W1527" s="6"/>
      <c r="X1527" s="6"/>
      <c r="Y1527" s="6"/>
      <c r="Z1527" s="6"/>
      <c r="AA1527" s="6"/>
    </row>
    <row r="1528" spans="2:27">
      <c r="B1528" s="6"/>
      <c r="C1528" s="6"/>
      <c r="D1528" s="6"/>
      <c r="E1528" s="6"/>
      <c r="F1528" s="6"/>
      <c r="G1528" s="6"/>
      <c r="H1528" s="6"/>
      <c r="I1528" s="6"/>
      <c r="J1528" s="6"/>
      <c r="K1528" s="6"/>
      <c r="L1528" s="6"/>
      <c r="M1528" s="6"/>
      <c r="N1528" s="6"/>
      <c r="O1528" s="6"/>
      <c r="P1528" s="6"/>
      <c r="Q1528" s="6"/>
      <c r="R1528" s="6"/>
      <c r="S1528" s="6"/>
      <c r="T1528" s="6"/>
      <c r="U1528" s="6"/>
      <c r="V1528" s="6"/>
      <c r="W1528" s="6"/>
      <c r="X1528" s="6"/>
      <c r="Y1528" s="6"/>
      <c r="Z1528" s="6"/>
      <c r="AA1528" s="6"/>
    </row>
    <row r="1529" spans="2:27">
      <c r="B1529" s="6"/>
      <c r="C1529" s="6"/>
      <c r="D1529" s="6"/>
      <c r="E1529" s="6"/>
      <c r="F1529" s="6"/>
      <c r="G1529" s="6"/>
      <c r="H1529" s="6"/>
      <c r="I1529" s="6"/>
      <c r="J1529" s="6"/>
      <c r="K1529" s="6"/>
      <c r="L1529" s="6"/>
      <c r="M1529" s="6"/>
      <c r="N1529" s="6"/>
      <c r="O1529" s="6"/>
      <c r="P1529" s="6"/>
      <c r="Q1529" s="6"/>
      <c r="R1529" s="6"/>
      <c r="S1529" s="6"/>
      <c r="T1529" s="6"/>
      <c r="U1529" s="6"/>
      <c r="V1529" s="6"/>
      <c r="W1529" s="6"/>
      <c r="X1529" s="6"/>
      <c r="Y1529" s="6"/>
      <c r="Z1529" s="6"/>
      <c r="AA1529" s="6"/>
    </row>
    <row r="1530" spans="2:27">
      <c r="B1530" s="6"/>
      <c r="C1530" s="6"/>
      <c r="D1530" s="6"/>
      <c r="E1530" s="6"/>
      <c r="F1530" s="6"/>
      <c r="G1530" s="6"/>
      <c r="H1530" s="6"/>
      <c r="I1530" s="6"/>
      <c r="J1530" s="6"/>
      <c r="K1530" s="6"/>
      <c r="L1530" s="6"/>
      <c r="M1530" s="6"/>
      <c r="N1530" s="6"/>
      <c r="O1530" s="6"/>
      <c r="P1530" s="6"/>
      <c r="Q1530" s="6"/>
      <c r="R1530" s="6"/>
      <c r="S1530" s="6"/>
      <c r="T1530" s="6"/>
      <c r="U1530" s="6"/>
      <c r="V1530" s="6"/>
      <c r="W1530" s="6"/>
      <c r="X1530" s="6"/>
      <c r="Y1530" s="6"/>
      <c r="Z1530" s="6"/>
      <c r="AA1530" s="6"/>
    </row>
    <row r="1531" spans="2:27">
      <c r="B1531" s="6"/>
      <c r="C1531" s="6"/>
      <c r="D1531" s="6"/>
      <c r="E1531" s="6"/>
      <c r="F1531" s="6"/>
      <c r="G1531" s="6"/>
      <c r="H1531" s="6"/>
      <c r="I1531" s="6"/>
      <c r="J1531" s="6"/>
      <c r="K1531" s="6"/>
      <c r="L1531" s="6"/>
      <c r="M1531" s="6"/>
      <c r="N1531" s="6"/>
      <c r="O1531" s="6"/>
      <c r="P1531" s="6"/>
      <c r="Q1531" s="6"/>
      <c r="R1531" s="6"/>
      <c r="S1531" s="6"/>
      <c r="T1531" s="6"/>
      <c r="U1531" s="6"/>
      <c r="V1531" s="6"/>
      <c r="W1531" s="6"/>
      <c r="X1531" s="6"/>
      <c r="Y1531" s="6"/>
      <c r="Z1531" s="6"/>
      <c r="AA1531" s="6"/>
    </row>
    <row r="1532" spans="2:27">
      <c r="B1532" s="6"/>
      <c r="C1532" s="6"/>
      <c r="D1532" s="6"/>
      <c r="E1532" s="6"/>
      <c r="F1532" s="6"/>
      <c r="G1532" s="6"/>
      <c r="H1532" s="6"/>
      <c r="I1532" s="6"/>
      <c r="J1532" s="6"/>
      <c r="K1532" s="6"/>
      <c r="L1532" s="6"/>
      <c r="M1532" s="6"/>
      <c r="N1532" s="6"/>
      <c r="O1532" s="6"/>
      <c r="P1532" s="6"/>
      <c r="Q1532" s="6"/>
      <c r="R1532" s="6"/>
      <c r="S1532" s="6"/>
      <c r="T1532" s="6"/>
      <c r="U1532" s="6"/>
      <c r="V1532" s="6"/>
      <c r="W1532" s="6"/>
      <c r="X1532" s="6"/>
      <c r="Y1532" s="6"/>
      <c r="Z1532" s="6"/>
      <c r="AA1532" s="6"/>
    </row>
    <row r="1533" spans="2:27">
      <c r="B1533" s="6"/>
      <c r="C1533" s="6"/>
      <c r="D1533" s="6"/>
      <c r="E1533" s="6"/>
      <c r="F1533" s="6"/>
      <c r="G1533" s="6"/>
      <c r="H1533" s="6"/>
      <c r="I1533" s="6"/>
      <c r="J1533" s="6"/>
      <c r="K1533" s="6"/>
      <c r="L1533" s="6"/>
      <c r="M1533" s="6"/>
      <c r="N1533" s="6"/>
      <c r="O1533" s="6"/>
      <c r="P1533" s="6"/>
      <c r="Q1533" s="6"/>
      <c r="R1533" s="6"/>
      <c r="S1533" s="6"/>
      <c r="T1533" s="6"/>
      <c r="U1533" s="6"/>
      <c r="V1533" s="6"/>
      <c r="W1533" s="6"/>
      <c r="X1533" s="6"/>
      <c r="Y1533" s="6"/>
      <c r="Z1533" s="6"/>
      <c r="AA1533" s="6"/>
    </row>
    <row r="1534" spans="2:27">
      <c r="B1534" s="6"/>
      <c r="C1534" s="6"/>
      <c r="D1534" s="6"/>
      <c r="E1534" s="6"/>
      <c r="F1534" s="6"/>
      <c r="G1534" s="6"/>
      <c r="H1534" s="6"/>
      <c r="I1534" s="6"/>
      <c r="J1534" s="6"/>
      <c r="K1534" s="6"/>
      <c r="L1534" s="6"/>
      <c r="M1534" s="6"/>
      <c r="N1534" s="6"/>
      <c r="O1534" s="6"/>
      <c r="P1534" s="6"/>
      <c r="Q1534" s="6"/>
      <c r="R1534" s="6"/>
      <c r="S1534" s="6"/>
      <c r="T1534" s="6"/>
      <c r="U1534" s="6"/>
      <c r="V1534" s="6"/>
      <c r="W1534" s="6"/>
      <c r="X1534" s="6"/>
      <c r="Y1534" s="6"/>
      <c r="Z1534" s="6"/>
      <c r="AA1534" s="6"/>
    </row>
    <row r="1535" spans="2:27">
      <c r="B1535" s="6"/>
      <c r="C1535" s="6"/>
      <c r="D1535" s="6"/>
      <c r="E1535" s="6"/>
      <c r="F1535" s="6"/>
      <c r="G1535" s="6"/>
      <c r="H1535" s="6"/>
      <c r="I1535" s="6"/>
      <c r="J1535" s="6"/>
      <c r="K1535" s="6"/>
      <c r="L1535" s="6"/>
      <c r="M1535" s="6"/>
      <c r="N1535" s="6"/>
      <c r="O1535" s="6"/>
      <c r="P1535" s="6"/>
      <c r="Q1535" s="6"/>
      <c r="R1535" s="6"/>
      <c r="S1535" s="6"/>
      <c r="T1535" s="6"/>
      <c r="U1535" s="6"/>
      <c r="V1535" s="6"/>
      <c r="W1535" s="6"/>
      <c r="X1535" s="6"/>
      <c r="Y1535" s="6"/>
      <c r="Z1535" s="6"/>
      <c r="AA1535" s="6"/>
    </row>
    <row r="1536" spans="2:27">
      <c r="B1536" s="6"/>
      <c r="C1536" s="6"/>
      <c r="D1536" s="6"/>
      <c r="E1536" s="6"/>
      <c r="F1536" s="6"/>
      <c r="G1536" s="6"/>
      <c r="H1536" s="6"/>
      <c r="I1536" s="6"/>
      <c r="J1536" s="6"/>
      <c r="K1536" s="6"/>
      <c r="L1536" s="6"/>
      <c r="M1536" s="6"/>
      <c r="N1536" s="6"/>
      <c r="O1536" s="6"/>
      <c r="P1536" s="6"/>
      <c r="Q1536" s="6"/>
      <c r="R1536" s="6"/>
      <c r="S1536" s="6"/>
      <c r="T1536" s="6"/>
      <c r="U1536" s="6"/>
      <c r="V1536" s="6"/>
      <c r="W1536" s="6"/>
      <c r="X1536" s="6"/>
      <c r="Y1536" s="6"/>
      <c r="Z1536" s="6"/>
      <c r="AA1536" s="6"/>
    </row>
    <row r="1537" spans="2:27">
      <c r="B1537" s="6"/>
      <c r="C1537" s="6"/>
      <c r="D1537" s="6"/>
      <c r="E1537" s="6"/>
      <c r="F1537" s="6"/>
      <c r="G1537" s="6"/>
      <c r="H1537" s="6"/>
      <c r="I1537" s="6"/>
      <c r="J1537" s="6"/>
      <c r="K1537" s="6"/>
      <c r="L1537" s="6"/>
      <c r="M1537" s="6"/>
      <c r="N1537" s="6"/>
      <c r="O1537" s="6"/>
      <c r="P1537" s="6"/>
      <c r="Q1537" s="6"/>
      <c r="R1537" s="6"/>
      <c r="S1537" s="6"/>
      <c r="T1537" s="6"/>
      <c r="U1537" s="6"/>
      <c r="V1537" s="6"/>
      <c r="W1537" s="6"/>
      <c r="X1537" s="6"/>
      <c r="Y1537" s="6"/>
      <c r="Z1537" s="6"/>
      <c r="AA1537" s="6"/>
    </row>
    <row r="1538" spans="2:27">
      <c r="B1538" s="6"/>
      <c r="C1538" s="6"/>
      <c r="D1538" s="6"/>
      <c r="E1538" s="6"/>
      <c r="F1538" s="6"/>
      <c r="G1538" s="6"/>
      <c r="H1538" s="6"/>
      <c r="I1538" s="6"/>
      <c r="J1538" s="6"/>
      <c r="K1538" s="6"/>
      <c r="L1538" s="6"/>
      <c r="M1538" s="6"/>
      <c r="N1538" s="6"/>
      <c r="O1538" s="6"/>
      <c r="P1538" s="6"/>
      <c r="Q1538" s="6"/>
      <c r="R1538" s="6"/>
      <c r="S1538" s="6"/>
      <c r="T1538" s="6"/>
      <c r="U1538" s="6"/>
      <c r="V1538" s="6"/>
      <c r="W1538" s="6"/>
      <c r="X1538" s="6"/>
      <c r="Y1538" s="6"/>
      <c r="Z1538" s="6"/>
      <c r="AA1538" s="6"/>
    </row>
    <row r="1539" spans="2:27">
      <c r="B1539" s="6"/>
      <c r="C1539" s="6"/>
      <c r="D1539" s="6"/>
      <c r="E1539" s="6"/>
      <c r="F1539" s="6"/>
      <c r="G1539" s="6"/>
      <c r="H1539" s="6"/>
      <c r="I1539" s="6"/>
      <c r="J1539" s="6"/>
      <c r="K1539" s="6"/>
      <c r="L1539" s="6"/>
      <c r="M1539" s="6"/>
      <c r="N1539" s="6"/>
      <c r="O1539" s="6"/>
      <c r="P1539" s="6"/>
      <c r="Q1539" s="6"/>
      <c r="R1539" s="6"/>
      <c r="S1539" s="6"/>
      <c r="T1539" s="6"/>
      <c r="U1539" s="6"/>
      <c r="V1539" s="6"/>
      <c r="W1539" s="6"/>
      <c r="X1539" s="6"/>
      <c r="Y1539" s="6"/>
      <c r="Z1539" s="6"/>
      <c r="AA1539" s="6"/>
    </row>
    <row r="1540" spans="2:27">
      <c r="B1540" s="6"/>
      <c r="C1540" s="6"/>
      <c r="D1540" s="6"/>
      <c r="E1540" s="6"/>
      <c r="F1540" s="6"/>
      <c r="G1540" s="6"/>
      <c r="H1540" s="6"/>
      <c r="I1540" s="6"/>
      <c r="J1540" s="6"/>
      <c r="K1540" s="6"/>
      <c r="L1540" s="6"/>
      <c r="M1540" s="6"/>
      <c r="N1540" s="6"/>
      <c r="O1540" s="6"/>
      <c r="P1540" s="6"/>
      <c r="Q1540" s="6"/>
      <c r="R1540" s="6"/>
      <c r="S1540" s="6"/>
      <c r="T1540" s="6"/>
      <c r="U1540" s="6"/>
      <c r="V1540" s="6"/>
      <c r="W1540" s="6"/>
      <c r="X1540" s="6"/>
      <c r="Y1540" s="6"/>
      <c r="Z1540" s="6"/>
      <c r="AA1540" s="6"/>
    </row>
    <row r="1541" spans="2:27">
      <c r="B1541" s="6"/>
      <c r="C1541" s="6"/>
      <c r="D1541" s="6"/>
      <c r="E1541" s="6"/>
      <c r="F1541" s="6"/>
      <c r="G1541" s="6"/>
      <c r="H1541" s="6"/>
      <c r="I1541" s="6"/>
      <c r="J1541" s="6"/>
      <c r="K1541" s="6"/>
      <c r="L1541" s="6"/>
      <c r="M1541" s="6"/>
      <c r="N1541" s="6"/>
      <c r="O1541" s="6"/>
      <c r="P1541" s="6"/>
      <c r="Q1541" s="6"/>
      <c r="R1541" s="6"/>
      <c r="S1541" s="6"/>
      <c r="T1541" s="6"/>
      <c r="U1541" s="6"/>
      <c r="V1541" s="6"/>
      <c r="W1541" s="6"/>
      <c r="X1541" s="6"/>
      <c r="Y1541" s="6"/>
      <c r="Z1541" s="6"/>
      <c r="AA1541" s="6"/>
    </row>
    <row r="1542" spans="2:27">
      <c r="B1542" s="6"/>
      <c r="C1542" s="6"/>
      <c r="D1542" s="6"/>
      <c r="E1542" s="6"/>
      <c r="F1542" s="6"/>
      <c r="G1542" s="6"/>
      <c r="H1542" s="6"/>
      <c r="I1542" s="6"/>
      <c r="J1542" s="6"/>
      <c r="K1542" s="6"/>
      <c r="L1542" s="6"/>
      <c r="M1542" s="6"/>
      <c r="N1542" s="6"/>
      <c r="O1542" s="6"/>
      <c r="P1542" s="6"/>
      <c r="Q1542" s="6"/>
      <c r="R1542" s="6"/>
      <c r="S1542" s="6"/>
      <c r="T1542" s="6"/>
      <c r="U1542" s="6"/>
      <c r="V1542" s="6"/>
      <c r="W1542" s="6"/>
      <c r="X1542" s="6"/>
      <c r="Y1542" s="6"/>
      <c r="Z1542" s="6"/>
      <c r="AA1542" s="6"/>
    </row>
    <row r="1543" spans="2:27">
      <c r="B1543" s="6"/>
      <c r="C1543" s="6"/>
      <c r="D1543" s="6"/>
      <c r="E1543" s="6"/>
      <c r="F1543" s="6"/>
      <c r="G1543" s="6"/>
      <c r="H1543" s="6"/>
      <c r="I1543" s="6"/>
      <c r="J1543" s="6"/>
      <c r="K1543" s="6"/>
      <c r="L1543" s="6"/>
      <c r="M1543" s="6"/>
      <c r="N1543" s="6"/>
      <c r="O1543" s="6"/>
      <c r="P1543" s="6"/>
      <c r="Q1543" s="6"/>
      <c r="R1543" s="6"/>
      <c r="S1543" s="6"/>
      <c r="T1543" s="6"/>
      <c r="U1543" s="6"/>
      <c r="V1543" s="6"/>
      <c r="W1543" s="6"/>
      <c r="X1543" s="6"/>
      <c r="Y1543" s="6"/>
      <c r="Z1543" s="6"/>
      <c r="AA1543" s="6"/>
    </row>
    <row r="1544" spans="2:27">
      <c r="B1544" s="6"/>
      <c r="C1544" s="6"/>
      <c r="D1544" s="6"/>
      <c r="E1544" s="6"/>
      <c r="F1544" s="6"/>
      <c r="G1544" s="6"/>
      <c r="H1544" s="6"/>
      <c r="I1544" s="6"/>
      <c r="J1544" s="6"/>
      <c r="K1544" s="6"/>
      <c r="L1544" s="6"/>
      <c r="M1544" s="6"/>
      <c r="N1544" s="6"/>
      <c r="O1544" s="6"/>
      <c r="P1544" s="6"/>
      <c r="Q1544" s="6"/>
      <c r="R1544" s="6"/>
      <c r="S1544" s="6"/>
      <c r="T1544" s="6"/>
      <c r="U1544" s="6"/>
      <c r="V1544" s="6"/>
      <c r="W1544" s="6"/>
      <c r="X1544" s="6"/>
      <c r="Y1544" s="6"/>
      <c r="Z1544" s="6"/>
      <c r="AA1544" s="6"/>
    </row>
    <row r="1545" spans="2:27">
      <c r="B1545" s="6"/>
      <c r="C1545" s="6"/>
      <c r="D1545" s="6"/>
      <c r="E1545" s="6"/>
      <c r="F1545" s="6"/>
      <c r="G1545" s="6"/>
      <c r="H1545" s="6"/>
      <c r="I1545" s="6"/>
      <c r="J1545" s="6"/>
      <c r="K1545" s="6"/>
      <c r="L1545" s="6"/>
      <c r="M1545" s="6"/>
      <c r="N1545" s="6"/>
      <c r="O1545" s="6"/>
      <c r="P1545" s="6"/>
      <c r="Q1545" s="6"/>
      <c r="R1545" s="6"/>
      <c r="S1545" s="6"/>
      <c r="T1545" s="6"/>
      <c r="U1545" s="6"/>
      <c r="V1545" s="6"/>
      <c r="W1545" s="6"/>
      <c r="X1545" s="6"/>
      <c r="Y1545" s="6"/>
      <c r="Z1545" s="6"/>
      <c r="AA1545" s="6"/>
    </row>
    <row r="1546" spans="2:27">
      <c r="B1546" s="6"/>
      <c r="C1546" s="6"/>
      <c r="D1546" s="6"/>
      <c r="E1546" s="6"/>
      <c r="F1546" s="6"/>
      <c r="G1546" s="6"/>
      <c r="H1546" s="6"/>
      <c r="I1546" s="6"/>
      <c r="J1546" s="6"/>
      <c r="K1546" s="6"/>
      <c r="L1546" s="6"/>
      <c r="M1546" s="6"/>
      <c r="N1546" s="6"/>
      <c r="O1546" s="6"/>
      <c r="P1546" s="6"/>
      <c r="Q1546" s="6"/>
      <c r="R1546" s="6"/>
      <c r="S1546" s="6"/>
      <c r="T1546" s="6"/>
      <c r="U1546" s="6"/>
      <c r="V1546" s="6"/>
      <c r="W1546" s="6"/>
      <c r="X1546" s="6"/>
      <c r="Y1546" s="6"/>
      <c r="Z1546" s="6"/>
      <c r="AA1546" s="6"/>
    </row>
    <row r="1547" spans="2:27">
      <c r="B1547" s="6"/>
      <c r="C1547" s="6"/>
      <c r="D1547" s="6"/>
      <c r="E1547" s="6"/>
      <c r="F1547" s="6"/>
      <c r="G1547" s="6"/>
      <c r="H1547" s="6"/>
      <c r="I1547" s="6"/>
      <c r="J1547" s="6"/>
      <c r="K1547" s="6"/>
      <c r="L1547" s="6"/>
      <c r="M1547" s="6"/>
      <c r="N1547" s="6"/>
      <c r="O1547" s="6"/>
      <c r="P1547" s="6"/>
      <c r="Q1547" s="6"/>
      <c r="R1547" s="6"/>
      <c r="S1547" s="6"/>
      <c r="T1547" s="6"/>
      <c r="U1547" s="6"/>
      <c r="V1547" s="6"/>
      <c r="W1547" s="6"/>
      <c r="X1547" s="6"/>
      <c r="Y1547" s="6"/>
      <c r="Z1547" s="6"/>
      <c r="AA1547" s="6"/>
    </row>
    <row r="1548" spans="2:27">
      <c r="B1548" s="6"/>
      <c r="C1548" s="6"/>
      <c r="D1548" s="6"/>
      <c r="E1548" s="6"/>
      <c r="F1548" s="6"/>
      <c r="G1548" s="6"/>
      <c r="H1548" s="6"/>
      <c r="I1548" s="6"/>
      <c r="J1548" s="6"/>
      <c r="K1548" s="6"/>
      <c r="L1548" s="6"/>
      <c r="M1548" s="6"/>
      <c r="N1548" s="6"/>
      <c r="O1548" s="6"/>
      <c r="P1548" s="6"/>
      <c r="Q1548" s="6"/>
      <c r="R1548" s="6"/>
      <c r="S1548" s="6"/>
      <c r="T1548" s="6"/>
      <c r="U1548" s="6"/>
      <c r="V1548" s="6"/>
      <c r="W1548" s="6"/>
      <c r="X1548" s="6"/>
      <c r="Y1548" s="6"/>
      <c r="Z1548" s="6"/>
      <c r="AA1548" s="6"/>
    </row>
    <row r="1549" spans="2:27">
      <c r="B1549" s="6"/>
      <c r="C1549" s="6"/>
      <c r="D1549" s="6"/>
      <c r="E1549" s="6"/>
      <c r="F1549" s="6"/>
      <c r="G1549" s="6"/>
      <c r="H1549" s="6"/>
      <c r="I1549" s="6"/>
      <c r="J1549" s="6"/>
      <c r="K1549" s="6"/>
      <c r="L1549" s="6"/>
      <c r="M1549" s="6"/>
      <c r="N1549" s="6"/>
      <c r="O1549" s="6"/>
      <c r="P1549" s="6"/>
      <c r="Q1549" s="6"/>
      <c r="R1549" s="6"/>
      <c r="S1549" s="6"/>
      <c r="T1549" s="6"/>
      <c r="U1549" s="6"/>
      <c r="V1549" s="6"/>
      <c r="W1549" s="6"/>
      <c r="X1549" s="6"/>
      <c r="Y1549" s="6"/>
      <c r="Z1549" s="6"/>
      <c r="AA1549" s="6"/>
    </row>
    <row r="1550" spans="2:27">
      <c r="B1550" s="6"/>
      <c r="C1550" s="6"/>
      <c r="D1550" s="6"/>
      <c r="E1550" s="6"/>
      <c r="F1550" s="6"/>
      <c r="G1550" s="6"/>
      <c r="H1550" s="6"/>
      <c r="I1550" s="6"/>
      <c r="J1550" s="6"/>
      <c r="K1550" s="6"/>
      <c r="L1550" s="6"/>
      <c r="M1550" s="6"/>
      <c r="N1550" s="6"/>
      <c r="O1550" s="6"/>
      <c r="P1550" s="6"/>
      <c r="Q1550" s="6"/>
      <c r="R1550" s="6"/>
      <c r="S1550" s="6"/>
      <c r="T1550" s="6"/>
      <c r="U1550" s="6"/>
      <c r="V1550" s="6"/>
      <c r="W1550" s="6"/>
      <c r="X1550" s="6"/>
      <c r="Y1550" s="6"/>
      <c r="Z1550" s="6"/>
      <c r="AA1550" s="6"/>
    </row>
    <row r="1551" spans="2:27">
      <c r="B1551" s="6"/>
      <c r="C1551" s="6"/>
      <c r="D1551" s="6"/>
      <c r="E1551" s="6"/>
      <c r="F1551" s="6"/>
      <c r="G1551" s="6"/>
      <c r="H1551" s="6"/>
      <c r="I1551" s="6"/>
      <c r="J1551" s="6"/>
      <c r="K1551" s="6"/>
      <c r="L1551" s="6"/>
      <c r="M1551" s="6"/>
      <c r="N1551" s="6"/>
      <c r="O1551" s="6"/>
      <c r="P1551" s="6"/>
      <c r="Q1551" s="6"/>
      <c r="R1551" s="6"/>
      <c r="S1551" s="6"/>
      <c r="T1551" s="6"/>
      <c r="U1551" s="6"/>
      <c r="V1551" s="6"/>
      <c r="W1551" s="6"/>
      <c r="X1551" s="6"/>
      <c r="Y1551" s="6"/>
      <c r="Z1551" s="6"/>
      <c r="AA1551" s="6"/>
    </row>
    <row r="1552" spans="2:27">
      <c r="B1552" s="6"/>
      <c r="C1552" s="6"/>
      <c r="D1552" s="6"/>
      <c r="E1552" s="6"/>
      <c r="F1552" s="6"/>
      <c r="G1552" s="6"/>
      <c r="H1552" s="6"/>
      <c r="I1552" s="6"/>
      <c r="J1552" s="6"/>
      <c r="K1552" s="6"/>
      <c r="L1552" s="6"/>
      <c r="M1552" s="6"/>
      <c r="N1552" s="6"/>
      <c r="O1552" s="6"/>
      <c r="P1552" s="6"/>
      <c r="Q1552" s="6"/>
      <c r="R1552" s="6"/>
      <c r="S1552" s="6"/>
      <c r="T1552" s="6"/>
      <c r="U1552" s="6"/>
      <c r="V1552" s="6"/>
      <c r="W1552" s="6"/>
      <c r="X1552" s="6"/>
      <c r="Y1552" s="6"/>
      <c r="Z1552" s="6"/>
      <c r="AA1552" s="6"/>
    </row>
    <row r="1553" spans="2:27">
      <c r="B1553" s="6"/>
      <c r="C1553" s="6"/>
      <c r="D1553" s="6"/>
      <c r="E1553" s="6"/>
      <c r="F1553" s="6"/>
      <c r="G1553" s="6"/>
      <c r="H1553" s="6"/>
      <c r="I1553" s="6"/>
      <c r="J1553" s="6"/>
      <c r="K1553" s="6"/>
      <c r="L1553" s="6"/>
      <c r="M1553" s="6"/>
      <c r="N1553" s="6"/>
      <c r="O1553" s="6"/>
      <c r="P1553" s="6"/>
      <c r="Q1553" s="6"/>
      <c r="R1553" s="6"/>
      <c r="S1553" s="6"/>
      <c r="T1553" s="6"/>
      <c r="U1553" s="6"/>
      <c r="V1553" s="6"/>
      <c r="W1553" s="6"/>
      <c r="X1553" s="6"/>
      <c r="Y1553" s="6"/>
      <c r="Z1553" s="6"/>
      <c r="AA1553" s="6"/>
    </row>
    <row r="1554" spans="2:27">
      <c r="B1554" s="6"/>
      <c r="C1554" s="6"/>
      <c r="D1554" s="6"/>
      <c r="E1554" s="6"/>
      <c r="F1554" s="6"/>
      <c r="G1554" s="6"/>
      <c r="H1554" s="6"/>
      <c r="I1554" s="6"/>
      <c r="J1554" s="6"/>
      <c r="K1554" s="6"/>
      <c r="L1554" s="6"/>
      <c r="M1554" s="6"/>
      <c r="N1554" s="6"/>
      <c r="O1554" s="6"/>
      <c r="P1554" s="6"/>
      <c r="Q1554" s="6"/>
      <c r="R1554" s="6"/>
      <c r="S1554" s="6"/>
      <c r="T1554" s="6"/>
      <c r="U1554" s="6"/>
      <c r="V1554" s="6"/>
      <c r="W1554" s="6"/>
      <c r="X1554" s="6"/>
      <c r="Y1554" s="6"/>
      <c r="Z1554" s="6"/>
      <c r="AA1554" s="6"/>
    </row>
    <row r="1555" spans="2:27">
      <c r="B1555" s="6"/>
      <c r="C1555" s="6"/>
      <c r="D1555" s="6"/>
      <c r="E1555" s="6"/>
      <c r="F1555" s="6"/>
      <c r="G1555" s="6"/>
      <c r="H1555" s="6"/>
      <c r="I1555" s="6"/>
      <c r="J1555" s="6"/>
      <c r="K1555" s="6"/>
      <c r="L1555" s="6"/>
      <c r="M1555" s="6"/>
      <c r="N1555" s="6"/>
      <c r="O1555" s="6"/>
      <c r="P1555" s="6"/>
      <c r="Q1555" s="6"/>
      <c r="R1555" s="6"/>
      <c r="S1555" s="6"/>
      <c r="T1555" s="6"/>
      <c r="U1555" s="6"/>
      <c r="V1555" s="6"/>
      <c r="W1555" s="6"/>
      <c r="X1555" s="6"/>
      <c r="Y1555" s="6"/>
      <c r="Z1555" s="6"/>
      <c r="AA1555" s="6"/>
    </row>
    <row r="1556" spans="2:27">
      <c r="B1556" s="6"/>
      <c r="C1556" s="6"/>
      <c r="D1556" s="6"/>
      <c r="E1556" s="6"/>
      <c r="F1556" s="6"/>
      <c r="G1556" s="6"/>
      <c r="H1556" s="6"/>
      <c r="I1556" s="6"/>
      <c r="J1556" s="6"/>
      <c r="K1556" s="6"/>
      <c r="L1556" s="6"/>
      <c r="M1556" s="6"/>
      <c r="N1556" s="6"/>
      <c r="O1556" s="6"/>
      <c r="P1556" s="6"/>
      <c r="Q1556" s="6"/>
      <c r="R1556" s="6"/>
      <c r="S1556" s="6"/>
      <c r="T1556" s="6"/>
      <c r="U1556" s="6"/>
      <c r="V1556" s="6"/>
      <c r="W1556" s="6"/>
      <c r="X1556" s="6"/>
      <c r="Y1556" s="6"/>
      <c r="Z1556" s="6"/>
      <c r="AA1556" s="6"/>
    </row>
    <row r="1557" spans="2:27">
      <c r="B1557" s="6"/>
      <c r="C1557" s="6"/>
      <c r="D1557" s="6"/>
      <c r="E1557" s="6"/>
      <c r="F1557" s="6"/>
      <c r="G1557" s="6"/>
      <c r="H1557" s="6"/>
      <c r="I1557" s="6"/>
      <c r="J1557" s="6"/>
      <c r="K1557" s="6"/>
      <c r="L1557" s="6"/>
      <c r="M1557" s="6"/>
      <c r="N1557" s="6"/>
      <c r="O1557" s="6"/>
      <c r="P1557" s="6"/>
      <c r="Q1557" s="6"/>
      <c r="R1557" s="6"/>
      <c r="S1557" s="6"/>
      <c r="T1557" s="6"/>
      <c r="U1557" s="6"/>
      <c r="V1557" s="6"/>
      <c r="W1557" s="6"/>
      <c r="X1557" s="6"/>
      <c r="Y1557" s="6"/>
      <c r="Z1557" s="6"/>
      <c r="AA1557" s="6"/>
    </row>
    <row r="1558" spans="2:27">
      <c r="B1558" s="6"/>
      <c r="C1558" s="6"/>
      <c r="D1558" s="6"/>
      <c r="E1558" s="6"/>
      <c r="F1558" s="6"/>
      <c r="G1558" s="6"/>
      <c r="H1558" s="6"/>
      <c r="I1558" s="6"/>
      <c r="J1558" s="6"/>
      <c r="K1558" s="6"/>
      <c r="L1558" s="6"/>
      <c r="M1558" s="6"/>
      <c r="N1558" s="6"/>
      <c r="O1558" s="6"/>
      <c r="P1558" s="6"/>
      <c r="Q1558" s="6"/>
      <c r="R1558" s="6"/>
      <c r="S1558" s="6"/>
      <c r="T1558" s="6"/>
      <c r="U1558" s="6"/>
      <c r="V1558" s="6"/>
      <c r="W1558" s="6"/>
      <c r="X1558" s="6"/>
      <c r="Y1558" s="6"/>
      <c r="Z1558" s="6"/>
      <c r="AA1558" s="6"/>
    </row>
    <row r="1559" spans="2:27">
      <c r="B1559" s="6"/>
      <c r="C1559" s="6"/>
      <c r="D1559" s="6"/>
      <c r="E1559" s="6"/>
      <c r="F1559" s="6"/>
      <c r="G1559" s="6"/>
      <c r="H1559" s="6"/>
      <c r="I1559" s="6"/>
      <c r="J1559" s="6"/>
      <c r="K1559" s="6"/>
      <c r="L1559" s="6"/>
      <c r="M1559" s="6"/>
      <c r="N1559" s="6"/>
      <c r="O1559" s="6"/>
      <c r="P1559" s="6"/>
      <c r="Q1559" s="6"/>
      <c r="R1559" s="6"/>
      <c r="S1559" s="6"/>
      <c r="T1559" s="6"/>
      <c r="U1559" s="6"/>
      <c r="V1559" s="6"/>
      <c r="W1559" s="6"/>
      <c r="X1559" s="6"/>
      <c r="Y1559" s="6"/>
      <c r="Z1559" s="6"/>
      <c r="AA1559" s="6"/>
    </row>
    <row r="1560" spans="2:27">
      <c r="B1560" s="6"/>
      <c r="C1560" s="6"/>
      <c r="D1560" s="6"/>
      <c r="E1560" s="6"/>
      <c r="F1560" s="6"/>
      <c r="G1560" s="6"/>
      <c r="H1560" s="6"/>
      <c r="I1560" s="6"/>
      <c r="J1560" s="6"/>
      <c r="K1560" s="6"/>
      <c r="L1560" s="6"/>
      <c r="M1560" s="6"/>
      <c r="N1560" s="6"/>
      <c r="O1560" s="6"/>
      <c r="P1560" s="6"/>
      <c r="Q1560" s="6"/>
      <c r="R1560" s="6"/>
      <c r="S1560" s="6"/>
      <c r="T1560" s="6"/>
      <c r="U1560" s="6"/>
      <c r="V1560" s="6"/>
      <c r="W1560" s="6"/>
      <c r="X1560" s="6"/>
      <c r="Y1560" s="6"/>
      <c r="Z1560" s="6"/>
      <c r="AA1560" s="6"/>
    </row>
    <row r="1561" spans="2:27">
      <c r="B1561" s="6"/>
      <c r="C1561" s="6"/>
      <c r="D1561" s="6"/>
      <c r="E1561" s="6"/>
      <c r="F1561" s="6"/>
      <c r="G1561" s="6"/>
      <c r="H1561" s="6"/>
      <c r="I1561" s="6"/>
      <c r="J1561" s="6"/>
      <c r="K1561" s="6"/>
      <c r="L1561" s="6"/>
      <c r="M1561" s="6"/>
      <c r="N1561" s="6"/>
      <c r="O1561" s="6"/>
      <c r="P1561" s="6"/>
      <c r="Q1561" s="6"/>
      <c r="R1561" s="6"/>
      <c r="S1561" s="6"/>
      <c r="T1561" s="6"/>
      <c r="U1561" s="6"/>
      <c r="V1561" s="6"/>
      <c r="W1561" s="6"/>
      <c r="X1561" s="6"/>
      <c r="Y1561" s="6"/>
      <c r="Z1561" s="6"/>
      <c r="AA1561" s="6"/>
    </row>
    <row r="1562" spans="2:27">
      <c r="B1562" s="6"/>
      <c r="C1562" s="6"/>
      <c r="D1562" s="6"/>
      <c r="E1562" s="6"/>
      <c r="F1562" s="6"/>
      <c r="G1562" s="6"/>
      <c r="H1562" s="6"/>
      <c r="I1562" s="6"/>
      <c r="J1562" s="6"/>
      <c r="K1562" s="6"/>
      <c r="L1562" s="6"/>
      <c r="M1562" s="6"/>
      <c r="N1562" s="6"/>
      <c r="O1562" s="6"/>
      <c r="P1562" s="6"/>
      <c r="Q1562" s="6"/>
      <c r="R1562" s="6"/>
      <c r="S1562" s="6"/>
      <c r="T1562" s="6"/>
      <c r="U1562" s="6"/>
      <c r="V1562" s="6"/>
      <c r="W1562" s="6"/>
      <c r="X1562" s="6"/>
      <c r="Y1562" s="6"/>
      <c r="Z1562" s="6"/>
      <c r="AA1562" s="6"/>
    </row>
    <row r="1563" spans="2:27">
      <c r="B1563" s="6"/>
      <c r="C1563" s="6"/>
      <c r="D1563" s="6"/>
      <c r="E1563" s="6"/>
      <c r="F1563" s="6"/>
      <c r="G1563" s="6"/>
      <c r="H1563" s="6"/>
      <c r="I1563" s="6"/>
      <c r="J1563" s="6"/>
      <c r="K1563" s="6"/>
      <c r="L1563" s="6"/>
      <c r="M1563" s="6"/>
      <c r="N1563" s="6"/>
      <c r="O1563" s="6"/>
      <c r="P1563" s="6"/>
      <c r="Q1563" s="6"/>
      <c r="R1563" s="6"/>
      <c r="S1563" s="6"/>
      <c r="T1563" s="6"/>
      <c r="U1563" s="6"/>
      <c r="V1563" s="6"/>
      <c r="W1563" s="6"/>
      <c r="X1563" s="6"/>
      <c r="Y1563" s="6"/>
      <c r="Z1563" s="6"/>
      <c r="AA1563" s="6"/>
    </row>
    <row r="1564" spans="2:27">
      <c r="B1564" s="6"/>
      <c r="C1564" s="6"/>
      <c r="D1564" s="6"/>
      <c r="E1564" s="6"/>
      <c r="F1564" s="6"/>
      <c r="G1564" s="6"/>
      <c r="H1564" s="6"/>
      <c r="I1564" s="6"/>
      <c r="J1564" s="6"/>
      <c r="K1564" s="6"/>
      <c r="L1564" s="6"/>
      <c r="M1564" s="6"/>
      <c r="N1564" s="6"/>
      <c r="O1564" s="6"/>
      <c r="P1564" s="6"/>
      <c r="Q1564" s="6"/>
      <c r="R1564" s="6"/>
      <c r="S1564" s="6"/>
      <c r="T1564" s="6"/>
      <c r="U1564" s="6"/>
      <c r="V1564" s="6"/>
      <c r="W1564" s="6"/>
      <c r="X1564" s="6"/>
      <c r="Y1564" s="6"/>
      <c r="Z1564" s="6"/>
      <c r="AA1564" s="6"/>
    </row>
    <row r="1565" spans="2:27">
      <c r="B1565" s="6"/>
      <c r="C1565" s="6"/>
      <c r="D1565" s="6"/>
      <c r="E1565" s="6"/>
      <c r="F1565" s="6"/>
      <c r="G1565" s="6"/>
      <c r="H1565" s="6"/>
      <c r="I1565" s="6"/>
      <c r="J1565" s="6"/>
      <c r="K1565" s="6"/>
      <c r="L1565" s="6"/>
      <c r="M1565" s="6"/>
      <c r="N1565" s="6"/>
      <c r="O1565" s="6"/>
      <c r="P1565" s="6"/>
      <c r="Q1565" s="6"/>
      <c r="R1565" s="6"/>
      <c r="S1565" s="6"/>
      <c r="T1565" s="6"/>
      <c r="U1565" s="6"/>
      <c r="V1565" s="6"/>
      <c r="W1565" s="6"/>
      <c r="X1565" s="6"/>
      <c r="Y1565" s="6"/>
      <c r="Z1565" s="6"/>
      <c r="AA1565" s="6"/>
    </row>
    <row r="1566" spans="2:27">
      <c r="B1566" s="6"/>
      <c r="C1566" s="6"/>
      <c r="D1566" s="6"/>
      <c r="E1566" s="6"/>
      <c r="F1566" s="6"/>
      <c r="G1566" s="6"/>
      <c r="H1566" s="6"/>
      <c r="I1566" s="6"/>
      <c r="J1566" s="6"/>
      <c r="K1566" s="6"/>
      <c r="L1566" s="6"/>
      <c r="M1566" s="6"/>
      <c r="N1566" s="6"/>
      <c r="O1566" s="6"/>
      <c r="P1566" s="6"/>
      <c r="Q1566" s="6"/>
      <c r="R1566" s="6"/>
      <c r="S1566" s="6"/>
      <c r="T1566" s="6"/>
      <c r="U1566" s="6"/>
      <c r="V1566" s="6"/>
      <c r="W1566" s="6"/>
      <c r="X1566" s="6"/>
      <c r="Y1566" s="6"/>
      <c r="Z1566" s="6"/>
      <c r="AA1566" s="6"/>
    </row>
    <row r="1567" spans="2:27">
      <c r="B1567" s="6"/>
      <c r="C1567" s="6"/>
      <c r="D1567" s="6"/>
      <c r="E1567" s="6"/>
      <c r="F1567" s="6"/>
      <c r="G1567" s="6"/>
      <c r="H1567" s="6"/>
      <c r="I1567" s="6"/>
      <c r="J1567" s="6"/>
      <c r="K1567" s="6"/>
      <c r="L1567" s="6"/>
      <c r="M1567" s="6"/>
      <c r="N1567" s="6"/>
      <c r="O1567" s="6"/>
      <c r="P1567" s="6"/>
      <c r="Q1567" s="6"/>
      <c r="R1567" s="6"/>
      <c r="S1567" s="6"/>
      <c r="T1567" s="6"/>
      <c r="U1567" s="6"/>
      <c r="V1567" s="6"/>
      <c r="W1567" s="6"/>
      <c r="X1567" s="6"/>
      <c r="Y1567" s="6"/>
      <c r="Z1567" s="6"/>
      <c r="AA1567" s="6"/>
    </row>
    <row r="1568" spans="2:27">
      <c r="B1568" s="6"/>
      <c r="C1568" s="6"/>
      <c r="D1568" s="6"/>
      <c r="E1568" s="6"/>
      <c r="F1568" s="6"/>
      <c r="G1568" s="6"/>
      <c r="H1568" s="6"/>
      <c r="I1568" s="6"/>
      <c r="J1568" s="6"/>
      <c r="K1568" s="6"/>
      <c r="L1568" s="6"/>
      <c r="M1568" s="6"/>
      <c r="N1568" s="6"/>
      <c r="O1568" s="6"/>
      <c r="P1568" s="6"/>
      <c r="Q1568" s="6"/>
      <c r="R1568" s="6"/>
      <c r="S1568" s="6"/>
      <c r="T1568" s="6"/>
      <c r="U1568" s="6"/>
      <c r="V1568" s="6"/>
      <c r="W1568" s="6"/>
      <c r="X1568" s="6"/>
      <c r="Y1568" s="6"/>
      <c r="Z1568" s="6"/>
      <c r="AA1568" s="6"/>
    </row>
    <row r="1569" spans="2:27">
      <c r="B1569" s="6"/>
      <c r="C1569" s="6"/>
      <c r="D1569" s="6"/>
      <c r="E1569" s="6"/>
      <c r="F1569" s="6"/>
      <c r="G1569" s="6"/>
      <c r="H1569" s="6"/>
      <c r="I1569" s="6"/>
      <c r="J1569" s="6"/>
      <c r="K1569" s="6"/>
      <c r="L1569" s="6"/>
      <c r="M1569" s="6"/>
      <c r="N1569" s="6"/>
      <c r="O1569" s="6"/>
      <c r="P1569" s="6"/>
      <c r="Q1569" s="6"/>
      <c r="R1569" s="6"/>
      <c r="S1569" s="6"/>
      <c r="T1569" s="6"/>
      <c r="U1569" s="6"/>
      <c r="V1569" s="6"/>
      <c r="W1569" s="6"/>
      <c r="X1569" s="6"/>
      <c r="Y1569" s="6"/>
      <c r="Z1569" s="6"/>
      <c r="AA1569" s="6"/>
    </row>
    <row r="1570" spans="2:27">
      <c r="B1570" s="6"/>
      <c r="C1570" s="6"/>
      <c r="D1570" s="6"/>
      <c r="E1570" s="6"/>
      <c r="F1570" s="6"/>
      <c r="G1570" s="6"/>
      <c r="H1570" s="6"/>
      <c r="I1570" s="6"/>
      <c r="J1570" s="6"/>
      <c r="K1570" s="6"/>
      <c r="L1570" s="6"/>
      <c r="M1570" s="6"/>
      <c r="N1570" s="6"/>
      <c r="O1570" s="6"/>
      <c r="P1570" s="6"/>
      <c r="Q1570" s="6"/>
      <c r="R1570" s="6"/>
      <c r="S1570" s="6"/>
      <c r="T1570" s="6"/>
      <c r="U1570" s="6"/>
      <c r="V1570" s="6"/>
      <c r="W1570" s="6"/>
      <c r="X1570" s="6"/>
      <c r="Y1570" s="6"/>
      <c r="Z1570" s="6"/>
      <c r="AA1570" s="6"/>
    </row>
    <row r="1571" spans="2:27">
      <c r="B1571" s="6"/>
      <c r="C1571" s="6"/>
      <c r="D1571" s="6"/>
      <c r="E1571" s="6"/>
      <c r="F1571" s="6"/>
      <c r="G1571" s="6"/>
      <c r="H1571" s="6"/>
      <c r="I1571" s="6"/>
      <c r="J1571" s="6"/>
      <c r="K1571" s="6"/>
      <c r="L1571" s="6"/>
      <c r="M1571" s="6"/>
      <c r="N1571" s="6"/>
      <c r="O1571" s="6"/>
      <c r="P1571" s="6"/>
      <c r="Q1571" s="6"/>
      <c r="R1571" s="6"/>
      <c r="S1571" s="6"/>
      <c r="T1571" s="6"/>
      <c r="U1571" s="6"/>
      <c r="V1571" s="6"/>
      <c r="W1571" s="6"/>
      <c r="X1571" s="6"/>
      <c r="Y1571" s="6"/>
      <c r="Z1571" s="6"/>
      <c r="AA1571" s="6"/>
    </row>
    <row r="1572" spans="2:27">
      <c r="B1572" s="6"/>
      <c r="C1572" s="6"/>
      <c r="D1572" s="6"/>
      <c r="E1572" s="6"/>
      <c r="F1572" s="6"/>
      <c r="G1572" s="6"/>
      <c r="H1572" s="6"/>
      <c r="I1572" s="6"/>
      <c r="J1572" s="6"/>
      <c r="K1572" s="6"/>
      <c r="L1572" s="6"/>
      <c r="M1572" s="6"/>
      <c r="N1572" s="6"/>
      <c r="O1572" s="6"/>
      <c r="P1572" s="6"/>
      <c r="Q1572" s="6"/>
      <c r="R1572" s="6"/>
      <c r="S1572" s="6"/>
      <c r="T1572" s="6"/>
      <c r="U1572" s="6"/>
      <c r="V1572" s="6"/>
      <c r="W1572" s="6"/>
      <c r="X1572" s="6"/>
      <c r="Y1572" s="6"/>
      <c r="Z1572" s="6"/>
      <c r="AA1572" s="6"/>
    </row>
    <row r="1573" spans="2:27">
      <c r="B1573" s="6"/>
      <c r="C1573" s="6"/>
      <c r="D1573" s="6"/>
      <c r="E1573" s="6"/>
      <c r="F1573" s="6"/>
      <c r="G1573" s="6"/>
      <c r="H1573" s="6"/>
      <c r="I1573" s="6"/>
      <c r="J1573" s="6"/>
      <c r="K1573" s="6"/>
      <c r="L1573" s="6"/>
      <c r="M1573" s="6"/>
      <c r="N1573" s="6"/>
      <c r="O1573" s="6"/>
      <c r="P1573" s="6"/>
      <c r="Q1573" s="6"/>
      <c r="R1573" s="6"/>
      <c r="S1573" s="6"/>
      <c r="T1573" s="6"/>
      <c r="U1573" s="6"/>
      <c r="V1573" s="6"/>
      <c r="W1573" s="6"/>
      <c r="X1573" s="6"/>
      <c r="Y1573" s="6"/>
      <c r="Z1573" s="6"/>
      <c r="AA1573" s="6"/>
    </row>
    <row r="1574" spans="2:27">
      <c r="B1574" s="6"/>
      <c r="C1574" s="6"/>
      <c r="D1574" s="6"/>
      <c r="E1574" s="6"/>
      <c r="F1574" s="6"/>
      <c r="G1574" s="6"/>
      <c r="H1574" s="6"/>
      <c r="I1574" s="6"/>
      <c r="J1574" s="6"/>
      <c r="K1574" s="6"/>
      <c r="L1574" s="6"/>
      <c r="M1574" s="6"/>
      <c r="N1574" s="6"/>
      <c r="O1574" s="6"/>
      <c r="P1574" s="6"/>
      <c r="Q1574" s="6"/>
      <c r="R1574" s="6"/>
      <c r="S1574" s="6"/>
      <c r="T1574" s="6"/>
      <c r="U1574" s="6"/>
      <c r="V1574" s="6"/>
      <c r="W1574" s="6"/>
      <c r="X1574" s="6"/>
      <c r="Y1574" s="6"/>
      <c r="Z1574" s="6"/>
      <c r="AA1574" s="6"/>
    </row>
    <row r="1575" spans="2:27">
      <c r="B1575" s="6"/>
      <c r="C1575" s="6"/>
      <c r="D1575" s="6"/>
      <c r="E1575" s="6"/>
      <c r="F1575" s="6"/>
      <c r="G1575" s="6"/>
      <c r="H1575" s="6"/>
      <c r="I1575" s="6"/>
      <c r="J1575" s="6"/>
      <c r="K1575" s="6"/>
      <c r="L1575" s="6"/>
      <c r="M1575" s="6"/>
      <c r="N1575" s="6"/>
      <c r="O1575" s="6"/>
      <c r="P1575" s="6"/>
      <c r="Q1575" s="6"/>
      <c r="R1575" s="6"/>
      <c r="S1575" s="6"/>
      <c r="T1575" s="6"/>
      <c r="U1575" s="6"/>
      <c r="V1575" s="6"/>
      <c r="W1575" s="6"/>
      <c r="X1575" s="6"/>
      <c r="Y1575" s="6"/>
      <c r="Z1575" s="6"/>
      <c r="AA1575" s="6"/>
    </row>
    <row r="1576" spans="2:27">
      <c r="B1576" s="6"/>
      <c r="C1576" s="6"/>
      <c r="D1576" s="6"/>
      <c r="E1576" s="6"/>
      <c r="F1576" s="6"/>
      <c r="G1576" s="6"/>
      <c r="H1576" s="6"/>
      <c r="I1576" s="6"/>
      <c r="J1576" s="6"/>
      <c r="K1576" s="6"/>
      <c r="L1576" s="6"/>
      <c r="M1576" s="6"/>
      <c r="N1576" s="6"/>
      <c r="O1576" s="6"/>
      <c r="P1576" s="6"/>
      <c r="Q1576" s="6"/>
      <c r="R1576" s="6"/>
      <c r="S1576" s="6"/>
      <c r="T1576" s="6"/>
      <c r="U1576" s="6"/>
      <c r="V1576" s="6"/>
      <c r="W1576" s="6"/>
      <c r="X1576" s="6"/>
      <c r="Y1576" s="6"/>
      <c r="Z1576" s="6"/>
      <c r="AA1576" s="6"/>
    </row>
    <row r="1577" spans="2:27">
      <c r="B1577" s="6"/>
      <c r="C1577" s="6"/>
      <c r="D1577" s="6"/>
      <c r="E1577" s="6"/>
      <c r="F1577" s="6"/>
      <c r="G1577" s="6"/>
      <c r="H1577" s="6"/>
      <c r="I1577" s="6"/>
      <c r="J1577" s="6"/>
      <c r="K1577" s="6"/>
      <c r="L1577" s="6"/>
      <c r="M1577" s="6"/>
      <c r="N1577" s="6"/>
      <c r="O1577" s="6"/>
      <c r="P1577" s="6"/>
      <c r="Q1577" s="6"/>
      <c r="R1577" s="6"/>
      <c r="S1577" s="6"/>
      <c r="T1577" s="6"/>
      <c r="U1577" s="6"/>
      <c r="V1577" s="6"/>
      <c r="W1577" s="6"/>
      <c r="X1577" s="6"/>
      <c r="Y1577" s="6"/>
      <c r="Z1577" s="6"/>
      <c r="AA1577" s="6"/>
    </row>
    <row r="1578" spans="2:27">
      <c r="B1578" s="6"/>
      <c r="C1578" s="6"/>
      <c r="D1578" s="6"/>
      <c r="E1578" s="6"/>
      <c r="F1578" s="6"/>
      <c r="G1578" s="6"/>
      <c r="H1578" s="6"/>
      <c r="I1578" s="6"/>
      <c r="J1578" s="6"/>
      <c r="K1578" s="6"/>
      <c r="L1578" s="6"/>
      <c r="M1578" s="6"/>
      <c r="N1578" s="6"/>
      <c r="O1578" s="6"/>
      <c r="P1578" s="6"/>
      <c r="Q1578" s="6"/>
      <c r="R1578" s="6"/>
      <c r="S1578" s="6"/>
      <c r="T1578" s="6"/>
      <c r="U1578" s="6"/>
      <c r="V1578" s="6"/>
      <c r="W1578" s="6"/>
      <c r="X1578" s="6"/>
      <c r="Y1578" s="6"/>
      <c r="Z1578" s="6"/>
      <c r="AA1578" s="6"/>
    </row>
    <row r="1579" spans="2:27">
      <c r="B1579" s="6"/>
      <c r="C1579" s="6"/>
      <c r="D1579" s="6"/>
      <c r="E1579" s="6"/>
      <c r="F1579" s="6"/>
      <c r="G1579" s="6"/>
      <c r="H1579" s="6"/>
      <c r="I1579" s="6"/>
      <c r="J1579" s="6"/>
      <c r="K1579" s="6"/>
      <c r="L1579" s="6"/>
      <c r="M1579" s="6"/>
      <c r="N1579" s="6"/>
      <c r="O1579" s="6"/>
      <c r="P1579" s="6"/>
      <c r="Q1579" s="6"/>
      <c r="R1579" s="6"/>
      <c r="S1579" s="6"/>
      <c r="T1579" s="6"/>
      <c r="U1579" s="6"/>
      <c r="V1579" s="6"/>
      <c r="W1579" s="6"/>
      <c r="X1579" s="6"/>
      <c r="Y1579" s="6"/>
      <c r="Z1579" s="6"/>
      <c r="AA1579" s="6"/>
    </row>
    <row r="1580" spans="2:27">
      <c r="B1580" s="6"/>
      <c r="C1580" s="6"/>
      <c r="D1580" s="6"/>
      <c r="E1580" s="6"/>
      <c r="F1580" s="6"/>
      <c r="G1580" s="6"/>
      <c r="H1580" s="6"/>
      <c r="I1580" s="6"/>
      <c r="J1580" s="6"/>
      <c r="K1580" s="6"/>
      <c r="L1580" s="6"/>
      <c r="M1580" s="6"/>
      <c r="N1580" s="6"/>
      <c r="O1580" s="6"/>
      <c r="P1580" s="6"/>
      <c r="Q1580" s="6"/>
      <c r="R1580" s="6"/>
      <c r="S1580" s="6"/>
      <c r="T1580" s="6"/>
      <c r="U1580" s="6"/>
      <c r="V1580" s="6"/>
      <c r="W1580" s="6"/>
      <c r="X1580" s="6"/>
      <c r="Y1580" s="6"/>
      <c r="Z1580" s="6"/>
      <c r="AA1580" s="6"/>
    </row>
    <row r="1581" spans="2:27">
      <c r="B1581" s="6"/>
      <c r="C1581" s="6"/>
      <c r="D1581" s="6"/>
      <c r="E1581" s="6"/>
      <c r="F1581" s="6"/>
      <c r="G1581" s="6"/>
      <c r="H1581" s="6"/>
      <c r="I1581" s="6"/>
      <c r="J1581" s="6"/>
      <c r="K1581" s="6"/>
      <c r="L1581" s="6"/>
      <c r="M1581" s="6"/>
      <c r="N1581" s="6"/>
      <c r="O1581" s="6"/>
      <c r="P1581" s="6"/>
      <c r="Q1581" s="6"/>
      <c r="R1581" s="6"/>
      <c r="S1581" s="6"/>
      <c r="T1581" s="6"/>
      <c r="U1581" s="6"/>
      <c r="V1581" s="6"/>
      <c r="W1581" s="6"/>
      <c r="X1581" s="6"/>
      <c r="Y1581" s="6"/>
      <c r="Z1581" s="6"/>
      <c r="AA1581" s="6"/>
    </row>
    <row r="1582" spans="2:27">
      <c r="B1582" s="6"/>
      <c r="C1582" s="6"/>
      <c r="D1582" s="6"/>
      <c r="E1582" s="6"/>
      <c r="F1582" s="6"/>
      <c r="G1582" s="6"/>
      <c r="H1582" s="6"/>
      <c r="I1582" s="6"/>
      <c r="J1582" s="6"/>
      <c r="K1582" s="6"/>
      <c r="L1582" s="6"/>
      <c r="M1582" s="6"/>
      <c r="N1582" s="6"/>
      <c r="O1582" s="6"/>
      <c r="P1582" s="6"/>
      <c r="Q1582" s="6"/>
      <c r="R1582" s="6"/>
      <c r="S1582" s="6"/>
      <c r="T1582" s="6"/>
      <c r="U1582" s="6"/>
      <c r="V1582" s="6"/>
      <c r="W1582" s="6"/>
      <c r="X1582" s="6"/>
      <c r="Y1582" s="6"/>
      <c r="Z1582" s="6"/>
      <c r="AA1582" s="6"/>
    </row>
    <row r="1583" spans="2:27">
      <c r="B1583" s="6"/>
      <c r="C1583" s="6"/>
      <c r="D1583" s="6"/>
      <c r="E1583" s="6"/>
      <c r="F1583" s="6"/>
      <c r="G1583" s="6"/>
      <c r="H1583" s="6"/>
      <c r="I1583" s="6"/>
      <c r="J1583" s="6"/>
      <c r="K1583" s="6"/>
      <c r="L1583" s="6"/>
      <c r="M1583" s="6"/>
      <c r="N1583" s="6"/>
      <c r="O1583" s="6"/>
      <c r="P1583" s="6"/>
      <c r="Q1583" s="6"/>
      <c r="R1583" s="6"/>
      <c r="S1583" s="6"/>
      <c r="T1583" s="6"/>
      <c r="U1583" s="6"/>
      <c r="V1583" s="6"/>
      <c r="W1583" s="6"/>
      <c r="X1583" s="6"/>
      <c r="Y1583" s="6"/>
      <c r="Z1583" s="6"/>
      <c r="AA1583" s="6"/>
    </row>
    <row r="1584" spans="2:27">
      <c r="B1584" s="6"/>
      <c r="C1584" s="6"/>
      <c r="D1584" s="6"/>
      <c r="E1584" s="6"/>
      <c r="F1584" s="6"/>
      <c r="G1584" s="6"/>
      <c r="H1584" s="6"/>
      <c r="I1584" s="6"/>
      <c r="J1584" s="6"/>
      <c r="K1584" s="6"/>
      <c r="L1584" s="6"/>
      <c r="M1584" s="6"/>
      <c r="N1584" s="6"/>
      <c r="O1584" s="6"/>
      <c r="P1584" s="6"/>
      <c r="Q1584" s="6"/>
      <c r="R1584" s="6"/>
      <c r="S1584" s="6"/>
      <c r="T1584" s="6"/>
      <c r="U1584" s="6"/>
      <c r="V1584" s="6"/>
      <c r="W1584" s="6"/>
      <c r="X1584" s="6"/>
      <c r="Y1584" s="6"/>
      <c r="Z1584" s="6"/>
      <c r="AA1584" s="6"/>
    </row>
    <row r="1585" spans="2:27">
      <c r="B1585" s="6"/>
      <c r="C1585" s="6"/>
      <c r="D1585" s="6"/>
      <c r="E1585" s="6"/>
      <c r="F1585" s="6"/>
      <c r="G1585" s="6"/>
      <c r="H1585" s="6"/>
      <c r="I1585" s="6"/>
      <c r="J1585" s="6"/>
      <c r="K1585" s="6"/>
      <c r="L1585" s="6"/>
      <c r="M1585" s="6"/>
      <c r="N1585" s="6"/>
      <c r="O1585" s="6"/>
      <c r="P1585" s="6"/>
      <c r="Q1585" s="6"/>
      <c r="R1585" s="6"/>
      <c r="S1585" s="6"/>
      <c r="T1585" s="6"/>
      <c r="U1585" s="6"/>
      <c r="V1585" s="6"/>
      <c r="W1585" s="6"/>
      <c r="X1585" s="6"/>
      <c r="Y1585" s="6"/>
      <c r="Z1585" s="6"/>
      <c r="AA1585" s="6"/>
    </row>
    <row r="1586" spans="2:27">
      <c r="B1586" s="6"/>
      <c r="C1586" s="6"/>
      <c r="D1586" s="6"/>
      <c r="E1586" s="6"/>
      <c r="F1586" s="6"/>
      <c r="G1586" s="6"/>
      <c r="H1586" s="6"/>
      <c r="I1586" s="6"/>
      <c r="J1586" s="6"/>
      <c r="K1586" s="6"/>
      <c r="L1586" s="6"/>
      <c r="M1586" s="6"/>
      <c r="N1586" s="6"/>
      <c r="O1586" s="6"/>
      <c r="P1586" s="6"/>
      <c r="Q1586" s="6"/>
      <c r="R1586" s="6"/>
      <c r="S1586" s="6"/>
      <c r="T1586" s="6"/>
      <c r="U1586" s="6"/>
      <c r="V1586" s="6"/>
      <c r="W1586" s="6"/>
      <c r="X1586" s="6"/>
      <c r="Y1586" s="6"/>
      <c r="Z1586" s="6"/>
      <c r="AA1586" s="6"/>
    </row>
    <row r="1587" spans="2:27">
      <c r="B1587" s="6"/>
      <c r="C1587" s="6"/>
      <c r="D1587" s="6"/>
      <c r="E1587" s="6"/>
      <c r="F1587" s="6"/>
      <c r="G1587" s="6"/>
      <c r="H1587" s="6"/>
      <c r="I1587" s="6"/>
      <c r="J1587" s="6"/>
      <c r="K1587" s="6"/>
      <c r="L1587" s="6"/>
      <c r="M1587" s="6"/>
      <c r="N1587" s="6"/>
      <c r="O1587" s="6"/>
      <c r="P1587" s="6"/>
      <c r="Q1587" s="6"/>
      <c r="R1587" s="6"/>
      <c r="S1587" s="6"/>
      <c r="T1587" s="6"/>
      <c r="U1587" s="6"/>
      <c r="V1587" s="6"/>
      <c r="W1587" s="6"/>
      <c r="X1587" s="6"/>
      <c r="Y1587" s="6"/>
      <c r="Z1587" s="6"/>
      <c r="AA1587" s="6"/>
    </row>
    <row r="1588" spans="2:27">
      <c r="B1588" s="6"/>
      <c r="C1588" s="6"/>
      <c r="D1588" s="6"/>
      <c r="E1588" s="6"/>
      <c r="F1588" s="6"/>
      <c r="G1588" s="6"/>
      <c r="H1588" s="6"/>
      <c r="I1588" s="6"/>
      <c r="J1588" s="6"/>
      <c r="K1588" s="6"/>
      <c r="L1588" s="6"/>
      <c r="M1588" s="6"/>
      <c r="N1588" s="6"/>
      <c r="O1588" s="6"/>
      <c r="P1588" s="6"/>
      <c r="Q1588" s="6"/>
      <c r="R1588" s="6"/>
      <c r="S1588" s="6"/>
      <c r="T1588" s="6"/>
      <c r="U1588" s="6"/>
      <c r="V1588" s="6"/>
      <c r="W1588" s="6"/>
      <c r="X1588" s="6"/>
      <c r="Y1588" s="6"/>
      <c r="Z1588" s="6"/>
      <c r="AA1588" s="6"/>
    </row>
    <row r="1589" spans="2:27">
      <c r="B1589" s="6"/>
      <c r="C1589" s="6"/>
      <c r="D1589" s="6"/>
      <c r="E1589" s="6"/>
      <c r="F1589" s="6"/>
      <c r="G1589" s="6"/>
      <c r="H1589" s="6"/>
      <c r="I1589" s="6"/>
      <c r="J1589" s="6"/>
      <c r="K1589" s="6"/>
      <c r="L1589" s="6"/>
      <c r="M1589" s="6"/>
      <c r="N1589" s="6"/>
      <c r="O1589" s="6"/>
      <c r="P1589" s="6"/>
      <c r="Q1589" s="6"/>
      <c r="R1589" s="6"/>
      <c r="S1589" s="6"/>
      <c r="T1589" s="6"/>
      <c r="U1589" s="6"/>
      <c r="V1589" s="6"/>
      <c r="W1589" s="6"/>
      <c r="X1589" s="6"/>
      <c r="Y1589" s="6"/>
      <c r="Z1589" s="6"/>
      <c r="AA1589" s="6"/>
    </row>
    <row r="1590" spans="2:27">
      <c r="B1590" s="6"/>
      <c r="C1590" s="6"/>
      <c r="D1590" s="6"/>
      <c r="E1590" s="6"/>
      <c r="F1590" s="6"/>
      <c r="G1590" s="6"/>
      <c r="H1590" s="6"/>
      <c r="I1590" s="6"/>
      <c r="J1590" s="6"/>
      <c r="K1590" s="6"/>
      <c r="L1590" s="6"/>
      <c r="M1590" s="6"/>
      <c r="N1590" s="6"/>
      <c r="O1590" s="6"/>
      <c r="P1590" s="6"/>
      <c r="Q1590" s="6"/>
      <c r="R1590" s="6"/>
      <c r="S1590" s="6"/>
      <c r="T1590" s="6"/>
      <c r="U1590" s="6"/>
      <c r="V1590" s="6"/>
      <c r="W1590" s="6"/>
      <c r="X1590" s="6"/>
      <c r="Y1590" s="6"/>
      <c r="Z1590" s="6"/>
      <c r="AA1590" s="6"/>
    </row>
    <row r="1591" spans="2:27">
      <c r="B1591" s="6"/>
      <c r="C1591" s="6"/>
      <c r="D1591" s="6"/>
      <c r="E1591" s="6"/>
      <c r="F1591" s="6"/>
      <c r="G1591" s="6"/>
      <c r="H1591" s="6"/>
      <c r="I1591" s="6"/>
      <c r="J1591" s="6"/>
      <c r="K1591" s="6"/>
      <c r="L1591" s="6"/>
      <c r="M1591" s="6"/>
      <c r="N1591" s="6"/>
      <c r="O1591" s="6"/>
      <c r="P1591" s="6"/>
      <c r="Q1591" s="6"/>
      <c r="R1591" s="6"/>
      <c r="S1591" s="6"/>
      <c r="T1591" s="6"/>
      <c r="U1591" s="6"/>
      <c r="V1591" s="6"/>
      <c r="W1591" s="6"/>
      <c r="X1591" s="6"/>
      <c r="Y1591" s="6"/>
      <c r="Z1591" s="6"/>
      <c r="AA1591" s="6"/>
    </row>
    <row r="1592" spans="2:27">
      <c r="B1592" s="6"/>
      <c r="C1592" s="6"/>
      <c r="D1592" s="6"/>
      <c r="E1592" s="6"/>
      <c r="F1592" s="6"/>
      <c r="G1592" s="6"/>
      <c r="H1592" s="6"/>
      <c r="I1592" s="6"/>
      <c r="J1592" s="6"/>
      <c r="K1592" s="6"/>
      <c r="L1592" s="6"/>
      <c r="M1592" s="6"/>
      <c r="N1592" s="6"/>
      <c r="O1592" s="6"/>
      <c r="P1592" s="6"/>
      <c r="Q1592" s="6"/>
      <c r="R1592" s="6"/>
      <c r="S1592" s="6"/>
      <c r="T1592" s="6"/>
      <c r="U1592" s="6"/>
      <c r="V1592" s="6"/>
      <c r="W1592" s="6"/>
      <c r="X1592" s="6"/>
      <c r="Y1592" s="6"/>
      <c r="Z1592" s="6"/>
      <c r="AA1592" s="6"/>
    </row>
    <row r="1593" spans="2:27">
      <c r="B1593" s="6"/>
      <c r="C1593" s="6"/>
      <c r="D1593" s="6"/>
      <c r="E1593" s="6"/>
      <c r="F1593" s="6"/>
      <c r="G1593" s="6"/>
      <c r="H1593" s="6"/>
      <c r="I1593" s="6"/>
      <c r="J1593" s="6"/>
      <c r="K1593" s="6"/>
      <c r="L1593" s="6"/>
      <c r="M1593" s="6"/>
      <c r="N1593" s="6"/>
      <c r="O1593" s="6"/>
      <c r="P1593" s="6"/>
      <c r="Q1593" s="6"/>
      <c r="R1593" s="6"/>
      <c r="S1593" s="6"/>
      <c r="T1593" s="6"/>
      <c r="U1593" s="6"/>
      <c r="V1593" s="6"/>
      <c r="W1593" s="6"/>
      <c r="X1593" s="6"/>
      <c r="Y1593" s="6"/>
      <c r="Z1593" s="6"/>
      <c r="AA1593" s="6"/>
    </row>
    <row r="1594" spans="2:27">
      <c r="B1594" s="6"/>
      <c r="C1594" s="6"/>
      <c r="D1594" s="6"/>
      <c r="E1594" s="6"/>
      <c r="F1594" s="6"/>
      <c r="G1594" s="6"/>
      <c r="H1594" s="6"/>
      <c r="I1594" s="6"/>
      <c r="J1594" s="6"/>
      <c r="K1594" s="6"/>
      <c r="L1594" s="6"/>
      <c r="M1594" s="6"/>
      <c r="N1594" s="6"/>
      <c r="O1594" s="6"/>
      <c r="P1594" s="6"/>
      <c r="Q1594" s="6"/>
      <c r="R1594" s="6"/>
      <c r="S1594" s="6"/>
      <c r="T1594" s="6"/>
      <c r="U1594" s="6"/>
      <c r="V1594" s="6"/>
      <c r="W1594" s="6"/>
      <c r="X1594" s="6"/>
      <c r="Y1594" s="6"/>
      <c r="Z1594" s="6"/>
      <c r="AA1594" s="6"/>
    </row>
    <row r="1595" spans="2:27">
      <c r="B1595" s="6"/>
      <c r="C1595" s="6"/>
      <c r="D1595" s="6"/>
      <c r="E1595" s="6"/>
      <c r="F1595" s="6"/>
      <c r="G1595" s="6"/>
      <c r="H1595" s="6"/>
      <c r="I1595" s="6"/>
      <c r="J1595" s="6"/>
      <c r="K1595" s="6"/>
      <c r="L1595" s="6"/>
      <c r="M1595" s="6"/>
      <c r="N1595" s="6"/>
      <c r="O1595" s="6"/>
      <c r="P1595" s="6"/>
      <c r="Q1595" s="6"/>
      <c r="R1595" s="6"/>
      <c r="S1595" s="6"/>
      <c r="T1595" s="6"/>
      <c r="U1595" s="6"/>
      <c r="V1595" s="6"/>
      <c r="W1595" s="6"/>
      <c r="X1595" s="6"/>
      <c r="Y1595" s="6"/>
      <c r="Z1595" s="6"/>
      <c r="AA1595" s="6"/>
    </row>
    <row r="1596" spans="2:27">
      <c r="B1596" s="6"/>
      <c r="C1596" s="6"/>
      <c r="D1596" s="6"/>
      <c r="E1596" s="6"/>
      <c r="F1596" s="6"/>
      <c r="G1596" s="6"/>
      <c r="H1596" s="6"/>
      <c r="I1596" s="6"/>
      <c r="J1596" s="6"/>
      <c r="K1596" s="6"/>
      <c r="L1596" s="6"/>
      <c r="M1596" s="6"/>
      <c r="N1596" s="6"/>
      <c r="O1596" s="6"/>
      <c r="P1596" s="6"/>
      <c r="Q1596" s="6"/>
      <c r="R1596" s="6"/>
      <c r="S1596" s="6"/>
      <c r="T1596" s="6"/>
      <c r="U1596" s="6"/>
      <c r="V1596" s="6"/>
      <c r="W1596" s="6"/>
      <c r="X1596" s="6"/>
      <c r="Y1596" s="6"/>
      <c r="Z1596" s="6"/>
      <c r="AA1596" s="6"/>
    </row>
    <row r="1597" spans="2:27">
      <c r="B1597" s="6"/>
      <c r="C1597" s="6"/>
      <c r="D1597" s="6"/>
      <c r="E1597" s="6"/>
      <c r="F1597" s="6"/>
      <c r="G1597" s="6"/>
      <c r="H1597" s="6"/>
      <c r="I1597" s="6"/>
      <c r="J1597" s="6"/>
      <c r="K1597" s="6"/>
      <c r="L1597" s="6"/>
      <c r="M1597" s="6"/>
      <c r="N1597" s="6"/>
      <c r="O1597" s="6"/>
      <c r="P1597" s="6"/>
      <c r="Q1597" s="6"/>
      <c r="R1597" s="6"/>
      <c r="S1597" s="6"/>
      <c r="T1597" s="6"/>
      <c r="U1597" s="6"/>
      <c r="V1597" s="6"/>
      <c r="W1597" s="6"/>
      <c r="X1597" s="6"/>
      <c r="Y1597" s="6"/>
      <c r="Z1597" s="6"/>
      <c r="AA1597" s="6"/>
    </row>
    <row r="1598" spans="2:27">
      <c r="B1598" s="6"/>
      <c r="C1598" s="6"/>
      <c r="D1598" s="6"/>
      <c r="E1598" s="6"/>
      <c r="F1598" s="6"/>
      <c r="G1598" s="6"/>
      <c r="H1598" s="6"/>
      <c r="I1598" s="6"/>
      <c r="J1598" s="6"/>
      <c r="K1598" s="6"/>
      <c r="L1598" s="6"/>
      <c r="M1598" s="6"/>
      <c r="N1598" s="6"/>
      <c r="O1598" s="6"/>
      <c r="P1598" s="6"/>
      <c r="Q1598" s="6"/>
      <c r="R1598" s="6"/>
      <c r="S1598" s="6"/>
      <c r="T1598" s="6"/>
      <c r="U1598" s="6"/>
      <c r="V1598" s="6"/>
      <c r="W1598" s="6"/>
      <c r="X1598" s="6"/>
      <c r="Y1598" s="6"/>
      <c r="Z1598" s="6"/>
      <c r="AA1598" s="6"/>
    </row>
    <row r="1599" spans="2:27">
      <c r="B1599" s="6"/>
      <c r="C1599" s="6"/>
      <c r="D1599" s="6"/>
      <c r="E1599" s="6"/>
      <c r="F1599" s="6"/>
      <c r="G1599" s="6"/>
      <c r="H1599" s="6"/>
      <c r="I1599" s="6"/>
      <c r="J1599" s="6"/>
      <c r="K1599" s="6"/>
      <c r="L1599" s="6"/>
      <c r="M1599" s="6"/>
      <c r="N1599" s="6"/>
      <c r="O1599" s="6"/>
      <c r="P1599" s="6"/>
      <c r="Q1599" s="6"/>
      <c r="R1599" s="6"/>
      <c r="S1599" s="6"/>
      <c r="T1599" s="6"/>
      <c r="U1599" s="6"/>
      <c r="V1599" s="6"/>
      <c r="W1599" s="6"/>
      <c r="X1599" s="6"/>
      <c r="Y1599" s="6"/>
      <c r="Z1599" s="6"/>
      <c r="AA1599" s="6"/>
    </row>
    <row r="1600" spans="2:27">
      <c r="B1600" s="6"/>
      <c r="C1600" s="6"/>
      <c r="D1600" s="6"/>
      <c r="E1600" s="6"/>
      <c r="F1600" s="6"/>
      <c r="G1600" s="6"/>
      <c r="H1600" s="6"/>
      <c r="I1600" s="6"/>
      <c r="J1600" s="6"/>
      <c r="K1600" s="6"/>
      <c r="L1600" s="6"/>
      <c r="M1600" s="6"/>
      <c r="N1600" s="6"/>
      <c r="O1600" s="6"/>
      <c r="P1600" s="6"/>
      <c r="Q1600" s="6"/>
      <c r="R1600" s="6"/>
      <c r="S1600" s="6"/>
      <c r="T1600" s="6"/>
      <c r="U1600" s="6"/>
      <c r="V1600" s="6"/>
      <c r="W1600" s="6"/>
      <c r="X1600" s="6"/>
      <c r="Y1600" s="6"/>
      <c r="Z1600" s="6"/>
      <c r="AA1600" s="6"/>
    </row>
    <row r="1601" spans="2:27">
      <c r="B1601" s="6"/>
      <c r="C1601" s="6"/>
      <c r="D1601" s="6"/>
      <c r="E1601" s="6"/>
      <c r="F1601" s="6"/>
      <c r="G1601" s="6"/>
      <c r="H1601" s="6"/>
      <c r="I1601" s="6"/>
      <c r="J1601" s="6"/>
      <c r="K1601" s="6"/>
      <c r="L1601" s="6"/>
      <c r="M1601" s="6"/>
      <c r="N1601" s="6"/>
      <c r="O1601" s="6"/>
      <c r="P1601" s="6"/>
      <c r="Q1601" s="6"/>
      <c r="R1601" s="6"/>
      <c r="S1601" s="6"/>
      <c r="T1601" s="6"/>
      <c r="U1601" s="6"/>
      <c r="V1601" s="6"/>
      <c r="W1601" s="6"/>
      <c r="X1601" s="6"/>
      <c r="Y1601" s="6"/>
      <c r="Z1601" s="6"/>
      <c r="AA1601" s="6"/>
    </row>
    <row r="1602" spans="2:27">
      <c r="B1602" s="6"/>
      <c r="C1602" s="6"/>
      <c r="D1602" s="6"/>
      <c r="E1602" s="6"/>
      <c r="F1602" s="6"/>
      <c r="G1602" s="6"/>
      <c r="H1602" s="6"/>
      <c r="I1602" s="6"/>
      <c r="J1602" s="6"/>
      <c r="K1602" s="6"/>
      <c r="L1602" s="6"/>
      <c r="M1602" s="6"/>
      <c r="N1602" s="6"/>
      <c r="O1602" s="6"/>
      <c r="P1602" s="6"/>
      <c r="Q1602" s="6"/>
      <c r="R1602" s="6"/>
      <c r="S1602" s="6"/>
      <c r="T1602" s="6"/>
      <c r="U1602" s="6"/>
      <c r="V1602" s="6"/>
      <c r="W1602" s="6"/>
      <c r="X1602" s="6"/>
      <c r="Y1602" s="6"/>
      <c r="Z1602" s="6"/>
      <c r="AA1602" s="6"/>
    </row>
    <row r="1603" spans="2:27">
      <c r="B1603" s="6"/>
      <c r="C1603" s="6"/>
      <c r="D1603" s="6"/>
      <c r="E1603" s="6"/>
      <c r="F1603" s="6"/>
      <c r="G1603" s="6"/>
      <c r="H1603" s="6"/>
      <c r="I1603" s="6"/>
      <c r="J1603" s="6"/>
      <c r="K1603" s="6"/>
      <c r="L1603" s="6"/>
      <c r="M1603" s="6"/>
      <c r="N1603" s="6"/>
      <c r="O1603" s="6"/>
      <c r="P1603" s="6"/>
      <c r="Q1603" s="6"/>
      <c r="R1603" s="6"/>
      <c r="S1603" s="6"/>
      <c r="T1603" s="6"/>
      <c r="U1603" s="6"/>
      <c r="V1603" s="6"/>
      <c r="W1603" s="6"/>
      <c r="X1603" s="6"/>
      <c r="Y1603" s="6"/>
      <c r="Z1603" s="6"/>
      <c r="AA1603" s="6"/>
    </row>
    <row r="1604" spans="2:27">
      <c r="B1604" s="6"/>
      <c r="C1604" s="6"/>
      <c r="D1604" s="6"/>
      <c r="E1604" s="6"/>
      <c r="F1604" s="6"/>
      <c r="G1604" s="6"/>
      <c r="H1604" s="6"/>
      <c r="I1604" s="6"/>
      <c r="J1604" s="6"/>
      <c r="K1604" s="6"/>
      <c r="L1604" s="6"/>
      <c r="M1604" s="6"/>
      <c r="N1604" s="6"/>
      <c r="O1604" s="6"/>
      <c r="P1604" s="6"/>
      <c r="Q1604" s="6"/>
      <c r="R1604" s="6"/>
      <c r="S1604" s="6"/>
      <c r="T1604" s="6"/>
      <c r="U1604" s="6"/>
      <c r="V1604" s="6"/>
      <c r="W1604" s="6"/>
      <c r="X1604" s="6"/>
      <c r="Y1604" s="6"/>
      <c r="Z1604" s="6"/>
      <c r="AA1604" s="6"/>
    </row>
    <row r="1605" spans="2:27">
      <c r="B1605" s="6"/>
      <c r="C1605" s="6"/>
      <c r="D1605" s="6"/>
      <c r="E1605" s="6"/>
      <c r="F1605" s="6"/>
      <c r="G1605" s="6"/>
      <c r="H1605" s="6"/>
      <c r="I1605" s="6"/>
      <c r="J1605" s="6"/>
      <c r="K1605" s="6"/>
      <c r="L1605" s="6"/>
      <c r="M1605" s="6"/>
      <c r="N1605" s="6"/>
      <c r="O1605" s="6"/>
      <c r="P1605" s="6"/>
      <c r="Q1605" s="6"/>
      <c r="R1605" s="6"/>
      <c r="S1605" s="6"/>
      <c r="T1605" s="6"/>
      <c r="U1605" s="6"/>
      <c r="V1605" s="6"/>
      <c r="W1605" s="6"/>
      <c r="X1605" s="6"/>
      <c r="Y1605" s="6"/>
      <c r="Z1605" s="6"/>
      <c r="AA1605" s="6"/>
    </row>
    <row r="1606" spans="2:27">
      <c r="B1606" s="6"/>
      <c r="C1606" s="6"/>
      <c r="D1606" s="6"/>
      <c r="E1606" s="6"/>
      <c r="F1606" s="6"/>
      <c r="G1606" s="6"/>
      <c r="H1606" s="6"/>
      <c r="I1606" s="6"/>
      <c r="J1606" s="6"/>
      <c r="K1606" s="6"/>
      <c r="L1606" s="6"/>
      <c r="M1606" s="6"/>
      <c r="N1606" s="6"/>
      <c r="O1606" s="6"/>
      <c r="P1606" s="6"/>
      <c r="Q1606" s="6"/>
      <c r="R1606" s="6"/>
      <c r="S1606" s="6"/>
      <c r="T1606" s="6"/>
      <c r="U1606" s="6"/>
      <c r="V1606" s="6"/>
      <c r="W1606" s="6"/>
      <c r="X1606" s="6"/>
      <c r="Y1606" s="6"/>
      <c r="Z1606" s="6"/>
      <c r="AA1606" s="6"/>
    </row>
    <row r="1607" spans="2:27">
      <c r="B1607" s="6"/>
      <c r="C1607" s="6"/>
      <c r="D1607" s="6"/>
      <c r="E1607" s="6"/>
      <c r="F1607" s="6"/>
      <c r="G1607" s="6"/>
      <c r="H1607" s="6"/>
      <c r="I1607" s="6"/>
      <c r="J1607" s="6"/>
      <c r="K1607" s="6"/>
      <c r="L1607" s="6"/>
      <c r="M1607" s="6"/>
      <c r="N1607" s="6"/>
      <c r="O1607" s="6"/>
      <c r="P1607" s="6"/>
      <c r="Q1607" s="6"/>
      <c r="R1607" s="6"/>
      <c r="S1607" s="6"/>
      <c r="T1607" s="6"/>
      <c r="U1607" s="6"/>
      <c r="V1607" s="6"/>
      <c r="W1607" s="6"/>
      <c r="X1607" s="6"/>
      <c r="Y1607" s="6"/>
      <c r="Z1607" s="6"/>
      <c r="AA1607" s="6"/>
    </row>
    <row r="1608" spans="2:27">
      <c r="B1608" s="6"/>
      <c r="C1608" s="6"/>
      <c r="D1608" s="6"/>
      <c r="E1608" s="6"/>
      <c r="F1608" s="6"/>
      <c r="G1608" s="6"/>
      <c r="H1608" s="6"/>
      <c r="I1608" s="6"/>
      <c r="J1608" s="6"/>
      <c r="K1608" s="6"/>
      <c r="L1608" s="6"/>
      <c r="M1608" s="6"/>
      <c r="N1608" s="6"/>
      <c r="O1608" s="6"/>
      <c r="P1608" s="6"/>
      <c r="Q1608" s="6"/>
      <c r="R1608" s="6"/>
      <c r="S1608" s="6"/>
      <c r="T1608" s="6"/>
      <c r="U1608" s="6"/>
      <c r="V1608" s="6"/>
      <c r="W1608" s="6"/>
      <c r="X1608" s="6"/>
      <c r="Y1608" s="6"/>
      <c r="Z1608" s="6"/>
      <c r="AA1608" s="6"/>
    </row>
    <row r="1609" spans="2:27">
      <c r="B1609" s="6"/>
      <c r="C1609" s="6"/>
      <c r="D1609" s="6"/>
      <c r="E1609" s="6"/>
      <c r="F1609" s="6"/>
      <c r="G1609" s="6"/>
      <c r="H1609" s="6"/>
      <c r="I1609" s="6"/>
      <c r="J1609" s="6"/>
      <c r="K1609" s="6"/>
      <c r="L1609" s="6"/>
      <c r="M1609" s="6"/>
      <c r="N1609" s="6"/>
      <c r="O1609" s="6"/>
      <c r="P1609" s="6"/>
      <c r="Q1609" s="6"/>
      <c r="R1609" s="6"/>
      <c r="S1609" s="6"/>
      <c r="T1609" s="6"/>
      <c r="U1609" s="6"/>
      <c r="V1609" s="6"/>
      <c r="W1609" s="6"/>
      <c r="X1609" s="6"/>
      <c r="Y1609" s="6"/>
      <c r="Z1609" s="6"/>
      <c r="AA1609" s="6"/>
    </row>
    <row r="1610" spans="2:27">
      <c r="B1610" s="6"/>
      <c r="C1610" s="6"/>
      <c r="D1610" s="6"/>
      <c r="E1610" s="6"/>
      <c r="F1610" s="6"/>
      <c r="G1610" s="6"/>
      <c r="H1610" s="6"/>
      <c r="I1610" s="6"/>
      <c r="J1610" s="6"/>
      <c r="K1610" s="6"/>
      <c r="L1610" s="6"/>
      <c r="M1610" s="6"/>
      <c r="N1610" s="6"/>
      <c r="O1610" s="6"/>
      <c r="P1610" s="6"/>
      <c r="Q1610" s="6"/>
      <c r="R1610" s="6"/>
      <c r="S1610" s="6"/>
      <c r="T1610" s="6"/>
      <c r="U1610" s="6"/>
      <c r="V1610" s="6"/>
      <c r="W1610" s="6"/>
      <c r="X1610" s="6"/>
      <c r="Y1610" s="6"/>
      <c r="Z1610" s="6"/>
      <c r="AA1610" s="6"/>
    </row>
    <row r="1611" spans="2:27">
      <c r="B1611" s="6"/>
      <c r="C1611" s="6"/>
      <c r="D1611" s="6"/>
      <c r="E1611" s="6"/>
      <c r="F1611" s="6"/>
      <c r="G1611" s="6"/>
      <c r="H1611" s="6"/>
      <c r="I1611" s="6"/>
      <c r="J1611" s="6"/>
      <c r="K1611" s="6"/>
      <c r="L1611" s="6"/>
      <c r="M1611" s="6"/>
      <c r="N1611" s="6"/>
      <c r="O1611" s="6"/>
      <c r="P1611" s="6"/>
      <c r="Q1611" s="6"/>
      <c r="R1611" s="6"/>
      <c r="S1611" s="6"/>
      <c r="T1611" s="6"/>
      <c r="U1611" s="6"/>
      <c r="V1611" s="6"/>
      <c r="W1611" s="6"/>
      <c r="X1611" s="6"/>
      <c r="Y1611" s="6"/>
      <c r="Z1611" s="6"/>
      <c r="AA1611" s="6"/>
    </row>
    <row r="1612" spans="2:27">
      <c r="B1612" s="6"/>
      <c r="C1612" s="6"/>
      <c r="D1612" s="6"/>
      <c r="E1612" s="6"/>
      <c r="F1612" s="6"/>
      <c r="G1612" s="6"/>
      <c r="H1612" s="6"/>
      <c r="I1612" s="6"/>
      <c r="J1612" s="6"/>
      <c r="K1612" s="6"/>
      <c r="L1612" s="6"/>
      <c r="M1612" s="6"/>
      <c r="N1612" s="6"/>
      <c r="O1612" s="6"/>
      <c r="P1612" s="6"/>
      <c r="Q1612" s="6"/>
      <c r="R1612" s="6"/>
      <c r="S1612" s="6"/>
      <c r="T1612" s="6"/>
      <c r="U1612" s="6"/>
      <c r="V1612" s="6"/>
      <c r="W1612" s="6"/>
      <c r="X1612" s="6"/>
      <c r="Y1612" s="6"/>
      <c r="Z1612" s="6"/>
      <c r="AA1612" s="6"/>
    </row>
    <row r="1613" spans="2:27">
      <c r="B1613" s="6"/>
      <c r="C1613" s="6"/>
      <c r="D1613" s="6"/>
      <c r="E1613" s="6"/>
      <c r="F1613" s="6"/>
      <c r="G1613" s="6"/>
      <c r="H1613" s="6"/>
      <c r="I1613" s="6"/>
      <c r="J1613" s="6"/>
      <c r="K1613" s="6"/>
      <c r="L1613" s="6"/>
      <c r="M1613" s="6"/>
      <c r="N1613" s="6"/>
      <c r="O1613" s="6"/>
      <c r="P1613" s="6"/>
      <c r="Q1613" s="6"/>
      <c r="R1613" s="6"/>
      <c r="S1613" s="6"/>
      <c r="T1613" s="6"/>
      <c r="U1613" s="6"/>
      <c r="V1613" s="6"/>
      <c r="W1613" s="6"/>
      <c r="X1613" s="6"/>
      <c r="Y1613" s="6"/>
      <c r="Z1613" s="6"/>
      <c r="AA1613" s="6"/>
    </row>
    <row r="1614" spans="2:27">
      <c r="B1614" s="6"/>
      <c r="C1614" s="6"/>
      <c r="D1614" s="6"/>
      <c r="E1614" s="6"/>
      <c r="F1614" s="6"/>
      <c r="G1614" s="6"/>
      <c r="H1614" s="6"/>
      <c r="I1614" s="6"/>
      <c r="J1614" s="6"/>
      <c r="K1614" s="6"/>
      <c r="L1614" s="6"/>
      <c r="M1614" s="6"/>
      <c r="N1614" s="6"/>
      <c r="O1614" s="6"/>
      <c r="P1614" s="6"/>
      <c r="Q1614" s="6"/>
      <c r="R1614" s="6"/>
      <c r="S1614" s="6"/>
      <c r="T1614" s="6"/>
      <c r="U1614" s="6"/>
      <c r="V1614" s="6"/>
      <c r="W1614" s="6"/>
      <c r="X1614" s="6"/>
      <c r="Y1614" s="6"/>
      <c r="Z1614" s="6"/>
      <c r="AA1614" s="6"/>
    </row>
    <row r="1615" spans="2:27">
      <c r="B1615" s="6"/>
      <c r="C1615" s="6"/>
      <c r="D1615" s="6"/>
      <c r="E1615" s="6"/>
      <c r="F1615" s="6"/>
      <c r="G1615" s="6"/>
      <c r="H1615" s="6"/>
      <c r="I1615" s="6"/>
      <c r="J1615" s="6"/>
      <c r="K1615" s="6"/>
      <c r="L1615" s="6"/>
      <c r="M1615" s="6"/>
      <c r="N1615" s="6"/>
      <c r="O1615" s="6"/>
      <c r="P1615" s="6"/>
      <c r="Q1615" s="6"/>
      <c r="R1615" s="6"/>
      <c r="S1615" s="6"/>
      <c r="T1615" s="6"/>
      <c r="U1615" s="6"/>
      <c r="V1615" s="6"/>
      <c r="W1615" s="6"/>
      <c r="X1615" s="6"/>
      <c r="Y1615" s="6"/>
      <c r="Z1615" s="6"/>
      <c r="AA1615" s="6"/>
    </row>
    <row r="1616" spans="2:27">
      <c r="B1616" s="6"/>
      <c r="C1616" s="6"/>
      <c r="D1616" s="6"/>
      <c r="E1616" s="6"/>
      <c r="F1616" s="6"/>
      <c r="G1616" s="6"/>
      <c r="H1616" s="6"/>
      <c r="I1616" s="6"/>
      <c r="J1616" s="6"/>
      <c r="K1616" s="6"/>
      <c r="L1616" s="6"/>
      <c r="M1616" s="6"/>
      <c r="N1616" s="6"/>
      <c r="O1616" s="6"/>
      <c r="P1616" s="6"/>
      <c r="Q1616" s="6"/>
      <c r="R1616" s="6"/>
      <c r="S1616" s="6"/>
      <c r="T1616" s="6"/>
      <c r="U1616" s="6"/>
      <c r="V1616" s="6"/>
      <c r="W1616" s="6"/>
      <c r="X1616" s="6"/>
      <c r="Y1616" s="6"/>
      <c r="Z1616" s="6"/>
      <c r="AA1616" s="6"/>
    </row>
    <row r="1617" spans="2:27">
      <c r="B1617" s="6"/>
      <c r="C1617" s="6"/>
      <c r="D1617" s="6"/>
      <c r="E1617" s="6"/>
      <c r="F1617" s="6"/>
      <c r="G1617" s="6"/>
      <c r="H1617" s="6"/>
      <c r="I1617" s="6"/>
      <c r="J1617" s="6"/>
      <c r="K1617" s="6"/>
      <c r="L1617" s="6"/>
      <c r="M1617" s="6"/>
      <c r="N1617" s="6"/>
      <c r="O1617" s="6"/>
      <c r="P1617" s="6"/>
      <c r="Q1617" s="6"/>
      <c r="R1617" s="6"/>
      <c r="S1617" s="6"/>
      <c r="T1617" s="6"/>
      <c r="U1617" s="6"/>
      <c r="V1617" s="6"/>
      <c r="W1617" s="6"/>
      <c r="X1617" s="6"/>
      <c r="Y1617" s="6"/>
      <c r="Z1617" s="6"/>
      <c r="AA1617" s="6"/>
    </row>
    <row r="1618" spans="2:27">
      <c r="B1618" s="6"/>
      <c r="C1618" s="6"/>
      <c r="D1618" s="6"/>
      <c r="E1618" s="6"/>
      <c r="F1618" s="6"/>
      <c r="G1618" s="6"/>
      <c r="H1618" s="6"/>
      <c r="I1618" s="6"/>
      <c r="J1618" s="6"/>
      <c r="K1618" s="6"/>
      <c r="L1618" s="6"/>
      <c r="M1618" s="6"/>
      <c r="N1618" s="6"/>
      <c r="O1618" s="6"/>
      <c r="P1618" s="6"/>
      <c r="Q1618" s="6"/>
      <c r="R1618" s="6"/>
      <c r="S1618" s="6"/>
      <c r="T1618" s="6"/>
      <c r="U1618" s="6"/>
      <c r="V1618" s="6"/>
      <c r="W1618" s="6"/>
      <c r="X1618" s="6"/>
      <c r="Y1618" s="6"/>
      <c r="Z1618" s="6"/>
      <c r="AA1618" s="6"/>
    </row>
    <row r="1619" spans="2:27">
      <c r="B1619" s="6"/>
      <c r="C1619" s="6"/>
      <c r="D1619" s="6"/>
      <c r="E1619" s="6"/>
      <c r="F1619" s="6"/>
      <c r="G1619" s="6"/>
      <c r="H1619" s="6"/>
      <c r="I1619" s="6"/>
      <c r="J1619" s="6"/>
      <c r="K1619" s="6"/>
      <c r="L1619" s="6"/>
      <c r="M1619" s="6"/>
      <c r="N1619" s="6"/>
      <c r="O1619" s="6"/>
      <c r="P1619" s="6"/>
      <c r="Q1619" s="6"/>
      <c r="R1619" s="6"/>
      <c r="S1619" s="6"/>
      <c r="T1619" s="6"/>
      <c r="U1619" s="6"/>
      <c r="V1619" s="6"/>
      <c r="W1619" s="6"/>
      <c r="X1619" s="6"/>
      <c r="Y1619" s="6"/>
      <c r="Z1619" s="6"/>
      <c r="AA1619" s="6"/>
    </row>
    <row r="1620" spans="2:27">
      <c r="B1620" s="6"/>
      <c r="C1620" s="6"/>
      <c r="D1620" s="6"/>
      <c r="E1620" s="6"/>
      <c r="F1620" s="6"/>
      <c r="G1620" s="6"/>
      <c r="H1620" s="6"/>
      <c r="I1620" s="6"/>
      <c r="J1620" s="6"/>
      <c r="K1620" s="6"/>
      <c r="L1620" s="6"/>
      <c r="M1620" s="6"/>
      <c r="N1620" s="6"/>
      <c r="O1620" s="6"/>
      <c r="P1620" s="6"/>
      <c r="Q1620" s="6"/>
      <c r="R1620" s="6"/>
      <c r="S1620" s="6"/>
      <c r="T1620" s="6"/>
      <c r="U1620" s="6"/>
      <c r="V1620" s="6"/>
      <c r="W1620" s="6"/>
      <c r="X1620" s="6"/>
      <c r="Y1620" s="6"/>
      <c r="Z1620" s="6"/>
      <c r="AA1620" s="6"/>
    </row>
    <row r="1621" spans="2:27">
      <c r="B1621" s="6"/>
      <c r="C1621" s="6"/>
      <c r="D1621" s="6"/>
      <c r="E1621" s="6"/>
      <c r="F1621" s="6"/>
      <c r="G1621" s="6"/>
      <c r="H1621" s="6"/>
      <c r="I1621" s="6"/>
      <c r="J1621" s="6"/>
      <c r="K1621" s="6"/>
      <c r="L1621" s="6"/>
      <c r="M1621" s="6"/>
      <c r="N1621" s="6"/>
      <c r="O1621" s="6"/>
      <c r="P1621" s="6"/>
      <c r="Q1621" s="6"/>
      <c r="R1621" s="6"/>
      <c r="S1621" s="6"/>
      <c r="T1621" s="6"/>
      <c r="U1621" s="6"/>
      <c r="V1621" s="6"/>
      <c r="W1621" s="6"/>
      <c r="X1621" s="6"/>
      <c r="Y1621" s="6"/>
      <c r="Z1621" s="6"/>
      <c r="AA1621" s="6"/>
    </row>
    <row r="1622" spans="2:27">
      <c r="B1622" s="6"/>
      <c r="C1622" s="6"/>
      <c r="D1622" s="6"/>
      <c r="E1622" s="6"/>
      <c r="F1622" s="6"/>
      <c r="G1622" s="6"/>
      <c r="H1622" s="6"/>
      <c r="I1622" s="6"/>
      <c r="J1622" s="6"/>
      <c r="K1622" s="6"/>
      <c r="L1622" s="6"/>
      <c r="M1622" s="6"/>
      <c r="N1622" s="6"/>
      <c r="O1622" s="6"/>
      <c r="P1622" s="6"/>
      <c r="Q1622" s="6"/>
      <c r="R1622" s="6"/>
      <c r="S1622" s="6"/>
      <c r="T1622" s="6"/>
      <c r="U1622" s="6"/>
      <c r="V1622" s="6"/>
      <c r="W1622" s="6"/>
      <c r="X1622" s="6"/>
      <c r="Y1622" s="6"/>
      <c r="Z1622" s="6"/>
      <c r="AA1622" s="6"/>
    </row>
    <row r="1623" spans="2:27">
      <c r="B1623" s="6"/>
      <c r="C1623" s="6"/>
      <c r="D1623" s="6"/>
      <c r="E1623" s="6"/>
      <c r="F1623" s="6"/>
      <c r="G1623" s="6"/>
      <c r="H1623" s="6"/>
      <c r="I1623" s="6"/>
      <c r="J1623" s="6"/>
      <c r="K1623" s="6"/>
      <c r="L1623" s="6"/>
      <c r="M1623" s="6"/>
      <c r="N1623" s="6"/>
      <c r="O1623" s="6"/>
      <c r="P1623" s="6"/>
      <c r="Q1623" s="6"/>
      <c r="R1623" s="6"/>
      <c r="S1623" s="6"/>
      <c r="T1623" s="6"/>
      <c r="U1623" s="6"/>
      <c r="V1623" s="6"/>
      <c r="W1623" s="6"/>
      <c r="X1623" s="6"/>
      <c r="Y1623" s="6"/>
      <c r="Z1623" s="6"/>
      <c r="AA1623" s="6"/>
    </row>
    <row r="1624" spans="2:27">
      <c r="B1624" s="6"/>
      <c r="C1624" s="6"/>
      <c r="D1624" s="6"/>
      <c r="E1624" s="6"/>
      <c r="F1624" s="6"/>
      <c r="G1624" s="6"/>
      <c r="H1624" s="6"/>
      <c r="I1624" s="6"/>
      <c r="J1624" s="6"/>
      <c r="K1624" s="6"/>
      <c r="L1624" s="6"/>
      <c r="M1624" s="6"/>
      <c r="N1624" s="6"/>
      <c r="O1624" s="6"/>
      <c r="P1624" s="6"/>
      <c r="Q1624" s="6"/>
      <c r="R1624" s="6"/>
      <c r="S1624" s="6"/>
      <c r="T1624" s="6"/>
      <c r="U1624" s="6"/>
      <c r="V1624" s="6"/>
      <c r="W1624" s="6"/>
      <c r="X1624" s="6"/>
      <c r="Y1624" s="6"/>
      <c r="Z1624" s="6"/>
      <c r="AA1624" s="6"/>
    </row>
    <row r="1625" spans="2:27">
      <c r="B1625" s="6"/>
      <c r="C1625" s="6"/>
      <c r="D1625" s="6"/>
      <c r="E1625" s="6"/>
      <c r="F1625" s="6"/>
      <c r="G1625" s="6"/>
      <c r="H1625" s="6"/>
      <c r="I1625" s="6"/>
      <c r="J1625" s="6"/>
      <c r="K1625" s="6"/>
      <c r="L1625" s="6"/>
      <c r="M1625" s="6"/>
      <c r="N1625" s="6"/>
      <c r="O1625" s="6"/>
      <c r="P1625" s="6"/>
      <c r="Q1625" s="6"/>
      <c r="R1625" s="6"/>
      <c r="S1625" s="6"/>
      <c r="T1625" s="6"/>
      <c r="U1625" s="6"/>
      <c r="V1625" s="6"/>
      <c r="W1625" s="6"/>
      <c r="X1625" s="6"/>
      <c r="Y1625" s="6"/>
      <c r="Z1625" s="6"/>
      <c r="AA1625" s="6"/>
    </row>
    <row r="1626" spans="2:27">
      <c r="B1626" s="6"/>
      <c r="C1626" s="6"/>
      <c r="D1626" s="6"/>
      <c r="E1626" s="6"/>
      <c r="F1626" s="6"/>
      <c r="G1626" s="6"/>
      <c r="H1626" s="6"/>
      <c r="I1626" s="6"/>
      <c r="J1626" s="6"/>
      <c r="K1626" s="6"/>
      <c r="L1626" s="6"/>
      <c r="M1626" s="6"/>
      <c r="N1626" s="6"/>
      <c r="O1626" s="6"/>
      <c r="P1626" s="6"/>
      <c r="Q1626" s="6"/>
      <c r="R1626" s="6"/>
      <c r="S1626" s="6"/>
      <c r="T1626" s="6"/>
      <c r="U1626" s="6"/>
      <c r="V1626" s="6"/>
      <c r="W1626" s="6"/>
      <c r="X1626" s="6"/>
      <c r="Y1626" s="6"/>
      <c r="Z1626" s="6"/>
      <c r="AA1626" s="6"/>
    </row>
    <row r="1627" spans="2:27">
      <c r="B1627" s="6"/>
      <c r="C1627" s="6"/>
      <c r="D1627" s="6"/>
      <c r="E1627" s="6"/>
      <c r="F1627" s="6"/>
      <c r="G1627" s="6"/>
      <c r="H1627" s="6"/>
      <c r="I1627" s="6"/>
      <c r="J1627" s="6"/>
      <c r="K1627" s="6"/>
      <c r="L1627" s="6"/>
      <c r="M1627" s="6"/>
      <c r="N1627" s="6"/>
      <c r="O1627" s="6"/>
      <c r="P1627" s="6"/>
      <c r="Q1627" s="6"/>
      <c r="R1627" s="6"/>
      <c r="S1627" s="6"/>
      <c r="T1627" s="6"/>
      <c r="U1627" s="6"/>
      <c r="V1627" s="6"/>
      <c r="W1627" s="6"/>
      <c r="X1627" s="6"/>
      <c r="Y1627" s="6"/>
      <c r="Z1627" s="6"/>
      <c r="AA1627" s="6"/>
    </row>
    <row r="1628" spans="2:27">
      <c r="B1628" s="6"/>
      <c r="C1628" s="6"/>
      <c r="D1628" s="6"/>
      <c r="E1628" s="6"/>
      <c r="F1628" s="6"/>
      <c r="G1628" s="6"/>
      <c r="H1628" s="6"/>
      <c r="I1628" s="6"/>
      <c r="J1628" s="6"/>
      <c r="K1628" s="6"/>
      <c r="L1628" s="6"/>
      <c r="M1628" s="6"/>
      <c r="N1628" s="6"/>
      <c r="O1628" s="6"/>
      <c r="P1628" s="6"/>
      <c r="Q1628" s="6"/>
      <c r="R1628" s="6"/>
      <c r="S1628" s="6"/>
      <c r="T1628" s="6"/>
      <c r="U1628" s="6"/>
      <c r="V1628" s="6"/>
      <c r="W1628" s="6"/>
      <c r="X1628" s="6"/>
      <c r="Y1628" s="6"/>
      <c r="Z1628" s="6"/>
      <c r="AA1628" s="6"/>
    </row>
    <row r="1629" spans="2:27">
      <c r="B1629" s="6"/>
      <c r="C1629" s="6"/>
      <c r="D1629" s="6"/>
      <c r="E1629" s="6"/>
      <c r="F1629" s="6"/>
      <c r="G1629" s="6"/>
      <c r="H1629" s="6"/>
      <c r="I1629" s="6"/>
      <c r="J1629" s="6"/>
      <c r="K1629" s="6"/>
      <c r="L1629" s="6"/>
      <c r="M1629" s="6"/>
      <c r="N1629" s="6"/>
      <c r="O1629" s="6"/>
      <c r="P1629" s="6"/>
      <c r="Q1629" s="6"/>
      <c r="R1629" s="6"/>
      <c r="S1629" s="6"/>
      <c r="T1629" s="6"/>
      <c r="U1629" s="6"/>
      <c r="V1629" s="6"/>
      <c r="W1629" s="6"/>
      <c r="X1629" s="6"/>
      <c r="Y1629" s="6"/>
      <c r="Z1629" s="6"/>
      <c r="AA1629" s="6"/>
    </row>
    <row r="1630" spans="2:27">
      <c r="B1630" s="6"/>
      <c r="C1630" s="6"/>
      <c r="D1630" s="6"/>
      <c r="E1630" s="6"/>
      <c r="F1630" s="6"/>
      <c r="G1630" s="6"/>
      <c r="H1630" s="6"/>
      <c r="I1630" s="6"/>
      <c r="J1630" s="6"/>
      <c r="K1630" s="6"/>
      <c r="L1630" s="6"/>
      <c r="M1630" s="6"/>
      <c r="N1630" s="6"/>
      <c r="O1630" s="6"/>
      <c r="P1630" s="6"/>
      <c r="Q1630" s="6"/>
      <c r="R1630" s="6"/>
      <c r="S1630" s="6"/>
      <c r="T1630" s="6"/>
      <c r="U1630" s="6"/>
      <c r="V1630" s="6"/>
      <c r="W1630" s="6"/>
      <c r="X1630" s="6"/>
      <c r="Y1630" s="6"/>
      <c r="Z1630" s="6"/>
      <c r="AA1630" s="6"/>
    </row>
    <row r="1631" spans="2:27">
      <c r="B1631" s="6"/>
      <c r="C1631" s="6"/>
      <c r="D1631" s="6"/>
      <c r="E1631" s="6"/>
      <c r="F1631" s="6"/>
      <c r="G1631" s="6"/>
      <c r="H1631" s="6"/>
      <c r="I1631" s="6"/>
      <c r="J1631" s="6"/>
      <c r="K1631" s="6"/>
      <c r="L1631" s="6"/>
      <c r="M1631" s="6"/>
      <c r="N1631" s="6"/>
      <c r="O1631" s="6"/>
      <c r="P1631" s="6"/>
      <c r="Q1631" s="6"/>
      <c r="R1631" s="6"/>
      <c r="S1631" s="6"/>
      <c r="T1631" s="6"/>
      <c r="U1631" s="6"/>
      <c r="V1631" s="6"/>
      <c r="W1631" s="6"/>
      <c r="X1631" s="6"/>
      <c r="Y1631" s="6"/>
      <c r="Z1631" s="6"/>
      <c r="AA1631" s="6"/>
    </row>
    <row r="1632" spans="2:27">
      <c r="B1632" s="6"/>
      <c r="C1632" s="6"/>
      <c r="D1632" s="6"/>
      <c r="E1632" s="6"/>
      <c r="F1632" s="6"/>
      <c r="G1632" s="6"/>
      <c r="H1632" s="6"/>
      <c r="I1632" s="6"/>
      <c r="J1632" s="6"/>
      <c r="K1632" s="6"/>
      <c r="L1632" s="6"/>
      <c r="M1632" s="6"/>
      <c r="N1632" s="6"/>
      <c r="O1632" s="6"/>
      <c r="P1632" s="6"/>
      <c r="Q1632" s="6"/>
      <c r="R1632" s="6"/>
      <c r="S1632" s="6"/>
      <c r="T1632" s="6"/>
      <c r="U1632" s="6"/>
      <c r="V1632" s="6"/>
      <c r="W1632" s="6"/>
      <c r="X1632" s="6"/>
      <c r="Y1632" s="6"/>
      <c r="Z1632" s="6"/>
      <c r="AA1632" s="6"/>
    </row>
    <row r="1633" spans="2:27">
      <c r="B1633" s="6"/>
      <c r="C1633" s="6"/>
      <c r="D1633" s="6"/>
      <c r="E1633" s="6"/>
      <c r="F1633" s="6"/>
      <c r="G1633" s="6"/>
      <c r="H1633" s="6"/>
      <c r="I1633" s="6"/>
      <c r="J1633" s="6"/>
      <c r="K1633" s="6"/>
      <c r="L1633" s="6"/>
      <c r="M1633" s="6"/>
      <c r="N1633" s="6"/>
      <c r="O1633" s="6"/>
      <c r="P1633" s="6"/>
      <c r="Q1633" s="6"/>
      <c r="R1633" s="6"/>
      <c r="S1633" s="6"/>
      <c r="T1633" s="6"/>
      <c r="U1633" s="6"/>
      <c r="V1633" s="6"/>
      <c r="W1633" s="6"/>
      <c r="X1633" s="6"/>
      <c r="Y1633" s="6"/>
      <c r="Z1633" s="6"/>
      <c r="AA1633" s="6"/>
    </row>
    <row r="1634" spans="2:27">
      <c r="B1634" s="6"/>
      <c r="C1634" s="6"/>
      <c r="D1634" s="6"/>
      <c r="E1634" s="6"/>
      <c r="F1634" s="6"/>
      <c r="G1634" s="6"/>
      <c r="H1634" s="6"/>
      <c r="I1634" s="6"/>
      <c r="J1634" s="6"/>
      <c r="K1634" s="6"/>
      <c r="L1634" s="6"/>
      <c r="M1634" s="6"/>
      <c r="N1634" s="6"/>
      <c r="O1634" s="6"/>
      <c r="P1634" s="6"/>
      <c r="Q1634" s="6"/>
      <c r="R1634" s="6"/>
      <c r="S1634" s="6"/>
      <c r="T1634" s="6"/>
      <c r="U1634" s="6"/>
      <c r="V1634" s="6"/>
      <c r="W1634" s="6"/>
      <c r="X1634" s="6"/>
      <c r="Y1634" s="6"/>
      <c r="Z1634" s="6"/>
      <c r="AA1634" s="6"/>
    </row>
    <row r="1635" spans="2:27">
      <c r="B1635" s="6"/>
      <c r="C1635" s="6"/>
      <c r="D1635" s="6"/>
      <c r="E1635" s="6"/>
      <c r="F1635" s="6"/>
      <c r="G1635" s="6"/>
      <c r="H1635" s="6"/>
      <c r="I1635" s="6"/>
      <c r="J1635" s="6"/>
      <c r="K1635" s="6"/>
      <c r="L1635" s="6"/>
      <c r="M1635" s="6"/>
      <c r="N1635" s="6"/>
      <c r="O1635" s="6"/>
      <c r="P1635" s="6"/>
      <c r="Q1635" s="6"/>
      <c r="R1635" s="6"/>
      <c r="S1635" s="6"/>
      <c r="T1635" s="6"/>
      <c r="U1635" s="6"/>
      <c r="V1635" s="6"/>
      <c r="W1635" s="6"/>
      <c r="X1635" s="6"/>
      <c r="Y1635" s="6"/>
      <c r="Z1635" s="6"/>
      <c r="AA1635" s="6"/>
    </row>
    <row r="1636" spans="2:27">
      <c r="B1636" s="6"/>
      <c r="C1636" s="6"/>
      <c r="D1636" s="6"/>
      <c r="E1636" s="6"/>
      <c r="F1636" s="6"/>
      <c r="G1636" s="6"/>
      <c r="H1636" s="6"/>
      <c r="I1636" s="6"/>
      <c r="J1636" s="6"/>
      <c r="K1636" s="6"/>
      <c r="L1636" s="6"/>
      <c r="M1636" s="6"/>
      <c r="N1636" s="6"/>
      <c r="O1636" s="6"/>
      <c r="P1636" s="6"/>
      <c r="Q1636" s="6"/>
      <c r="R1636" s="6"/>
      <c r="S1636" s="6"/>
      <c r="T1636" s="6"/>
      <c r="U1636" s="6"/>
      <c r="V1636" s="6"/>
      <c r="W1636" s="6"/>
      <c r="X1636" s="6"/>
      <c r="Y1636" s="6"/>
      <c r="Z1636" s="6"/>
      <c r="AA1636" s="6"/>
    </row>
    <row r="1637" spans="2:27">
      <c r="B1637" s="6"/>
      <c r="C1637" s="6"/>
      <c r="D1637" s="6"/>
      <c r="E1637" s="6"/>
      <c r="F1637" s="6"/>
      <c r="G1637" s="6"/>
      <c r="H1637" s="6"/>
      <c r="I1637" s="6"/>
      <c r="J1637" s="6"/>
      <c r="K1637" s="6"/>
      <c r="L1637" s="6"/>
      <c r="M1637" s="6"/>
      <c r="N1637" s="6"/>
      <c r="O1637" s="6"/>
      <c r="P1637" s="6"/>
      <c r="Q1637" s="6"/>
      <c r="R1637" s="6"/>
      <c r="S1637" s="6"/>
      <c r="T1637" s="6"/>
      <c r="U1637" s="6"/>
      <c r="V1637" s="6"/>
      <c r="W1637" s="6"/>
      <c r="X1637" s="6"/>
      <c r="Y1637" s="6"/>
      <c r="Z1637" s="6"/>
      <c r="AA1637" s="6"/>
    </row>
    <row r="1638" spans="2:27">
      <c r="B1638" s="6"/>
      <c r="C1638" s="6"/>
      <c r="D1638" s="6"/>
      <c r="E1638" s="6"/>
      <c r="F1638" s="6"/>
      <c r="G1638" s="6"/>
      <c r="H1638" s="6"/>
      <c r="I1638" s="6"/>
      <c r="J1638" s="6"/>
      <c r="K1638" s="6"/>
      <c r="L1638" s="6"/>
      <c r="M1638" s="6"/>
      <c r="N1638" s="6"/>
      <c r="O1638" s="6"/>
      <c r="P1638" s="6"/>
      <c r="Q1638" s="6"/>
      <c r="R1638" s="6"/>
      <c r="S1638" s="6"/>
      <c r="T1638" s="6"/>
      <c r="U1638" s="6"/>
      <c r="V1638" s="6"/>
      <c r="W1638" s="6"/>
      <c r="X1638" s="6"/>
      <c r="Y1638" s="6"/>
      <c r="Z1638" s="6"/>
      <c r="AA1638" s="6"/>
    </row>
    <row r="1639" spans="2:27">
      <c r="B1639" s="6"/>
      <c r="C1639" s="6"/>
      <c r="D1639" s="6"/>
      <c r="E1639" s="6"/>
      <c r="F1639" s="6"/>
      <c r="G1639" s="6"/>
      <c r="H1639" s="6"/>
      <c r="I1639" s="6"/>
      <c r="J1639" s="6"/>
      <c r="K1639" s="6"/>
      <c r="L1639" s="6"/>
      <c r="M1639" s="6"/>
      <c r="N1639" s="6"/>
      <c r="O1639" s="6"/>
      <c r="P1639" s="6"/>
      <c r="Q1639" s="6"/>
      <c r="R1639" s="6"/>
      <c r="S1639" s="6"/>
      <c r="T1639" s="6"/>
      <c r="U1639" s="6"/>
      <c r="V1639" s="6"/>
      <c r="W1639" s="6"/>
      <c r="X1639" s="6"/>
      <c r="Y1639" s="6"/>
      <c r="Z1639" s="6"/>
      <c r="AA1639" s="6"/>
    </row>
    <row r="1640" spans="2:27">
      <c r="B1640" s="6"/>
      <c r="C1640" s="6"/>
      <c r="D1640" s="6"/>
      <c r="E1640" s="6"/>
      <c r="F1640" s="6"/>
      <c r="G1640" s="6"/>
      <c r="H1640" s="6"/>
      <c r="I1640" s="6"/>
      <c r="J1640" s="6"/>
      <c r="K1640" s="6"/>
      <c r="L1640" s="6"/>
      <c r="M1640" s="6"/>
      <c r="N1640" s="6"/>
      <c r="O1640" s="6"/>
      <c r="P1640" s="6"/>
      <c r="Q1640" s="6"/>
      <c r="R1640" s="6"/>
      <c r="S1640" s="6"/>
      <c r="T1640" s="6"/>
      <c r="U1640" s="6"/>
      <c r="V1640" s="6"/>
      <c r="W1640" s="6"/>
      <c r="X1640" s="6"/>
      <c r="Y1640" s="6"/>
      <c r="Z1640" s="6"/>
      <c r="AA1640" s="6"/>
    </row>
    <row r="1641" spans="2:27">
      <c r="B1641" s="6"/>
      <c r="C1641" s="6"/>
      <c r="D1641" s="6"/>
      <c r="E1641" s="6"/>
      <c r="F1641" s="6"/>
      <c r="G1641" s="6"/>
      <c r="H1641" s="6"/>
      <c r="I1641" s="6"/>
      <c r="J1641" s="6"/>
      <c r="K1641" s="6"/>
      <c r="L1641" s="6"/>
      <c r="M1641" s="6"/>
      <c r="N1641" s="6"/>
      <c r="O1641" s="6"/>
      <c r="P1641" s="6"/>
      <c r="Q1641" s="6"/>
      <c r="R1641" s="6"/>
      <c r="S1641" s="6"/>
      <c r="T1641" s="6"/>
      <c r="U1641" s="6"/>
      <c r="V1641" s="6"/>
      <c r="W1641" s="6"/>
      <c r="X1641" s="6"/>
      <c r="Y1641" s="6"/>
      <c r="Z1641" s="6"/>
      <c r="AA1641" s="6"/>
    </row>
    <row r="1642" spans="2:27">
      <c r="B1642" s="6"/>
      <c r="C1642" s="6"/>
      <c r="D1642" s="6"/>
      <c r="E1642" s="6"/>
      <c r="F1642" s="6"/>
      <c r="G1642" s="6"/>
      <c r="H1642" s="6"/>
      <c r="I1642" s="6"/>
      <c r="J1642" s="6"/>
      <c r="K1642" s="6"/>
      <c r="L1642" s="6"/>
      <c r="M1642" s="6"/>
      <c r="N1642" s="6"/>
      <c r="O1642" s="6"/>
      <c r="P1642" s="6"/>
      <c r="Q1642" s="6"/>
      <c r="R1642" s="6"/>
      <c r="S1642" s="6"/>
      <c r="T1642" s="6"/>
      <c r="U1642" s="6"/>
      <c r="V1642" s="6"/>
      <c r="W1642" s="6"/>
      <c r="X1642" s="6"/>
      <c r="Y1642" s="6"/>
      <c r="Z1642" s="6"/>
      <c r="AA1642" s="6"/>
    </row>
    <row r="1643" spans="2:27">
      <c r="B1643" s="6"/>
      <c r="C1643" s="6"/>
      <c r="D1643" s="6"/>
      <c r="E1643" s="6"/>
      <c r="F1643" s="6"/>
      <c r="G1643" s="6"/>
      <c r="H1643" s="6"/>
      <c r="I1643" s="6"/>
      <c r="J1643" s="6"/>
      <c r="K1643" s="6"/>
      <c r="L1643" s="6"/>
      <c r="M1643" s="6"/>
      <c r="N1643" s="6"/>
      <c r="O1643" s="6"/>
      <c r="P1643" s="6"/>
      <c r="Q1643" s="6"/>
      <c r="R1643" s="6"/>
      <c r="S1643" s="6"/>
      <c r="T1643" s="6"/>
      <c r="U1643" s="6"/>
      <c r="V1643" s="6"/>
      <c r="W1643" s="6"/>
      <c r="X1643" s="6"/>
      <c r="Y1643" s="6"/>
      <c r="Z1643" s="6"/>
      <c r="AA1643" s="6"/>
    </row>
    <row r="1644" spans="2:27">
      <c r="B1644" s="6"/>
      <c r="C1644" s="6"/>
      <c r="D1644" s="6"/>
      <c r="E1644" s="6"/>
      <c r="F1644" s="6"/>
      <c r="G1644" s="6"/>
      <c r="H1644" s="6"/>
      <c r="I1644" s="6"/>
      <c r="J1644" s="6"/>
      <c r="K1644" s="6"/>
      <c r="L1644" s="6"/>
      <c r="M1644" s="6"/>
      <c r="N1644" s="6"/>
      <c r="O1644" s="6"/>
      <c r="P1644" s="6"/>
      <c r="Q1644" s="6"/>
      <c r="R1644" s="6"/>
      <c r="S1644" s="6"/>
      <c r="T1644" s="6"/>
      <c r="U1644" s="6"/>
      <c r="V1644" s="6"/>
      <c r="W1644" s="6"/>
      <c r="X1644" s="6"/>
      <c r="Y1644" s="6"/>
      <c r="Z1644" s="6"/>
      <c r="AA1644" s="6"/>
    </row>
    <row r="1645" spans="2:27">
      <c r="B1645" s="6"/>
      <c r="C1645" s="6"/>
      <c r="D1645" s="6"/>
      <c r="E1645" s="6"/>
      <c r="F1645" s="6"/>
      <c r="G1645" s="6"/>
      <c r="H1645" s="6"/>
      <c r="I1645" s="6"/>
      <c r="J1645" s="6"/>
      <c r="K1645" s="6"/>
      <c r="L1645" s="6"/>
      <c r="M1645" s="6"/>
      <c r="N1645" s="6"/>
      <c r="O1645" s="6"/>
      <c r="P1645" s="6"/>
      <c r="Q1645" s="6"/>
      <c r="R1645" s="6"/>
      <c r="S1645" s="6"/>
      <c r="T1645" s="6"/>
      <c r="U1645" s="6"/>
      <c r="V1645" s="6"/>
      <c r="W1645" s="6"/>
      <c r="X1645" s="6"/>
      <c r="Y1645" s="6"/>
      <c r="Z1645" s="6"/>
      <c r="AA1645" s="6"/>
    </row>
    <row r="1646" spans="2:27">
      <c r="B1646" s="6"/>
      <c r="C1646" s="6"/>
      <c r="D1646" s="6"/>
      <c r="E1646" s="6"/>
      <c r="F1646" s="6"/>
      <c r="G1646" s="6"/>
      <c r="H1646" s="6"/>
      <c r="I1646" s="6"/>
      <c r="J1646" s="6"/>
      <c r="K1646" s="6"/>
      <c r="L1646" s="6"/>
      <c r="M1646" s="6"/>
      <c r="N1646" s="6"/>
      <c r="O1646" s="6"/>
      <c r="P1646" s="6"/>
      <c r="Q1646" s="6"/>
      <c r="R1646" s="6"/>
      <c r="S1646" s="6"/>
      <c r="T1646" s="6"/>
      <c r="U1646" s="6"/>
      <c r="V1646" s="6"/>
      <c r="W1646" s="6"/>
      <c r="X1646" s="6"/>
      <c r="Y1646" s="6"/>
      <c r="Z1646" s="6"/>
      <c r="AA1646" s="6"/>
    </row>
    <row r="1647" spans="2:27">
      <c r="B1647" s="6"/>
      <c r="C1647" s="6"/>
      <c r="D1647" s="6"/>
      <c r="E1647" s="6"/>
      <c r="F1647" s="6"/>
      <c r="G1647" s="6"/>
      <c r="H1647" s="6"/>
      <c r="I1647" s="6"/>
      <c r="J1647" s="6"/>
      <c r="K1647" s="6"/>
      <c r="L1647" s="6"/>
      <c r="M1647" s="6"/>
      <c r="N1647" s="6"/>
      <c r="O1647" s="6"/>
      <c r="P1647" s="6"/>
      <c r="Q1647" s="6"/>
      <c r="R1647" s="6"/>
      <c r="S1647" s="6"/>
      <c r="T1647" s="6"/>
      <c r="U1647" s="6"/>
      <c r="V1647" s="6"/>
      <c r="W1647" s="6"/>
      <c r="X1647" s="6"/>
      <c r="Y1647" s="6"/>
      <c r="Z1647" s="6"/>
      <c r="AA1647" s="6"/>
    </row>
    <row r="1648" spans="2:27">
      <c r="B1648" s="6"/>
      <c r="C1648" s="6"/>
      <c r="D1648" s="6"/>
      <c r="E1648" s="6"/>
      <c r="F1648" s="6"/>
      <c r="G1648" s="6"/>
      <c r="H1648" s="6"/>
      <c r="I1648" s="6"/>
      <c r="J1648" s="6"/>
      <c r="K1648" s="6"/>
      <c r="L1648" s="6"/>
      <c r="M1648" s="6"/>
      <c r="N1648" s="6"/>
      <c r="O1648" s="6"/>
      <c r="P1648" s="6"/>
      <c r="Q1648" s="6"/>
      <c r="R1648" s="6"/>
      <c r="S1648" s="6"/>
      <c r="T1648" s="6"/>
      <c r="U1648" s="6"/>
      <c r="V1648" s="6"/>
      <c r="W1648" s="6"/>
      <c r="X1648" s="6"/>
      <c r="Y1648" s="6"/>
      <c r="Z1648" s="6"/>
      <c r="AA1648" s="6"/>
    </row>
    <row r="1649" spans="2:27">
      <c r="B1649" s="6"/>
      <c r="C1649" s="6"/>
      <c r="D1649" s="6"/>
      <c r="E1649" s="6"/>
      <c r="F1649" s="6"/>
      <c r="G1649" s="6"/>
      <c r="H1649" s="6"/>
      <c r="I1649" s="6"/>
      <c r="J1649" s="6"/>
      <c r="K1649" s="6"/>
      <c r="L1649" s="6"/>
      <c r="M1649" s="6"/>
      <c r="N1649" s="6"/>
      <c r="O1649" s="6"/>
      <c r="P1649" s="6"/>
      <c r="Q1649" s="6"/>
      <c r="R1649" s="6"/>
      <c r="S1649" s="6"/>
      <c r="T1649" s="6"/>
      <c r="U1649" s="6"/>
      <c r="V1649" s="6"/>
      <c r="W1649" s="6"/>
      <c r="X1649" s="6"/>
      <c r="Y1649" s="6"/>
      <c r="Z1649" s="6"/>
      <c r="AA1649" s="6"/>
    </row>
    <row r="1650" spans="2:27">
      <c r="B1650" s="6"/>
      <c r="C1650" s="6"/>
      <c r="D1650" s="6"/>
      <c r="E1650" s="6"/>
      <c r="F1650" s="6"/>
      <c r="G1650" s="6"/>
      <c r="H1650" s="6"/>
      <c r="I1650" s="6"/>
      <c r="J1650" s="6"/>
      <c r="K1650" s="6"/>
      <c r="L1650" s="6"/>
      <c r="M1650" s="6"/>
      <c r="N1650" s="6"/>
      <c r="O1650" s="6"/>
      <c r="P1650" s="6"/>
      <c r="Q1650" s="6"/>
      <c r="R1650" s="6"/>
      <c r="S1650" s="6"/>
      <c r="T1650" s="6"/>
      <c r="U1650" s="6"/>
      <c r="V1650" s="6"/>
      <c r="W1650" s="6"/>
      <c r="X1650" s="6"/>
      <c r="Y1650" s="6"/>
      <c r="Z1650" s="6"/>
      <c r="AA1650" s="6"/>
    </row>
    <row r="1651" spans="2:27">
      <c r="B1651" s="6"/>
      <c r="C1651" s="6"/>
      <c r="D1651" s="6"/>
      <c r="E1651" s="6"/>
      <c r="F1651" s="6"/>
      <c r="G1651" s="6"/>
      <c r="H1651" s="6"/>
      <c r="I1651" s="6"/>
      <c r="J1651" s="6"/>
      <c r="K1651" s="6"/>
      <c r="L1651" s="6"/>
      <c r="M1651" s="6"/>
      <c r="N1651" s="6"/>
      <c r="O1651" s="6"/>
      <c r="P1651" s="6"/>
      <c r="Q1651" s="6"/>
      <c r="R1651" s="6"/>
      <c r="S1651" s="6"/>
      <c r="T1651" s="6"/>
      <c r="U1651" s="6"/>
      <c r="V1651" s="6"/>
      <c r="W1651" s="6"/>
      <c r="X1651" s="6"/>
      <c r="Y1651" s="6"/>
      <c r="Z1651" s="6"/>
      <c r="AA1651" s="6"/>
    </row>
    <row r="1652" spans="2:27">
      <c r="B1652" s="6"/>
      <c r="C1652" s="6"/>
      <c r="D1652" s="6"/>
      <c r="E1652" s="6"/>
      <c r="F1652" s="6"/>
      <c r="G1652" s="6"/>
      <c r="H1652" s="6"/>
      <c r="I1652" s="6"/>
      <c r="J1652" s="6"/>
      <c r="K1652" s="6"/>
      <c r="L1652" s="6"/>
      <c r="M1652" s="6"/>
      <c r="N1652" s="6"/>
      <c r="O1652" s="6"/>
      <c r="P1652" s="6"/>
      <c r="Q1652" s="6"/>
      <c r="R1652" s="6"/>
      <c r="S1652" s="6"/>
      <c r="T1652" s="6"/>
      <c r="U1652" s="6"/>
      <c r="V1652" s="6"/>
      <c r="W1652" s="6"/>
      <c r="X1652" s="6"/>
      <c r="Y1652" s="6"/>
      <c r="Z1652" s="6"/>
      <c r="AA1652" s="6"/>
    </row>
    <row r="1653" spans="2:27">
      <c r="B1653" s="6"/>
      <c r="C1653" s="6"/>
      <c r="D1653" s="6"/>
      <c r="E1653" s="6"/>
      <c r="F1653" s="6"/>
      <c r="G1653" s="6"/>
      <c r="H1653" s="6"/>
      <c r="I1653" s="6"/>
      <c r="J1653" s="6"/>
      <c r="K1653" s="6"/>
      <c r="L1653" s="6"/>
      <c r="M1653" s="6"/>
      <c r="N1653" s="6"/>
      <c r="O1653" s="6"/>
      <c r="P1653" s="6"/>
      <c r="Q1653" s="6"/>
      <c r="R1653" s="6"/>
      <c r="S1653" s="6"/>
      <c r="T1653" s="6"/>
      <c r="U1653" s="6"/>
      <c r="V1653" s="6"/>
      <c r="W1653" s="6"/>
      <c r="X1653" s="6"/>
      <c r="Y1653" s="6"/>
      <c r="Z1653" s="6"/>
      <c r="AA1653" s="6"/>
    </row>
    <row r="1654" spans="2:27">
      <c r="B1654" s="6"/>
      <c r="C1654" s="6"/>
      <c r="D1654" s="6"/>
      <c r="E1654" s="6"/>
      <c r="F1654" s="6"/>
      <c r="G1654" s="6"/>
      <c r="H1654" s="6"/>
      <c r="I1654" s="6"/>
      <c r="J1654" s="6"/>
      <c r="K1654" s="6"/>
      <c r="L1654" s="6"/>
      <c r="M1654" s="6"/>
      <c r="N1654" s="6"/>
      <c r="O1654" s="6"/>
      <c r="P1654" s="6"/>
      <c r="Q1654" s="6"/>
      <c r="R1654" s="6"/>
      <c r="S1654" s="6"/>
      <c r="T1654" s="6"/>
      <c r="U1654" s="6"/>
      <c r="V1654" s="6"/>
      <c r="W1654" s="6"/>
      <c r="X1654" s="6"/>
      <c r="Y1654" s="6"/>
      <c r="Z1654" s="6"/>
      <c r="AA1654" s="6"/>
    </row>
    <row r="1655" spans="2:27">
      <c r="B1655" s="6"/>
      <c r="C1655" s="6"/>
      <c r="D1655" s="6"/>
      <c r="E1655" s="6"/>
      <c r="F1655" s="6"/>
      <c r="G1655" s="6"/>
      <c r="H1655" s="6"/>
      <c r="I1655" s="6"/>
      <c r="J1655" s="6"/>
      <c r="K1655" s="6"/>
      <c r="L1655" s="6"/>
      <c r="M1655" s="6"/>
      <c r="N1655" s="6"/>
      <c r="O1655" s="6"/>
      <c r="P1655" s="6"/>
      <c r="Q1655" s="6"/>
      <c r="R1655" s="6"/>
      <c r="S1655" s="6"/>
      <c r="T1655" s="6"/>
      <c r="U1655" s="6"/>
      <c r="V1655" s="6"/>
      <c r="W1655" s="6"/>
      <c r="X1655" s="6"/>
      <c r="Y1655" s="6"/>
      <c r="Z1655" s="6"/>
      <c r="AA1655" s="6"/>
    </row>
    <row r="1656" spans="2:27">
      <c r="B1656" s="6"/>
      <c r="C1656" s="6"/>
      <c r="D1656" s="6"/>
      <c r="E1656" s="6"/>
      <c r="F1656" s="6"/>
      <c r="G1656" s="6"/>
      <c r="H1656" s="6"/>
      <c r="I1656" s="6"/>
      <c r="J1656" s="6"/>
      <c r="K1656" s="6"/>
      <c r="L1656" s="6"/>
      <c r="M1656" s="6"/>
      <c r="N1656" s="6"/>
      <c r="O1656" s="6"/>
      <c r="P1656" s="6"/>
      <c r="Q1656" s="6"/>
      <c r="R1656" s="6"/>
      <c r="S1656" s="6"/>
      <c r="T1656" s="6"/>
      <c r="U1656" s="6"/>
      <c r="V1656" s="6"/>
      <c r="W1656" s="6"/>
      <c r="X1656" s="6"/>
      <c r="Y1656" s="6"/>
      <c r="Z1656" s="6"/>
      <c r="AA1656" s="6"/>
    </row>
    <row r="1657" spans="2:27">
      <c r="B1657" s="6"/>
      <c r="C1657" s="6"/>
      <c r="D1657" s="6"/>
      <c r="E1657" s="6"/>
      <c r="F1657" s="6"/>
      <c r="G1657" s="6"/>
      <c r="H1657" s="6"/>
      <c r="I1657" s="6"/>
      <c r="J1657" s="6"/>
      <c r="K1657" s="6"/>
      <c r="L1657" s="6"/>
      <c r="M1657" s="6"/>
      <c r="N1657" s="6"/>
      <c r="O1657" s="6"/>
      <c r="P1657" s="6"/>
      <c r="Q1657" s="6"/>
      <c r="R1657" s="6"/>
      <c r="S1657" s="6"/>
      <c r="T1657" s="6"/>
      <c r="U1657" s="6"/>
      <c r="V1657" s="6"/>
      <c r="W1657" s="6"/>
      <c r="X1657" s="6"/>
      <c r="Y1657" s="6"/>
      <c r="Z1657" s="6"/>
      <c r="AA1657" s="6"/>
    </row>
    <row r="1658" spans="2:27">
      <c r="B1658" s="6"/>
      <c r="C1658" s="6"/>
      <c r="D1658" s="6"/>
      <c r="E1658" s="6"/>
      <c r="F1658" s="6"/>
      <c r="G1658" s="6"/>
      <c r="H1658" s="6"/>
      <c r="I1658" s="6"/>
      <c r="J1658" s="6"/>
      <c r="K1658" s="6"/>
      <c r="L1658" s="6"/>
      <c r="M1658" s="6"/>
      <c r="N1658" s="6"/>
      <c r="O1658" s="6"/>
      <c r="P1658" s="6"/>
      <c r="Q1658" s="6"/>
      <c r="R1658" s="6"/>
      <c r="S1658" s="6"/>
      <c r="T1658" s="6"/>
      <c r="U1658" s="6"/>
      <c r="V1658" s="6"/>
      <c r="W1658" s="6"/>
      <c r="X1658" s="6"/>
      <c r="Y1658" s="6"/>
      <c r="Z1658" s="6"/>
      <c r="AA1658" s="6"/>
    </row>
    <row r="1659" spans="2:27">
      <c r="B1659" s="6"/>
      <c r="C1659" s="6"/>
      <c r="D1659" s="6"/>
      <c r="E1659" s="6"/>
      <c r="F1659" s="6"/>
      <c r="G1659" s="6"/>
      <c r="H1659" s="6"/>
      <c r="I1659" s="6"/>
      <c r="J1659" s="6"/>
      <c r="K1659" s="6"/>
      <c r="L1659" s="6"/>
      <c r="M1659" s="6"/>
      <c r="N1659" s="6"/>
      <c r="O1659" s="6"/>
      <c r="P1659" s="6"/>
      <c r="Q1659" s="6"/>
      <c r="R1659" s="6"/>
      <c r="S1659" s="6"/>
      <c r="T1659" s="6"/>
      <c r="U1659" s="6"/>
      <c r="V1659" s="6"/>
      <c r="W1659" s="6"/>
      <c r="X1659" s="6"/>
      <c r="Y1659" s="6"/>
      <c r="Z1659" s="6"/>
      <c r="AA1659" s="6"/>
    </row>
    <row r="1660" spans="2:27">
      <c r="B1660" s="6"/>
      <c r="C1660" s="6"/>
      <c r="D1660" s="6"/>
      <c r="E1660" s="6"/>
      <c r="F1660" s="6"/>
      <c r="G1660" s="6"/>
      <c r="H1660" s="6"/>
      <c r="I1660" s="6"/>
      <c r="J1660" s="6"/>
      <c r="K1660" s="6"/>
      <c r="L1660" s="6"/>
      <c r="M1660" s="6"/>
      <c r="N1660" s="6"/>
      <c r="O1660" s="6"/>
      <c r="P1660" s="6"/>
      <c r="Q1660" s="6"/>
      <c r="R1660" s="6"/>
      <c r="S1660" s="6"/>
      <c r="T1660" s="6"/>
      <c r="U1660" s="6"/>
      <c r="V1660" s="6"/>
      <c r="W1660" s="6"/>
      <c r="X1660" s="6"/>
      <c r="Y1660" s="6"/>
      <c r="Z1660" s="6"/>
      <c r="AA1660" s="6"/>
    </row>
    <row r="1661" spans="2:27">
      <c r="B1661" s="6"/>
      <c r="C1661" s="6"/>
      <c r="D1661" s="6"/>
      <c r="E1661" s="6"/>
      <c r="F1661" s="6"/>
      <c r="G1661" s="6"/>
      <c r="H1661" s="6"/>
      <c r="I1661" s="6"/>
      <c r="J1661" s="6"/>
      <c r="K1661" s="6"/>
      <c r="L1661" s="6"/>
      <c r="M1661" s="6"/>
      <c r="N1661" s="6"/>
      <c r="O1661" s="6"/>
      <c r="P1661" s="6"/>
      <c r="Q1661" s="6"/>
      <c r="R1661" s="6"/>
      <c r="S1661" s="6"/>
      <c r="T1661" s="6"/>
      <c r="U1661" s="6"/>
      <c r="V1661" s="6"/>
      <c r="W1661" s="6"/>
      <c r="X1661" s="6"/>
      <c r="Y1661" s="6"/>
      <c r="Z1661" s="6"/>
      <c r="AA1661" s="6"/>
    </row>
    <row r="1662" spans="2:27">
      <c r="B1662" s="6"/>
      <c r="C1662" s="6"/>
      <c r="D1662" s="6"/>
      <c r="E1662" s="6"/>
      <c r="F1662" s="6"/>
      <c r="G1662" s="6"/>
      <c r="H1662" s="6"/>
      <c r="I1662" s="6"/>
      <c r="J1662" s="6"/>
      <c r="K1662" s="6"/>
      <c r="L1662" s="6"/>
      <c r="M1662" s="6"/>
      <c r="N1662" s="6"/>
      <c r="O1662" s="6"/>
      <c r="P1662" s="6"/>
      <c r="Q1662" s="6"/>
      <c r="R1662" s="6"/>
      <c r="S1662" s="6"/>
      <c r="T1662" s="6"/>
      <c r="U1662" s="6"/>
      <c r="V1662" s="6"/>
      <c r="W1662" s="6"/>
      <c r="X1662" s="6"/>
      <c r="Y1662" s="6"/>
      <c r="Z1662" s="6"/>
      <c r="AA1662" s="6"/>
    </row>
    <row r="1663" spans="2:27">
      <c r="B1663" s="6"/>
      <c r="C1663" s="6"/>
      <c r="D1663" s="6"/>
      <c r="E1663" s="6"/>
      <c r="F1663" s="6"/>
      <c r="G1663" s="6"/>
      <c r="H1663" s="6"/>
      <c r="I1663" s="6"/>
      <c r="J1663" s="6"/>
      <c r="K1663" s="6"/>
      <c r="L1663" s="6"/>
      <c r="M1663" s="6"/>
      <c r="N1663" s="6"/>
      <c r="O1663" s="6"/>
      <c r="P1663" s="6"/>
      <c r="Q1663" s="6"/>
      <c r="R1663" s="6"/>
      <c r="S1663" s="6"/>
      <c r="T1663" s="6"/>
      <c r="U1663" s="6"/>
      <c r="V1663" s="6"/>
      <c r="W1663" s="6"/>
      <c r="X1663" s="6"/>
      <c r="Y1663" s="6"/>
      <c r="Z1663" s="6"/>
      <c r="AA1663" s="6"/>
    </row>
    <row r="1664" spans="2:27">
      <c r="B1664" s="6"/>
      <c r="C1664" s="6"/>
      <c r="D1664" s="6"/>
      <c r="E1664" s="6"/>
      <c r="F1664" s="6"/>
      <c r="G1664" s="6"/>
      <c r="H1664" s="6"/>
      <c r="I1664" s="6"/>
      <c r="J1664" s="6"/>
      <c r="K1664" s="6"/>
      <c r="L1664" s="6"/>
      <c r="M1664" s="6"/>
      <c r="N1664" s="6"/>
      <c r="O1664" s="6"/>
      <c r="P1664" s="6"/>
      <c r="Q1664" s="6"/>
      <c r="R1664" s="6"/>
      <c r="S1664" s="6"/>
      <c r="T1664" s="6"/>
      <c r="U1664" s="6"/>
      <c r="V1664" s="6"/>
      <c r="W1664" s="6"/>
      <c r="X1664" s="6"/>
      <c r="Y1664" s="6"/>
      <c r="Z1664" s="6"/>
      <c r="AA1664" s="6"/>
    </row>
    <row r="1665" spans="2:27">
      <c r="B1665" s="6"/>
      <c r="C1665" s="6"/>
      <c r="D1665" s="6"/>
      <c r="E1665" s="6"/>
      <c r="F1665" s="6"/>
      <c r="G1665" s="6"/>
      <c r="H1665" s="6"/>
      <c r="I1665" s="6"/>
      <c r="J1665" s="6"/>
      <c r="K1665" s="6"/>
      <c r="L1665" s="6"/>
      <c r="M1665" s="6"/>
      <c r="N1665" s="6"/>
      <c r="O1665" s="6"/>
      <c r="P1665" s="6"/>
      <c r="Q1665" s="6"/>
      <c r="R1665" s="6"/>
      <c r="S1665" s="6"/>
      <c r="T1665" s="6"/>
      <c r="U1665" s="6"/>
      <c r="V1665" s="6"/>
      <c r="W1665" s="6"/>
      <c r="X1665" s="6"/>
      <c r="Y1665" s="6"/>
      <c r="Z1665" s="6"/>
      <c r="AA1665" s="6"/>
    </row>
    <row r="1666" spans="2:27">
      <c r="B1666" s="6"/>
      <c r="C1666" s="6"/>
      <c r="D1666" s="6"/>
      <c r="E1666" s="6"/>
      <c r="F1666" s="6"/>
      <c r="G1666" s="6"/>
      <c r="H1666" s="6"/>
      <c r="I1666" s="6"/>
      <c r="J1666" s="6"/>
      <c r="K1666" s="6"/>
      <c r="L1666" s="6"/>
      <c r="M1666" s="6"/>
      <c r="N1666" s="6"/>
      <c r="O1666" s="6"/>
      <c r="P1666" s="6"/>
      <c r="Q1666" s="6"/>
      <c r="R1666" s="6"/>
      <c r="S1666" s="6"/>
      <c r="T1666" s="6"/>
      <c r="U1666" s="6"/>
      <c r="V1666" s="6"/>
      <c r="W1666" s="6"/>
      <c r="X1666" s="6"/>
      <c r="Y1666" s="6"/>
      <c r="Z1666" s="6"/>
      <c r="AA1666" s="6"/>
    </row>
    <row r="1667" spans="2:27">
      <c r="B1667" s="6"/>
      <c r="C1667" s="6"/>
      <c r="D1667" s="6"/>
      <c r="E1667" s="6"/>
      <c r="F1667" s="6"/>
      <c r="G1667" s="6"/>
      <c r="H1667" s="6"/>
      <c r="I1667" s="6"/>
      <c r="J1667" s="6"/>
      <c r="K1667" s="6"/>
      <c r="L1667" s="6"/>
      <c r="M1667" s="6"/>
      <c r="N1667" s="6"/>
      <c r="O1667" s="6"/>
      <c r="P1667" s="6"/>
      <c r="Q1667" s="6"/>
      <c r="R1667" s="6"/>
      <c r="S1667" s="6"/>
      <c r="T1667" s="6"/>
      <c r="U1667" s="6"/>
      <c r="V1667" s="6"/>
      <c r="W1667" s="6"/>
      <c r="X1667" s="6"/>
      <c r="Y1667" s="6"/>
      <c r="Z1667" s="6"/>
      <c r="AA1667" s="6"/>
    </row>
    <row r="1668" spans="2:27">
      <c r="B1668" s="6"/>
      <c r="C1668" s="6"/>
      <c r="D1668" s="6"/>
      <c r="E1668" s="6"/>
      <c r="F1668" s="6"/>
      <c r="G1668" s="6"/>
      <c r="H1668" s="6"/>
      <c r="I1668" s="6"/>
      <c r="J1668" s="6"/>
      <c r="K1668" s="6"/>
      <c r="L1668" s="6"/>
      <c r="M1668" s="6"/>
      <c r="N1668" s="6"/>
      <c r="O1668" s="6"/>
      <c r="P1668" s="6"/>
      <c r="Q1668" s="6"/>
      <c r="R1668" s="6"/>
      <c r="S1668" s="6"/>
      <c r="T1668" s="6"/>
      <c r="U1668" s="6"/>
      <c r="V1668" s="6"/>
      <c r="W1668" s="6"/>
      <c r="X1668" s="6"/>
      <c r="Y1668" s="6"/>
      <c r="Z1668" s="6"/>
      <c r="AA1668" s="6"/>
    </row>
    <row r="1669" spans="2:27">
      <c r="B1669" s="6"/>
      <c r="C1669" s="6"/>
      <c r="D1669" s="6"/>
      <c r="E1669" s="6"/>
      <c r="F1669" s="6"/>
      <c r="G1669" s="6"/>
      <c r="H1669" s="6"/>
      <c r="I1669" s="6"/>
      <c r="J1669" s="6"/>
      <c r="K1669" s="6"/>
      <c r="L1669" s="6"/>
      <c r="M1669" s="6"/>
      <c r="N1669" s="6"/>
      <c r="O1669" s="6"/>
      <c r="P1669" s="6"/>
      <c r="Q1669" s="6"/>
      <c r="R1669" s="6"/>
      <c r="S1669" s="6"/>
      <c r="T1669" s="6"/>
      <c r="U1669" s="6"/>
      <c r="V1669" s="6"/>
      <c r="W1669" s="6"/>
      <c r="X1669" s="6"/>
      <c r="Y1669" s="6"/>
      <c r="Z1669" s="6"/>
      <c r="AA1669" s="6"/>
    </row>
    <row r="1670" spans="2:27">
      <c r="B1670" s="6"/>
      <c r="C1670" s="6"/>
      <c r="D1670" s="6"/>
      <c r="E1670" s="6"/>
      <c r="F1670" s="6"/>
      <c r="G1670" s="6"/>
      <c r="H1670" s="6"/>
      <c r="I1670" s="6"/>
      <c r="J1670" s="6"/>
      <c r="K1670" s="6"/>
      <c r="L1670" s="6"/>
      <c r="M1670" s="6"/>
      <c r="N1670" s="6"/>
      <c r="O1670" s="6"/>
      <c r="P1670" s="6"/>
      <c r="Q1670" s="6"/>
      <c r="R1670" s="6"/>
      <c r="S1670" s="6"/>
      <c r="T1670" s="6"/>
      <c r="U1670" s="6"/>
      <c r="V1670" s="6"/>
      <c r="W1670" s="6"/>
      <c r="X1670" s="6"/>
      <c r="Y1670" s="6"/>
      <c r="Z1670" s="6"/>
      <c r="AA1670" s="6"/>
    </row>
    <row r="1671" spans="2:27">
      <c r="B1671" s="6"/>
      <c r="C1671" s="6"/>
      <c r="D1671" s="6"/>
      <c r="E1671" s="6"/>
      <c r="F1671" s="6"/>
      <c r="G1671" s="6"/>
      <c r="H1671" s="6"/>
      <c r="I1671" s="6"/>
      <c r="J1671" s="6"/>
      <c r="K1671" s="6"/>
      <c r="L1671" s="6"/>
      <c r="M1671" s="6"/>
      <c r="N1671" s="6"/>
      <c r="O1671" s="6"/>
      <c r="P1671" s="6"/>
      <c r="Q1671" s="6"/>
      <c r="R1671" s="6"/>
      <c r="S1671" s="6"/>
      <c r="T1671" s="6"/>
      <c r="U1671" s="6"/>
      <c r="V1671" s="6"/>
      <c r="W1671" s="6"/>
      <c r="X1671" s="6"/>
      <c r="Y1671" s="6"/>
      <c r="Z1671" s="6"/>
      <c r="AA1671" s="6"/>
    </row>
    <row r="1672" spans="2:27">
      <c r="B1672" s="6"/>
      <c r="C1672" s="6"/>
      <c r="D1672" s="6"/>
      <c r="E1672" s="6"/>
      <c r="F1672" s="6"/>
      <c r="G1672" s="6"/>
      <c r="H1672" s="6"/>
      <c r="I1672" s="6"/>
      <c r="J1672" s="6"/>
      <c r="K1672" s="6"/>
      <c r="L1672" s="6"/>
      <c r="M1672" s="6"/>
      <c r="N1672" s="6"/>
      <c r="O1672" s="6"/>
      <c r="P1672" s="6"/>
      <c r="Q1672" s="6"/>
      <c r="R1672" s="6"/>
      <c r="S1672" s="6"/>
      <c r="T1672" s="6"/>
      <c r="U1672" s="6"/>
      <c r="V1672" s="6"/>
      <c r="W1672" s="6"/>
      <c r="X1672" s="6"/>
      <c r="Y1672" s="6"/>
      <c r="Z1672" s="6"/>
      <c r="AA1672" s="6"/>
    </row>
    <row r="1673" spans="2:27">
      <c r="B1673" s="6"/>
      <c r="C1673" s="6"/>
      <c r="D1673" s="6"/>
      <c r="E1673" s="6"/>
      <c r="F1673" s="6"/>
      <c r="G1673" s="6"/>
      <c r="H1673" s="6"/>
      <c r="I1673" s="6"/>
      <c r="J1673" s="6"/>
      <c r="K1673" s="6"/>
      <c r="L1673" s="6"/>
      <c r="M1673" s="6"/>
      <c r="N1673" s="6"/>
      <c r="O1673" s="6"/>
      <c r="P1673" s="6"/>
      <c r="Q1673" s="6"/>
      <c r="R1673" s="6"/>
      <c r="S1673" s="6"/>
      <c r="T1673" s="6"/>
      <c r="U1673" s="6"/>
      <c r="V1673" s="6"/>
      <c r="W1673" s="6"/>
      <c r="X1673" s="6"/>
      <c r="Y1673" s="6"/>
      <c r="Z1673" s="6"/>
      <c r="AA1673" s="6"/>
    </row>
    <row r="1674" spans="2:27">
      <c r="B1674" s="6"/>
      <c r="C1674" s="6"/>
      <c r="D1674" s="6"/>
      <c r="E1674" s="6"/>
      <c r="F1674" s="6"/>
      <c r="G1674" s="6"/>
      <c r="H1674" s="6"/>
      <c r="I1674" s="6"/>
      <c r="J1674" s="6"/>
      <c r="K1674" s="6"/>
      <c r="L1674" s="6"/>
      <c r="M1674" s="6"/>
      <c r="N1674" s="6"/>
      <c r="O1674" s="6"/>
      <c r="P1674" s="6"/>
      <c r="Q1674" s="6"/>
      <c r="R1674" s="6"/>
      <c r="S1674" s="6"/>
      <c r="T1674" s="6"/>
      <c r="U1674" s="6"/>
      <c r="V1674" s="6"/>
      <c r="W1674" s="6"/>
      <c r="X1674" s="6"/>
      <c r="Y1674" s="6"/>
      <c r="Z1674" s="6"/>
      <c r="AA1674" s="6"/>
    </row>
    <row r="1675" spans="2:27">
      <c r="B1675" s="6"/>
      <c r="C1675" s="6"/>
      <c r="D1675" s="6"/>
      <c r="E1675" s="6"/>
      <c r="F1675" s="6"/>
      <c r="G1675" s="6"/>
      <c r="H1675" s="6"/>
      <c r="I1675" s="6"/>
      <c r="J1675" s="6"/>
      <c r="K1675" s="6"/>
      <c r="L1675" s="6"/>
      <c r="M1675" s="6"/>
      <c r="N1675" s="6"/>
      <c r="O1675" s="6"/>
      <c r="P1675" s="6"/>
      <c r="Q1675" s="6"/>
      <c r="R1675" s="6"/>
      <c r="S1675" s="6"/>
      <c r="T1675" s="6"/>
      <c r="U1675" s="6"/>
      <c r="V1675" s="6"/>
      <c r="W1675" s="6"/>
      <c r="X1675" s="6"/>
      <c r="Y1675" s="6"/>
      <c r="Z1675" s="6"/>
      <c r="AA1675" s="6"/>
    </row>
    <row r="1676" spans="2:27">
      <c r="B1676" s="6"/>
      <c r="C1676" s="6"/>
      <c r="D1676" s="6"/>
      <c r="E1676" s="6"/>
      <c r="F1676" s="6"/>
      <c r="G1676" s="6"/>
      <c r="H1676" s="6"/>
      <c r="I1676" s="6"/>
      <c r="J1676" s="6"/>
      <c r="K1676" s="6"/>
      <c r="L1676" s="6"/>
      <c r="M1676" s="6"/>
      <c r="N1676" s="6"/>
      <c r="O1676" s="6"/>
      <c r="P1676" s="6"/>
      <c r="Q1676" s="6"/>
      <c r="R1676" s="6"/>
      <c r="S1676" s="6"/>
      <c r="T1676" s="6"/>
      <c r="U1676" s="6"/>
      <c r="V1676" s="6"/>
      <c r="W1676" s="6"/>
      <c r="X1676" s="6"/>
      <c r="Y1676" s="6"/>
      <c r="Z1676" s="6"/>
      <c r="AA1676" s="6"/>
    </row>
    <row r="1677" spans="2:27">
      <c r="B1677" s="6"/>
      <c r="C1677" s="6"/>
      <c r="D1677" s="6"/>
      <c r="E1677" s="6"/>
      <c r="F1677" s="6"/>
      <c r="G1677" s="6"/>
      <c r="H1677" s="6"/>
      <c r="I1677" s="6"/>
      <c r="J1677" s="6"/>
      <c r="K1677" s="6"/>
      <c r="L1677" s="6"/>
      <c r="M1677" s="6"/>
      <c r="N1677" s="6"/>
      <c r="O1677" s="6"/>
      <c r="P1677" s="6"/>
      <c r="Q1677" s="6"/>
      <c r="R1677" s="6"/>
      <c r="S1677" s="6"/>
      <c r="T1677" s="6"/>
      <c r="U1677" s="6"/>
      <c r="V1677" s="6"/>
      <c r="W1677" s="6"/>
      <c r="X1677" s="6"/>
      <c r="Y1677" s="6"/>
      <c r="Z1677" s="6"/>
      <c r="AA1677" s="6"/>
    </row>
    <row r="1678" spans="2:27">
      <c r="B1678" s="6"/>
      <c r="C1678" s="6"/>
      <c r="D1678" s="6"/>
      <c r="E1678" s="6"/>
      <c r="F1678" s="6"/>
      <c r="G1678" s="6"/>
      <c r="H1678" s="6"/>
      <c r="I1678" s="6"/>
      <c r="J1678" s="6"/>
      <c r="K1678" s="6"/>
      <c r="L1678" s="6"/>
      <c r="M1678" s="6"/>
      <c r="N1678" s="6"/>
      <c r="O1678" s="6"/>
      <c r="P1678" s="6"/>
      <c r="Q1678" s="6"/>
      <c r="R1678" s="6"/>
      <c r="S1678" s="6"/>
      <c r="T1678" s="6"/>
      <c r="U1678" s="6"/>
      <c r="V1678" s="6"/>
      <c r="W1678" s="6"/>
      <c r="X1678" s="6"/>
      <c r="Y1678" s="6"/>
      <c r="Z1678" s="6"/>
      <c r="AA1678" s="6"/>
    </row>
    <row r="1679" spans="2:27">
      <c r="B1679" s="6"/>
      <c r="C1679" s="6"/>
      <c r="D1679" s="6"/>
      <c r="E1679" s="6"/>
      <c r="F1679" s="6"/>
      <c r="G1679" s="6"/>
      <c r="H1679" s="6"/>
      <c r="I1679" s="6"/>
      <c r="J1679" s="6"/>
      <c r="K1679" s="6"/>
      <c r="L1679" s="6"/>
      <c r="M1679" s="6"/>
      <c r="N1679" s="6"/>
      <c r="O1679" s="6"/>
      <c r="P1679" s="6"/>
      <c r="Q1679" s="6"/>
      <c r="R1679" s="6"/>
      <c r="S1679" s="6"/>
      <c r="T1679" s="6"/>
      <c r="U1679" s="6"/>
      <c r="V1679" s="6"/>
      <c r="W1679" s="6"/>
      <c r="X1679" s="6"/>
      <c r="Y1679" s="6"/>
      <c r="Z1679" s="6"/>
      <c r="AA1679" s="6"/>
    </row>
    <row r="1680" spans="2:27">
      <c r="B1680" s="6"/>
      <c r="C1680" s="6"/>
      <c r="D1680" s="6"/>
      <c r="E1680" s="6"/>
      <c r="F1680" s="6"/>
      <c r="G1680" s="6"/>
      <c r="H1680" s="6"/>
      <c r="I1680" s="6"/>
      <c r="J1680" s="6"/>
      <c r="K1680" s="6"/>
      <c r="L1680" s="6"/>
      <c r="M1680" s="6"/>
      <c r="N1680" s="6"/>
      <c r="O1680" s="6"/>
      <c r="P1680" s="6"/>
      <c r="Q1680" s="6"/>
      <c r="R1680" s="6"/>
      <c r="S1680" s="6"/>
      <c r="T1680" s="6"/>
      <c r="U1680" s="6"/>
      <c r="V1680" s="6"/>
      <c r="W1680" s="6"/>
      <c r="X1680" s="6"/>
      <c r="Y1680" s="6"/>
      <c r="Z1680" s="6"/>
      <c r="AA1680" s="6"/>
    </row>
    <row r="1681" spans="2:27">
      <c r="B1681" s="6"/>
      <c r="C1681" s="6"/>
      <c r="D1681" s="6"/>
      <c r="E1681" s="6"/>
      <c r="F1681" s="6"/>
      <c r="G1681" s="6"/>
      <c r="H1681" s="6"/>
      <c r="I1681" s="6"/>
      <c r="J1681" s="6"/>
      <c r="K1681" s="6"/>
      <c r="L1681" s="6"/>
      <c r="M1681" s="6"/>
      <c r="N1681" s="6"/>
      <c r="O1681" s="6"/>
      <c r="P1681" s="6"/>
      <c r="Q1681" s="6"/>
      <c r="R1681" s="6"/>
      <c r="S1681" s="6"/>
      <c r="T1681" s="6"/>
      <c r="U1681" s="6"/>
      <c r="V1681" s="6"/>
      <c r="W1681" s="6"/>
      <c r="X1681" s="6"/>
      <c r="Y1681" s="6"/>
      <c r="Z1681" s="6"/>
      <c r="AA1681" s="6"/>
    </row>
    <row r="1682" spans="2:27">
      <c r="B1682" s="6"/>
      <c r="C1682" s="6"/>
      <c r="D1682" s="6"/>
      <c r="E1682" s="6"/>
      <c r="F1682" s="6"/>
      <c r="G1682" s="6"/>
      <c r="H1682" s="6"/>
      <c r="I1682" s="6"/>
      <c r="J1682" s="6"/>
      <c r="K1682" s="6"/>
      <c r="L1682" s="6"/>
      <c r="M1682" s="6"/>
      <c r="N1682" s="6"/>
      <c r="O1682" s="6"/>
      <c r="P1682" s="6"/>
      <c r="Q1682" s="6"/>
      <c r="R1682" s="6"/>
      <c r="S1682" s="6"/>
      <c r="T1682" s="6"/>
      <c r="U1682" s="6"/>
      <c r="V1682" s="6"/>
      <c r="W1682" s="6"/>
      <c r="X1682" s="6"/>
      <c r="Y1682" s="6"/>
      <c r="Z1682" s="6"/>
      <c r="AA1682" s="6"/>
    </row>
    <row r="1683" spans="2:27">
      <c r="B1683" s="6"/>
      <c r="C1683" s="6"/>
      <c r="D1683" s="6"/>
      <c r="E1683" s="6"/>
      <c r="F1683" s="6"/>
      <c r="G1683" s="6"/>
      <c r="H1683" s="6"/>
      <c r="I1683" s="6"/>
      <c r="J1683" s="6"/>
      <c r="K1683" s="6"/>
      <c r="L1683" s="6"/>
      <c r="M1683" s="6"/>
      <c r="N1683" s="6"/>
      <c r="O1683" s="6"/>
      <c r="P1683" s="6"/>
      <c r="Q1683" s="6"/>
      <c r="R1683" s="6"/>
      <c r="S1683" s="6"/>
      <c r="T1683" s="6"/>
      <c r="U1683" s="6"/>
      <c r="V1683" s="6"/>
      <c r="W1683" s="6"/>
      <c r="X1683" s="6"/>
      <c r="Y1683" s="6"/>
      <c r="Z1683" s="6"/>
      <c r="AA1683" s="6"/>
    </row>
    <row r="1684" spans="2:27">
      <c r="B1684" s="6"/>
      <c r="C1684" s="6"/>
      <c r="D1684" s="6"/>
      <c r="E1684" s="6"/>
      <c r="F1684" s="6"/>
      <c r="G1684" s="6"/>
      <c r="H1684" s="6"/>
      <c r="I1684" s="6"/>
      <c r="J1684" s="6"/>
      <c r="K1684" s="6"/>
      <c r="L1684" s="6"/>
      <c r="M1684" s="6"/>
      <c r="N1684" s="6"/>
      <c r="O1684" s="6"/>
      <c r="P1684" s="6"/>
      <c r="Q1684" s="6"/>
      <c r="R1684" s="6"/>
      <c r="S1684" s="6"/>
      <c r="T1684" s="6"/>
      <c r="U1684" s="6"/>
      <c r="V1684" s="6"/>
      <c r="W1684" s="6"/>
      <c r="X1684" s="6"/>
      <c r="Y1684" s="6"/>
      <c r="Z1684" s="6"/>
      <c r="AA1684" s="6"/>
    </row>
    <row r="1685" spans="2:27">
      <c r="B1685" s="6"/>
      <c r="C1685" s="6"/>
      <c r="D1685" s="6"/>
      <c r="E1685" s="6"/>
      <c r="F1685" s="6"/>
      <c r="G1685" s="6"/>
      <c r="H1685" s="6"/>
      <c r="I1685" s="6"/>
      <c r="J1685" s="6"/>
      <c r="K1685" s="6"/>
      <c r="L1685" s="6"/>
      <c r="M1685" s="6"/>
      <c r="N1685" s="6"/>
      <c r="O1685" s="6"/>
      <c r="P1685" s="6"/>
      <c r="Q1685" s="6"/>
      <c r="R1685" s="6"/>
      <c r="S1685" s="6"/>
      <c r="T1685" s="6"/>
      <c r="U1685" s="6"/>
      <c r="V1685" s="6"/>
      <c r="W1685" s="6"/>
      <c r="X1685" s="6"/>
      <c r="Y1685" s="6"/>
      <c r="Z1685" s="6"/>
      <c r="AA1685" s="6"/>
    </row>
    <row r="1686" spans="2:27">
      <c r="B1686" s="6"/>
      <c r="C1686" s="6"/>
      <c r="D1686" s="6"/>
      <c r="E1686" s="6"/>
      <c r="F1686" s="6"/>
      <c r="G1686" s="6"/>
      <c r="H1686" s="6"/>
      <c r="I1686" s="6"/>
      <c r="J1686" s="6"/>
      <c r="K1686" s="6"/>
      <c r="L1686" s="6"/>
      <c r="M1686" s="6"/>
      <c r="N1686" s="6"/>
      <c r="O1686" s="6"/>
      <c r="P1686" s="6"/>
      <c r="Q1686" s="6"/>
      <c r="R1686" s="6"/>
      <c r="S1686" s="6"/>
      <c r="T1686" s="6"/>
      <c r="U1686" s="6"/>
      <c r="V1686" s="6"/>
      <c r="W1686" s="6"/>
      <c r="X1686" s="6"/>
      <c r="Y1686" s="6"/>
      <c r="Z1686" s="6"/>
      <c r="AA1686" s="6"/>
    </row>
    <row r="1687" spans="2:27">
      <c r="B1687" s="6"/>
      <c r="C1687" s="6"/>
      <c r="D1687" s="6"/>
      <c r="E1687" s="6"/>
      <c r="F1687" s="6"/>
      <c r="G1687" s="6"/>
      <c r="H1687" s="6"/>
      <c r="I1687" s="6"/>
      <c r="J1687" s="6"/>
      <c r="K1687" s="6"/>
      <c r="L1687" s="6"/>
      <c r="M1687" s="6"/>
      <c r="N1687" s="6"/>
      <c r="O1687" s="6"/>
      <c r="P1687" s="6"/>
      <c r="Q1687" s="6"/>
      <c r="R1687" s="6"/>
      <c r="S1687" s="6"/>
      <c r="T1687" s="6"/>
      <c r="U1687" s="6"/>
      <c r="V1687" s="6"/>
      <c r="W1687" s="6"/>
      <c r="X1687" s="6"/>
      <c r="Y1687" s="6"/>
      <c r="Z1687" s="6"/>
      <c r="AA1687" s="6"/>
    </row>
    <row r="1688" spans="2:27">
      <c r="B1688" s="6"/>
      <c r="C1688" s="6"/>
      <c r="D1688" s="6"/>
      <c r="E1688" s="6"/>
      <c r="F1688" s="6"/>
      <c r="G1688" s="6"/>
      <c r="H1688" s="6"/>
      <c r="I1688" s="6"/>
      <c r="J1688" s="6"/>
      <c r="K1688" s="6"/>
      <c r="L1688" s="6"/>
      <c r="M1688" s="6"/>
      <c r="N1688" s="6"/>
      <c r="O1688" s="6"/>
      <c r="P1688" s="6"/>
      <c r="Q1688" s="6"/>
      <c r="R1688" s="6"/>
      <c r="S1688" s="6"/>
      <c r="T1688" s="6"/>
      <c r="U1688" s="6"/>
      <c r="V1688" s="6"/>
      <c r="W1688" s="6"/>
      <c r="X1688" s="6"/>
      <c r="Y1688" s="6"/>
      <c r="Z1688" s="6"/>
      <c r="AA1688" s="6"/>
    </row>
    <row r="1689" spans="2:27">
      <c r="B1689" s="6"/>
      <c r="C1689" s="6"/>
      <c r="D1689" s="6"/>
      <c r="E1689" s="6"/>
      <c r="F1689" s="6"/>
      <c r="G1689" s="6"/>
      <c r="H1689" s="6"/>
      <c r="I1689" s="6"/>
      <c r="J1689" s="6"/>
      <c r="K1689" s="6"/>
      <c r="L1689" s="6"/>
      <c r="M1689" s="6"/>
      <c r="N1689" s="6"/>
      <c r="O1689" s="6"/>
      <c r="P1689" s="6"/>
      <c r="Q1689" s="6"/>
      <c r="R1689" s="6"/>
      <c r="S1689" s="6"/>
      <c r="T1689" s="6"/>
      <c r="U1689" s="6"/>
      <c r="V1689" s="6"/>
      <c r="W1689" s="6"/>
      <c r="X1689" s="6"/>
      <c r="Y1689" s="6"/>
      <c r="Z1689" s="6"/>
      <c r="AA1689" s="6"/>
    </row>
    <row r="1690" spans="2:27">
      <c r="B1690" s="6"/>
      <c r="C1690" s="6"/>
      <c r="D1690" s="6"/>
      <c r="E1690" s="6"/>
      <c r="F1690" s="6"/>
      <c r="G1690" s="6"/>
      <c r="H1690" s="6"/>
      <c r="I1690" s="6"/>
      <c r="J1690" s="6"/>
      <c r="K1690" s="6"/>
      <c r="L1690" s="6"/>
      <c r="M1690" s="6"/>
      <c r="N1690" s="6"/>
      <c r="O1690" s="6"/>
      <c r="P1690" s="6"/>
      <c r="Q1690" s="6"/>
      <c r="R1690" s="6"/>
      <c r="S1690" s="6"/>
      <c r="T1690" s="6"/>
      <c r="U1690" s="6"/>
      <c r="V1690" s="6"/>
      <c r="W1690" s="6"/>
      <c r="X1690" s="6"/>
      <c r="Y1690" s="6"/>
      <c r="Z1690" s="6"/>
      <c r="AA1690" s="6"/>
    </row>
    <row r="1691" spans="2:27">
      <c r="B1691" s="6"/>
      <c r="C1691" s="6"/>
      <c r="D1691" s="6"/>
      <c r="E1691" s="6"/>
      <c r="F1691" s="6"/>
      <c r="G1691" s="6"/>
      <c r="H1691" s="6"/>
      <c r="I1691" s="6"/>
      <c r="J1691" s="6"/>
      <c r="K1691" s="6"/>
      <c r="L1691" s="6"/>
      <c r="M1691" s="6"/>
      <c r="N1691" s="6"/>
      <c r="O1691" s="6"/>
      <c r="P1691" s="6"/>
      <c r="Q1691" s="6"/>
      <c r="R1691" s="6"/>
      <c r="S1691" s="6"/>
      <c r="T1691" s="6"/>
      <c r="U1691" s="6"/>
      <c r="V1691" s="6"/>
      <c r="W1691" s="6"/>
      <c r="X1691" s="6"/>
      <c r="Y1691" s="6"/>
      <c r="Z1691" s="6"/>
      <c r="AA1691" s="6"/>
    </row>
    <row r="1692" spans="2:27">
      <c r="B1692" s="6"/>
      <c r="C1692" s="6"/>
      <c r="D1692" s="6"/>
      <c r="E1692" s="6"/>
      <c r="F1692" s="6"/>
      <c r="G1692" s="6"/>
      <c r="H1692" s="6"/>
      <c r="I1692" s="6"/>
      <c r="J1692" s="6"/>
      <c r="K1692" s="6"/>
      <c r="L1692" s="6"/>
      <c r="M1692" s="6"/>
      <c r="N1692" s="6"/>
      <c r="O1692" s="6"/>
      <c r="P1692" s="6"/>
      <c r="Q1692" s="6"/>
      <c r="R1692" s="6"/>
      <c r="S1692" s="6"/>
      <c r="T1692" s="6"/>
      <c r="U1692" s="6"/>
      <c r="V1692" s="6"/>
      <c r="W1692" s="6"/>
      <c r="X1692" s="6"/>
      <c r="Y1692" s="6"/>
      <c r="Z1692" s="6"/>
      <c r="AA1692" s="6"/>
    </row>
    <row r="1693" spans="2:27">
      <c r="B1693" s="6"/>
      <c r="C1693" s="6"/>
      <c r="D1693" s="6"/>
      <c r="E1693" s="6"/>
      <c r="F1693" s="6"/>
      <c r="G1693" s="6"/>
      <c r="H1693" s="6"/>
      <c r="I1693" s="6"/>
      <c r="J1693" s="6"/>
      <c r="K1693" s="6"/>
      <c r="L1693" s="6"/>
      <c r="M1693" s="6"/>
      <c r="N1693" s="6"/>
      <c r="O1693" s="6"/>
      <c r="P1693" s="6"/>
      <c r="Q1693" s="6"/>
      <c r="R1693" s="6"/>
      <c r="S1693" s="6"/>
      <c r="T1693" s="6"/>
      <c r="U1693" s="6"/>
      <c r="V1693" s="6"/>
      <c r="W1693" s="6"/>
      <c r="X1693" s="6"/>
      <c r="Y1693" s="6"/>
      <c r="Z1693" s="6"/>
      <c r="AA1693" s="6"/>
    </row>
    <row r="1694" spans="2:27">
      <c r="B1694" s="6"/>
      <c r="C1694" s="6"/>
      <c r="D1694" s="6"/>
      <c r="E1694" s="6"/>
      <c r="F1694" s="6"/>
      <c r="G1694" s="6"/>
      <c r="H1694" s="6"/>
      <c r="I1694" s="6"/>
      <c r="J1694" s="6"/>
      <c r="K1694" s="6"/>
      <c r="L1694" s="6"/>
      <c r="M1694" s="6"/>
      <c r="N1694" s="6"/>
      <c r="O1694" s="6"/>
      <c r="P1694" s="6"/>
      <c r="Q1694" s="6"/>
      <c r="R1694" s="6"/>
      <c r="S1694" s="6"/>
      <c r="T1694" s="6"/>
      <c r="U1694" s="6"/>
      <c r="V1694" s="6"/>
      <c r="W1694" s="6"/>
      <c r="X1694" s="6"/>
      <c r="Y1694" s="6"/>
      <c r="Z1694" s="6"/>
      <c r="AA1694" s="6"/>
    </row>
    <row r="1695" spans="2:27">
      <c r="B1695" s="6"/>
      <c r="C1695" s="6"/>
      <c r="D1695" s="6"/>
      <c r="E1695" s="6"/>
      <c r="F1695" s="6"/>
      <c r="G1695" s="6"/>
      <c r="H1695" s="6"/>
      <c r="I1695" s="6"/>
      <c r="J1695" s="6"/>
      <c r="K1695" s="6"/>
      <c r="L1695" s="6"/>
      <c r="M1695" s="6"/>
      <c r="N1695" s="6"/>
      <c r="O1695" s="6"/>
      <c r="P1695" s="6"/>
      <c r="Q1695" s="6"/>
      <c r="R1695" s="6"/>
      <c r="S1695" s="6"/>
      <c r="T1695" s="6"/>
      <c r="U1695" s="6"/>
      <c r="V1695" s="6"/>
      <c r="W1695" s="6"/>
      <c r="X1695" s="6"/>
      <c r="Y1695" s="6"/>
      <c r="Z1695" s="6"/>
      <c r="AA1695" s="6"/>
    </row>
    <row r="1696" spans="2:27">
      <c r="B1696" s="6"/>
      <c r="C1696" s="6"/>
      <c r="D1696" s="6"/>
      <c r="E1696" s="6"/>
      <c r="F1696" s="6"/>
      <c r="G1696" s="6"/>
      <c r="H1696" s="6"/>
      <c r="I1696" s="6"/>
      <c r="J1696" s="6"/>
      <c r="K1696" s="6"/>
      <c r="L1696" s="6"/>
      <c r="M1696" s="6"/>
      <c r="N1696" s="6"/>
      <c r="O1696" s="6"/>
      <c r="P1696" s="6"/>
      <c r="Q1696" s="6"/>
      <c r="R1696" s="6"/>
      <c r="S1696" s="6"/>
      <c r="T1696" s="6"/>
      <c r="U1696" s="6"/>
      <c r="V1696" s="6"/>
      <c r="W1696" s="6"/>
      <c r="X1696" s="6"/>
      <c r="Y1696" s="6"/>
      <c r="Z1696" s="6"/>
      <c r="AA1696" s="6"/>
    </row>
    <row r="1697" spans="2:27">
      <c r="B1697" s="6"/>
      <c r="C1697" s="6"/>
      <c r="D1697" s="6"/>
      <c r="E1697" s="6"/>
      <c r="F1697" s="6"/>
      <c r="G1697" s="6"/>
      <c r="H1697" s="6"/>
      <c r="I1697" s="6"/>
      <c r="J1697" s="6"/>
      <c r="K1697" s="6"/>
      <c r="L1697" s="6"/>
      <c r="M1697" s="6"/>
      <c r="N1697" s="6"/>
      <c r="O1697" s="6"/>
      <c r="P1697" s="6"/>
      <c r="Q1697" s="6"/>
      <c r="R1697" s="6"/>
      <c r="S1697" s="6"/>
      <c r="T1697" s="6"/>
      <c r="U1697" s="6"/>
      <c r="V1697" s="6"/>
      <c r="W1697" s="6"/>
      <c r="X1697" s="6"/>
      <c r="Y1697" s="6"/>
      <c r="Z1697" s="6"/>
      <c r="AA1697" s="6"/>
    </row>
    <row r="1698" spans="2:27">
      <c r="B1698" s="6"/>
      <c r="C1698" s="6"/>
      <c r="D1698" s="6"/>
      <c r="E1698" s="6"/>
      <c r="F1698" s="6"/>
      <c r="G1698" s="6"/>
      <c r="H1698" s="6"/>
      <c r="I1698" s="6"/>
      <c r="J1698" s="6"/>
      <c r="K1698" s="6"/>
      <c r="L1698" s="6"/>
      <c r="M1698" s="6"/>
      <c r="N1698" s="6"/>
      <c r="O1698" s="6"/>
      <c r="P1698" s="6"/>
      <c r="Q1698" s="6"/>
      <c r="R1698" s="6"/>
      <c r="S1698" s="6"/>
      <c r="T1698" s="6"/>
      <c r="U1698" s="6"/>
      <c r="V1698" s="6"/>
      <c r="W1698" s="6"/>
      <c r="X1698" s="6"/>
      <c r="Y1698" s="6"/>
      <c r="Z1698" s="6"/>
      <c r="AA1698" s="6"/>
    </row>
    <row r="1699" spans="2:27">
      <c r="B1699" s="6"/>
      <c r="C1699" s="6"/>
      <c r="D1699" s="6"/>
      <c r="E1699" s="6"/>
      <c r="F1699" s="6"/>
      <c r="G1699" s="6"/>
      <c r="H1699" s="6"/>
      <c r="I1699" s="6"/>
      <c r="J1699" s="6"/>
      <c r="K1699" s="6"/>
      <c r="L1699" s="6"/>
      <c r="M1699" s="6"/>
      <c r="N1699" s="6"/>
      <c r="O1699" s="6"/>
      <c r="P1699" s="6"/>
      <c r="Q1699" s="6"/>
      <c r="R1699" s="6"/>
      <c r="S1699" s="6"/>
      <c r="T1699" s="6"/>
      <c r="U1699" s="6"/>
      <c r="V1699" s="6"/>
      <c r="W1699" s="6"/>
      <c r="X1699" s="6"/>
      <c r="Y1699" s="6"/>
      <c r="Z1699" s="6"/>
      <c r="AA1699" s="6"/>
    </row>
    <row r="1700" spans="2:27">
      <c r="B1700" s="6"/>
      <c r="C1700" s="6"/>
      <c r="D1700" s="6"/>
      <c r="E1700" s="6"/>
      <c r="F1700" s="6"/>
      <c r="G1700" s="6"/>
      <c r="H1700" s="6"/>
      <c r="I1700" s="6"/>
      <c r="J1700" s="6"/>
      <c r="K1700" s="6"/>
      <c r="L1700" s="6"/>
      <c r="M1700" s="6"/>
      <c r="N1700" s="6"/>
      <c r="O1700" s="6"/>
      <c r="P1700" s="6"/>
      <c r="Q1700" s="6"/>
      <c r="R1700" s="6"/>
      <c r="S1700" s="6"/>
      <c r="T1700" s="6"/>
      <c r="U1700" s="6"/>
      <c r="V1700" s="6"/>
      <c r="W1700" s="6"/>
      <c r="X1700" s="6"/>
      <c r="Y1700" s="6"/>
      <c r="Z1700" s="6"/>
      <c r="AA1700" s="6"/>
    </row>
    <row r="1701" spans="2:27">
      <c r="B1701" s="6"/>
      <c r="C1701" s="6"/>
      <c r="D1701" s="6"/>
      <c r="E1701" s="6"/>
      <c r="F1701" s="6"/>
      <c r="G1701" s="6"/>
      <c r="H1701" s="6"/>
      <c r="I1701" s="6"/>
      <c r="J1701" s="6"/>
      <c r="K1701" s="6"/>
      <c r="L1701" s="6"/>
      <c r="M1701" s="6"/>
      <c r="N1701" s="6"/>
      <c r="O1701" s="6"/>
      <c r="P1701" s="6"/>
      <c r="Q1701" s="6"/>
      <c r="R1701" s="6"/>
      <c r="S1701" s="6"/>
      <c r="T1701" s="6"/>
      <c r="U1701" s="6"/>
      <c r="V1701" s="6"/>
      <c r="W1701" s="6"/>
      <c r="X1701" s="6"/>
      <c r="Y1701" s="6"/>
      <c r="Z1701" s="6"/>
      <c r="AA1701" s="6"/>
    </row>
    <row r="1702" spans="2:27">
      <c r="B1702" s="6"/>
      <c r="C1702" s="6"/>
      <c r="D1702" s="6"/>
      <c r="E1702" s="6"/>
      <c r="F1702" s="6"/>
      <c r="G1702" s="6"/>
      <c r="H1702" s="6"/>
      <c r="I1702" s="6"/>
      <c r="J1702" s="6"/>
      <c r="K1702" s="6"/>
      <c r="L1702" s="6"/>
      <c r="M1702" s="6"/>
      <c r="N1702" s="6"/>
      <c r="O1702" s="6"/>
      <c r="P1702" s="6"/>
      <c r="Q1702" s="6"/>
      <c r="R1702" s="6"/>
      <c r="S1702" s="6"/>
      <c r="T1702" s="6"/>
      <c r="U1702" s="6"/>
      <c r="V1702" s="6"/>
      <c r="W1702" s="6"/>
      <c r="X1702" s="6"/>
      <c r="Y1702" s="6"/>
      <c r="Z1702" s="6"/>
      <c r="AA1702" s="6"/>
    </row>
    <row r="1703" spans="2:27">
      <c r="B1703" s="6"/>
      <c r="C1703" s="6"/>
      <c r="D1703" s="6"/>
      <c r="E1703" s="6"/>
      <c r="F1703" s="6"/>
      <c r="G1703" s="6"/>
      <c r="H1703" s="6"/>
      <c r="I1703" s="6"/>
      <c r="J1703" s="6"/>
      <c r="K1703" s="6"/>
      <c r="L1703" s="6"/>
      <c r="M1703" s="6"/>
      <c r="N1703" s="6"/>
      <c r="O1703" s="6"/>
      <c r="P1703" s="6"/>
      <c r="Q1703" s="6"/>
      <c r="R1703" s="6"/>
      <c r="S1703" s="6"/>
      <c r="T1703" s="6"/>
      <c r="U1703" s="6"/>
      <c r="V1703" s="6"/>
      <c r="W1703" s="6"/>
      <c r="X1703" s="6"/>
      <c r="Y1703" s="6"/>
      <c r="Z1703" s="6"/>
      <c r="AA1703" s="6"/>
    </row>
    <row r="1704" spans="2:27">
      <c r="B1704" s="6"/>
      <c r="C1704" s="6"/>
      <c r="D1704" s="6"/>
      <c r="E1704" s="6"/>
      <c r="F1704" s="6"/>
      <c r="G1704" s="6"/>
      <c r="H1704" s="6"/>
      <c r="I1704" s="6"/>
      <c r="J1704" s="6"/>
      <c r="K1704" s="6"/>
      <c r="L1704" s="6"/>
      <c r="M1704" s="6"/>
      <c r="N1704" s="6"/>
      <c r="O1704" s="6"/>
      <c r="P1704" s="6"/>
      <c r="Q1704" s="6"/>
      <c r="R1704" s="6"/>
      <c r="S1704" s="6"/>
      <c r="T1704" s="6"/>
      <c r="U1704" s="6"/>
      <c r="V1704" s="6"/>
      <c r="W1704" s="6"/>
      <c r="X1704" s="6"/>
      <c r="Y1704" s="6"/>
      <c r="Z1704" s="6"/>
      <c r="AA1704" s="6"/>
    </row>
    <row r="1705" spans="2:27">
      <c r="B1705" s="6"/>
      <c r="C1705" s="6"/>
      <c r="D1705" s="6"/>
      <c r="E1705" s="6"/>
      <c r="F1705" s="6"/>
      <c r="G1705" s="6"/>
      <c r="H1705" s="6"/>
      <c r="I1705" s="6"/>
      <c r="J1705" s="6"/>
      <c r="K1705" s="6"/>
      <c r="L1705" s="6"/>
      <c r="M1705" s="6"/>
      <c r="N1705" s="6"/>
      <c r="O1705" s="6"/>
      <c r="P1705" s="6"/>
      <c r="Q1705" s="6"/>
      <c r="R1705" s="6"/>
      <c r="S1705" s="6"/>
      <c r="T1705" s="6"/>
      <c r="U1705" s="6"/>
      <c r="V1705" s="6"/>
      <c r="W1705" s="6"/>
      <c r="X1705" s="6"/>
      <c r="Y1705" s="6"/>
      <c r="Z1705" s="6"/>
      <c r="AA1705" s="6"/>
    </row>
    <row r="1706" spans="2:27">
      <c r="B1706" s="6"/>
      <c r="C1706" s="6"/>
      <c r="D1706" s="6"/>
      <c r="E1706" s="6"/>
      <c r="F1706" s="6"/>
      <c r="G1706" s="6"/>
      <c r="H1706" s="6"/>
      <c r="I1706" s="6"/>
      <c r="J1706" s="6"/>
      <c r="K1706" s="6"/>
      <c r="L1706" s="6"/>
      <c r="M1706" s="6"/>
      <c r="N1706" s="6"/>
      <c r="O1706" s="6"/>
      <c r="P1706" s="6"/>
      <c r="Q1706" s="6"/>
      <c r="R1706" s="6"/>
      <c r="S1706" s="6"/>
      <c r="T1706" s="6"/>
      <c r="U1706" s="6"/>
      <c r="V1706" s="6"/>
      <c r="W1706" s="6"/>
      <c r="X1706" s="6"/>
      <c r="Y1706" s="6"/>
      <c r="Z1706" s="6"/>
      <c r="AA1706" s="6"/>
    </row>
    <row r="1707" spans="2:27">
      <c r="B1707" s="6"/>
      <c r="C1707" s="6"/>
      <c r="D1707" s="6"/>
      <c r="E1707" s="6"/>
      <c r="F1707" s="6"/>
      <c r="G1707" s="6"/>
      <c r="H1707" s="6"/>
      <c r="I1707" s="6"/>
      <c r="J1707" s="6"/>
      <c r="K1707" s="6"/>
      <c r="L1707" s="6"/>
      <c r="M1707" s="6"/>
      <c r="N1707" s="6"/>
      <c r="O1707" s="6"/>
      <c r="P1707" s="6"/>
      <c r="Q1707" s="6"/>
      <c r="R1707" s="6"/>
      <c r="S1707" s="6"/>
      <c r="T1707" s="6"/>
      <c r="U1707" s="6"/>
      <c r="V1707" s="6"/>
      <c r="W1707" s="6"/>
      <c r="X1707" s="6"/>
      <c r="Y1707" s="6"/>
      <c r="Z1707" s="6"/>
      <c r="AA1707" s="6"/>
    </row>
    <row r="1708" spans="2:27">
      <c r="B1708" s="6"/>
      <c r="C1708" s="6"/>
      <c r="D1708" s="6"/>
      <c r="E1708" s="6"/>
      <c r="F1708" s="6"/>
      <c r="G1708" s="6"/>
      <c r="H1708" s="6"/>
      <c r="I1708" s="6"/>
      <c r="J1708" s="6"/>
      <c r="K1708" s="6"/>
      <c r="L1708" s="6"/>
      <c r="M1708" s="6"/>
      <c r="N1708" s="6"/>
      <c r="O1708" s="6"/>
      <c r="P1708" s="6"/>
      <c r="Q1708" s="6"/>
      <c r="R1708" s="6"/>
      <c r="S1708" s="6"/>
      <c r="T1708" s="6"/>
      <c r="U1708" s="6"/>
      <c r="V1708" s="6"/>
      <c r="W1708" s="6"/>
      <c r="X1708" s="6"/>
      <c r="Y1708" s="6"/>
      <c r="Z1708" s="6"/>
      <c r="AA1708" s="6"/>
    </row>
    <row r="1709" spans="2:27">
      <c r="B1709" s="6"/>
      <c r="C1709" s="6"/>
      <c r="D1709" s="6"/>
      <c r="E1709" s="6"/>
      <c r="F1709" s="6"/>
      <c r="G1709" s="6"/>
      <c r="H1709" s="6"/>
      <c r="I1709" s="6"/>
      <c r="J1709" s="6"/>
      <c r="K1709" s="6"/>
      <c r="L1709" s="6"/>
      <c r="M1709" s="6"/>
      <c r="N1709" s="6"/>
      <c r="O1709" s="6"/>
      <c r="P1709" s="6"/>
      <c r="Q1709" s="6"/>
      <c r="R1709" s="6"/>
      <c r="S1709" s="6"/>
      <c r="T1709" s="6"/>
      <c r="U1709" s="6"/>
      <c r="V1709" s="6"/>
      <c r="W1709" s="6"/>
      <c r="X1709" s="6"/>
      <c r="Y1709" s="6"/>
      <c r="Z1709" s="6"/>
      <c r="AA1709" s="6"/>
    </row>
    <row r="1710" spans="2:27">
      <c r="B1710" s="6"/>
      <c r="C1710" s="6"/>
      <c r="D1710" s="6"/>
      <c r="E1710" s="6"/>
      <c r="F1710" s="6"/>
      <c r="G1710" s="6"/>
      <c r="H1710" s="6"/>
      <c r="I1710" s="6"/>
      <c r="J1710" s="6"/>
      <c r="K1710" s="6"/>
      <c r="L1710" s="6"/>
      <c r="M1710" s="6"/>
      <c r="N1710" s="6"/>
      <c r="O1710" s="6"/>
      <c r="P1710" s="6"/>
      <c r="Q1710" s="6"/>
      <c r="R1710" s="6"/>
      <c r="S1710" s="6"/>
      <c r="T1710" s="6"/>
      <c r="U1710" s="6"/>
      <c r="V1710" s="6"/>
      <c r="W1710" s="6"/>
      <c r="X1710" s="6"/>
      <c r="Y1710" s="6"/>
      <c r="Z1710" s="6"/>
      <c r="AA1710" s="6"/>
    </row>
    <row r="1711" spans="2:27">
      <c r="B1711" s="6"/>
      <c r="C1711" s="6"/>
      <c r="D1711" s="6"/>
      <c r="E1711" s="6"/>
      <c r="F1711" s="6"/>
      <c r="G1711" s="6"/>
      <c r="H1711" s="6"/>
      <c r="I1711" s="6"/>
      <c r="J1711" s="6"/>
      <c r="K1711" s="6"/>
      <c r="L1711" s="6"/>
      <c r="M1711" s="6"/>
      <c r="N1711" s="6"/>
      <c r="O1711" s="6"/>
      <c r="P1711" s="6"/>
      <c r="Q1711" s="6"/>
      <c r="R1711" s="6"/>
      <c r="S1711" s="6"/>
      <c r="T1711" s="6"/>
      <c r="U1711" s="6"/>
      <c r="V1711" s="6"/>
      <c r="W1711" s="6"/>
      <c r="X1711" s="6"/>
      <c r="Y1711" s="6"/>
      <c r="Z1711" s="6"/>
      <c r="AA1711" s="6"/>
    </row>
    <row r="1712" spans="2:27">
      <c r="B1712" s="6"/>
      <c r="C1712" s="6"/>
      <c r="D1712" s="6"/>
      <c r="E1712" s="6"/>
      <c r="F1712" s="6"/>
      <c r="G1712" s="6"/>
      <c r="H1712" s="6"/>
      <c r="I1712" s="6"/>
      <c r="J1712" s="6"/>
      <c r="K1712" s="6"/>
      <c r="L1712" s="6"/>
      <c r="M1712" s="6"/>
      <c r="N1712" s="6"/>
      <c r="O1712" s="6"/>
      <c r="P1712" s="6"/>
      <c r="Q1712" s="6"/>
      <c r="R1712" s="6"/>
      <c r="S1712" s="6"/>
      <c r="T1712" s="6"/>
      <c r="U1712" s="6"/>
      <c r="V1712" s="6"/>
      <c r="W1712" s="6"/>
      <c r="X1712" s="6"/>
      <c r="Y1712" s="6"/>
      <c r="Z1712" s="6"/>
      <c r="AA1712" s="6"/>
    </row>
    <row r="1713" spans="2:27">
      <c r="B1713" s="6"/>
      <c r="C1713" s="6"/>
      <c r="D1713" s="6"/>
      <c r="E1713" s="6"/>
      <c r="F1713" s="6"/>
      <c r="G1713" s="6"/>
      <c r="H1713" s="6"/>
      <c r="I1713" s="6"/>
      <c r="J1713" s="6"/>
      <c r="K1713" s="6"/>
      <c r="L1713" s="6"/>
      <c r="M1713" s="6"/>
      <c r="N1713" s="6"/>
      <c r="O1713" s="6"/>
      <c r="P1713" s="6"/>
      <c r="Q1713" s="6"/>
      <c r="R1713" s="6"/>
      <c r="S1713" s="6"/>
      <c r="T1713" s="6"/>
      <c r="U1713" s="6"/>
      <c r="V1713" s="6"/>
      <c r="W1713" s="6"/>
      <c r="X1713" s="6"/>
      <c r="Y1713" s="6"/>
      <c r="Z1713" s="6"/>
      <c r="AA1713" s="6"/>
    </row>
    <row r="1714" spans="2:27">
      <c r="B1714" s="6"/>
      <c r="C1714" s="6"/>
      <c r="D1714" s="6"/>
      <c r="E1714" s="6"/>
      <c r="F1714" s="6"/>
      <c r="G1714" s="6"/>
      <c r="H1714" s="6"/>
      <c r="I1714" s="6"/>
      <c r="J1714" s="6"/>
      <c r="K1714" s="6"/>
      <c r="L1714" s="6"/>
      <c r="M1714" s="6"/>
      <c r="N1714" s="6"/>
      <c r="O1714" s="6"/>
      <c r="P1714" s="6"/>
      <c r="Q1714" s="6"/>
      <c r="R1714" s="6"/>
      <c r="S1714" s="6"/>
      <c r="T1714" s="6"/>
      <c r="U1714" s="6"/>
      <c r="V1714" s="6"/>
      <c r="W1714" s="6"/>
      <c r="X1714" s="6"/>
      <c r="Y1714" s="6"/>
      <c r="Z1714" s="6"/>
      <c r="AA1714" s="6"/>
    </row>
    <row r="1715" spans="2:27">
      <c r="B1715" s="6"/>
      <c r="C1715" s="6"/>
      <c r="D1715" s="6"/>
      <c r="E1715" s="6"/>
      <c r="F1715" s="6"/>
      <c r="G1715" s="6"/>
      <c r="H1715" s="6"/>
      <c r="I1715" s="6"/>
      <c r="J1715" s="6"/>
      <c r="K1715" s="6"/>
      <c r="L1715" s="6"/>
      <c r="M1715" s="6"/>
      <c r="N1715" s="6"/>
      <c r="O1715" s="6"/>
      <c r="P1715" s="6"/>
      <c r="Q1715" s="6"/>
      <c r="R1715" s="6"/>
      <c r="S1715" s="6"/>
      <c r="T1715" s="6"/>
      <c r="U1715" s="6"/>
      <c r="V1715" s="6"/>
      <c r="W1715" s="6"/>
      <c r="X1715" s="6"/>
      <c r="Y1715" s="6"/>
      <c r="Z1715" s="6"/>
      <c r="AA1715" s="6"/>
    </row>
    <row r="1716" spans="2:27">
      <c r="B1716" s="6"/>
      <c r="C1716" s="6"/>
      <c r="D1716" s="6"/>
      <c r="E1716" s="6"/>
      <c r="F1716" s="6"/>
      <c r="G1716" s="6"/>
      <c r="H1716" s="6"/>
      <c r="I1716" s="6"/>
      <c r="J1716" s="6"/>
      <c r="K1716" s="6"/>
      <c r="L1716" s="6"/>
      <c r="M1716" s="6"/>
      <c r="N1716" s="6"/>
      <c r="O1716" s="6"/>
      <c r="P1716" s="6"/>
      <c r="Q1716" s="6"/>
      <c r="R1716" s="6"/>
      <c r="S1716" s="6"/>
      <c r="T1716" s="6"/>
      <c r="U1716" s="6"/>
      <c r="V1716" s="6"/>
      <c r="W1716" s="6"/>
      <c r="X1716" s="6"/>
      <c r="Y1716" s="6"/>
      <c r="Z1716" s="6"/>
      <c r="AA1716" s="6"/>
    </row>
    <row r="1717" spans="2:27">
      <c r="B1717" s="6"/>
      <c r="C1717" s="6"/>
      <c r="D1717" s="6"/>
      <c r="E1717" s="6"/>
      <c r="F1717" s="6"/>
      <c r="G1717" s="6"/>
      <c r="H1717" s="6"/>
      <c r="I1717" s="6"/>
      <c r="J1717" s="6"/>
      <c r="K1717" s="6"/>
      <c r="L1717" s="6"/>
      <c r="M1717" s="6"/>
      <c r="N1717" s="6"/>
      <c r="O1717" s="6"/>
      <c r="P1717" s="6"/>
      <c r="Q1717" s="6"/>
      <c r="R1717" s="6"/>
      <c r="S1717" s="6"/>
      <c r="T1717" s="6"/>
      <c r="U1717" s="6"/>
      <c r="V1717" s="6"/>
      <c r="W1717" s="6"/>
      <c r="X1717" s="6"/>
      <c r="Y1717" s="6"/>
      <c r="Z1717" s="6"/>
      <c r="AA1717" s="6"/>
    </row>
    <row r="1718" spans="2:27">
      <c r="B1718" s="6"/>
      <c r="C1718" s="6"/>
      <c r="D1718" s="6"/>
      <c r="E1718" s="6"/>
      <c r="F1718" s="6"/>
      <c r="G1718" s="6"/>
      <c r="H1718" s="6"/>
      <c r="I1718" s="6"/>
      <c r="J1718" s="6"/>
      <c r="K1718" s="6"/>
      <c r="L1718" s="6"/>
      <c r="M1718" s="6"/>
      <c r="N1718" s="6"/>
      <c r="O1718" s="6"/>
      <c r="P1718" s="6"/>
      <c r="Q1718" s="6"/>
      <c r="R1718" s="6"/>
      <c r="S1718" s="6"/>
      <c r="T1718" s="6"/>
      <c r="U1718" s="6"/>
      <c r="V1718" s="6"/>
      <c r="W1718" s="6"/>
      <c r="X1718" s="6"/>
      <c r="Y1718" s="6"/>
      <c r="Z1718" s="6"/>
      <c r="AA1718" s="6"/>
    </row>
    <row r="1719" spans="2:27">
      <c r="B1719" s="6"/>
      <c r="C1719" s="6"/>
      <c r="D1719" s="6"/>
      <c r="E1719" s="6"/>
      <c r="F1719" s="6"/>
      <c r="G1719" s="6"/>
      <c r="H1719" s="6"/>
      <c r="I1719" s="6"/>
      <c r="J1719" s="6"/>
      <c r="K1719" s="6"/>
      <c r="L1719" s="6"/>
      <c r="M1719" s="6"/>
      <c r="N1719" s="6"/>
      <c r="O1719" s="6"/>
      <c r="P1719" s="6"/>
      <c r="Q1719" s="6"/>
      <c r="R1719" s="6"/>
      <c r="S1719" s="6"/>
      <c r="T1719" s="6"/>
      <c r="U1719" s="6"/>
      <c r="V1719" s="6"/>
      <c r="W1719" s="6"/>
      <c r="X1719" s="6"/>
      <c r="Y1719" s="6"/>
      <c r="Z1719" s="6"/>
      <c r="AA1719" s="6"/>
    </row>
    <row r="1720" spans="2:27">
      <c r="B1720" s="6"/>
      <c r="C1720" s="6"/>
      <c r="D1720" s="6"/>
      <c r="E1720" s="6"/>
      <c r="F1720" s="6"/>
      <c r="G1720" s="6"/>
      <c r="H1720" s="6"/>
      <c r="I1720" s="6"/>
      <c r="J1720" s="6"/>
      <c r="K1720" s="6"/>
      <c r="L1720" s="6"/>
      <c r="M1720" s="6"/>
      <c r="N1720" s="6"/>
      <c r="O1720" s="6"/>
      <c r="P1720" s="6"/>
      <c r="Q1720" s="6"/>
      <c r="R1720" s="6"/>
      <c r="S1720" s="6"/>
      <c r="T1720" s="6"/>
      <c r="U1720" s="6"/>
      <c r="V1720" s="6"/>
      <c r="W1720" s="6"/>
      <c r="X1720" s="6"/>
      <c r="Y1720" s="6"/>
      <c r="Z1720" s="6"/>
      <c r="AA1720" s="6"/>
    </row>
    <row r="1721" spans="2:27">
      <c r="B1721" s="6"/>
      <c r="C1721" s="6"/>
      <c r="D1721" s="6"/>
      <c r="E1721" s="6"/>
      <c r="F1721" s="6"/>
      <c r="G1721" s="6"/>
      <c r="H1721" s="6"/>
      <c r="I1721" s="6"/>
      <c r="J1721" s="6"/>
      <c r="K1721" s="6"/>
      <c r="L1721" s="6"/>
      <c r="M1721" s="6"/>
      <c r="N1721" s="6"/>
      <c r="O1721" s="6"/>
      <c r="P1721" s="6"/>
      <c r="Q1721" s="6"/>
      <c r="R1721" s="6"/>
      <c r="S1721" s="6"/>
      <c r="T1721" s="6"/>
      <c r="U1721" s="6"/>
      <c r="V1721" s="6"/>
      <c r="W1721" s="6"/>
      <c r="X1721" s="6"/>
      <c r="Y1721" s="6"/>
      <c r="Z1721" s="6"/>
      <c r="AA1721" s="6"/>
    </row>
    <row r="1722" spans="2:27">
      <c r="B1722" s="6"/>
      <c r="C1722" s="6"/>
      <c r="D1722" s="6"/>
      <c r="E1722" s="6"/>
      <c r="F1722" s="6"/>
      <c r="G1722" s="6"/>
      <c r="H1722" s="6"/>
      <c r="I1722" s="6"/>
      <c r="J1722" s="6"/>
      <c r="K1722" s="6"/>
      <c r="L1722" s="6"/>
      <c r="M1722" s="6"/>
      <c r="N1722" s="6"/>
      <c r="O1722" s="6"/>
      <c r="P1722" s="6"/>
      <c r="Q1722" s="6"/>
      <c r="R1722" s="6"/>
      <c r="S1722" s="6"/>
      <c r="T1722" s="6"/>
      <c r="U1722" s="6"/>
      <c r="V1722" s="6"/>
      <c r="W1722" s="6"/>
      <c r="X1722" s="6"/>
      <c r="Y1722" s="6"/>
      <c r="Z1722" s="6"/>
      <c r="AA1722" s="6"/>
    </row>
    <row r="1723" spans="2:27">
      <c r="B1723" s="6"/>
      <c r="C1723" s="6"/>
      <c r="D1723" s="6"/>
      <c r="E1723" s="6"/>
      <c r="F1723" s="6"/>
      <c r="G1723" s="6"/>
      <c r="H1723" s="6"/>
      <c r="I1723" s="6"/>
      <c r="J1723" s="6"/>
      <c r="K1723" s="6"/>
      <c r="L1723" s="6"/>
      <c r="M1723" s="6"/>
      <c r="N1723" s="6"/>
      <c r="O1723" s="6"/>
      <c r="P1723" s="6"/>
      <c r="Q1723" s="6"/>
      <c r="R1723" s="6"/>
      <c r="S1723" s="6"/>
      <c r="T1723" s="6"/>
      <c r="U1723" s="6"/>
      <c r="V1723" s="6"/>
      <c r="W1723" s="6"/>
      <c r="X1723" s="6"/>
      <c r="Y1723" s="6"/>
      <c r="Z1723" s="6"/>
      <c r="AA1723" s="6"/>
    </row>
    <row r="1724" spans="2:27">
      <c r="B1724" s="6"/>
      <c r="C1724" s="6"/>
      <c r="D1724" s="6"/>
      <c r="E1724" s="6"/>
      <c r="F1724" s="6"/>
      <c r="G1724" s="6"/>
      <c r="H1724" s="6"/>
      <c r="I1724" s="6"/>
      <c r="J1724" s="6"/>
      <c r="K1724" s="6"/>
      <c r="L1724" s="6"/>
      <c r="M1724" s="6"/>
      <c r="N1724" s="6"/>
      <c r="O1724" s="6"/>
      <c r="P1724" s="6"/>
      <c r="Q1724" s="6"/>
      <c r="R1724" s="6"/>
      <c r="S1724" s="6"/>
      <c r="T1724" s="6"/>
      <c r="U1724" s="6"/>
      <c r="V1724" s="6"/>
      <c r="W1724" s="6"/>
      <c r="X1724" s="6"/>
      <c r="Y1724" s="6"/>
      <c r="Z1724" s="6"/>
      <c r="AA1724" s="6"/>
    </row>
    <row r="1725" spans="2:27">
      <c r="B1725" s="6"/>
      <c r="C1725" s="6"/>
      <c r="D1725" s="6"/>
      <c r="E1725" s="6"/>
      <c r="F1725" s="6"/>
      <c r="G1725" s="6"/>
      <c r="H1725" s="6"/>
      <c r="I1725" s="6"/>
      <c r="J1725" s="6"/>
      <c r="K1725" s="6"/>
      <c r="L1725" s="6"/>
      <c r="M1725" s="6"/>
      <c r="N1725" s="6"/>
      <c r="O1725" s="6"/>
      <c r="P1725" s="6"/>
      <c r="Q1725" s="6"/>
      <c r="R1725" s="6"/>
      <c r="S1725" s="6"/>
      <c r="T1725" s="6"/>
      <c r="U1725" s="6"/>
      <c r="V1725" s="6"/>
      <c r="W1725" s="6"/>
      <c r="X1725" s="6"/>
      <c r="Y1725" s="6"/>
      <c r="Z1725" s="6"/>
      <c r="AA1725" s="6"/>
    </row>
    <row r="1726" spans="2:27">
      <c r="B1726" s="6"/>
      <c r="C1726" s="6"/>
      <c r="D1726" s="6"/>
      <c r="E1726" s="6"/>
      <c r="F1726" s="6"/>
      <c r="G1726" s="6"/>
      <c r="H1726" s="6"/>
      <c r="I1726" s="6"/>
      <c r="J1726" s="6"/>
      <c r="K1726" s="6"/>
      <c r="L1726" s="6"/>
      <c r="M1726" s="6"/>
      <c r="N1726" s="6"/>
      <c r="O1726" s="6"/>
      <c r="P1726" s="6"/>
      <c r="Q1726" s="6"/>
      <c r="R1726" s="6"/>
      <c r="S1726" s="6"/>
      <c r="T1726" s="6"/>
      <c r="U1726" s="6"/>
      <c r="V1726" s="6"/>
      <c r="W1726" s="6"/>
      <c r="X1726" s="6"/>
      <c r="Y1726" s="6"/>
      <c r="Z1726" s="6"/>
      <c r="AA1726" s="6"/>
    </row>
    <row r="1727" spans="2:27">
      <c r="B1727" s="6"/>
      <c r="C1727" s="6"/>
      <c r="D1727" s="6"/>
      <c r="E1727" s="6"/>
      <c r="F1727" s="6"/>
      <c r="G1727" s="6"/>
      <c r="H1727" s="6"/>
      <c r="I1727" s="6"/>
      <c r="J1727" s="6"/>
      <c r="K1727" s="6"/>
      <c r="L1727" s="6"/>
      <c r="M1727" s="6"/>
      <c r="N1727" s="6"/>
      <c r="O1727" s="6"/>
      <c r="P1727" s="6"/>
      <c r="Q1727" s="6"/>
      <c r="R1727" s="6"/>
      <c r="S1727" s="6"/>
      <c r="T1727" s="6"/>
      <c r="U1727" s="6"/>
      <c r="V1727" s="6"/>
      <c r="W1727" s="6"/>
      <c r="X1727" s="6"/>
      <c r="Y1727" s="6"/>
      <c r="Z1727" s="6"/>
      <c r="AA1727" s="6"/>
    </row>
    <row r="1728" spans="2:27">
      <c r="B1728" s="6"/>
      <c r="C1728" s="6"/>
      <c r="D1728" s="6"/>
      <c r="E1728" s="6"/>
      <c r="F1728" s="6"/>
      <c r="G1728" s="6"/>
      <c r="H1728" s="6"/>
      <c r="I1728" s="6"/>
      <c r="J1728" s="6"/>
      <c r="K1728" s="6"/>
      <c r="L1728" s="6"/>
      <c r="M1728" s="6"/>
      <c r="N1728" s="6"/>
      <c r="O1728" s="6"/>
      <c r="P1728" s="6"/>
      <c r="Q1728" s="6"/>
      <c r="R1728" s="6"/>
      <c r="S1728" s="6"/>
      <c r="T1728" s="6"/>
      <c r="U1728" s="6"/>
      <c r="V1728" s="6"/>
      <c r="W1728" s="6"/>
      <c r="X1728" s="6"/>
      <c r="Y1728" s="6"/>
      <c r="Z1728" s="6"/>
      <c r="AA1728" s="6"/>
    </row>
    <row r="1729" spans="2:27">
      <c r="B1729" s="6"/>
      <c r="C1729" s="6"/>
      <c r="D1729" s="6"/>
      <c r="E1729" s="6"/>
      <c r="F1729" s="6"/>
      <c r="G1729" s="6"/>
      <c r="H1729" s="6"/>
      <c r="I1729" s="6"/>
      <c r="J1729" s="6"/>
      <c r="K1729" s="6"/>
      <c r="L1729" s="6"/>
      <c r="M1729" s="6"/>
      <c r="N1729" s="6"/>
      <c r="O1729" s="6"/>
      <c r="P1729" s="6"/>
      <c r="Q1729" s="6"/>
      <c r="R1729" s="6"/>
      <c r="S1729" s="6"/>
      <c r="T1729" s="6"/>
      <c r="U1729" s="6"/>
      <c r="V1729" s="6"/>
      <c r="W1729" s="6"/>
      <c r="X1729" s="6"/>
      <c r="Y1729" s="6"/>
      <c r="Z1729" s="6"/>
      <c r="AA1729" s="6"/>
    </row>
    <row r="1730" spans="2:27">
      <c r="B1730" s="6"/>
      <c r="C1730" s="6"/>
      <c r="D1730" s="6"/>
      <c r="E1730" s="6"/>
      <c r="F1730" s="6"/>
      <c r="G1730" s="6"/>
      <c r="H1730" s="6"/>
      <c r="I1730" s="6"/>
      <c r="J1730" s="6"/>
      <c r="K1730" s="6"/>
      <c r="L1730" s="6"/>
      <c r="M1730" s="6"/>
      <c r="N1730" s="6"/>
      <c r="O1730" s="6"/>
      <c r="P1730" s="6"/>
      <c r="Q1730" s="6"/>
      <c r="R1730" s="6"/>
      <c r="S1730" s="6"/>
      <c r="T1730" s="6"/>
      <c r="U1730" s="6"/>
      <c r="V1730" s="6"/>
      <c r="W1730" s="6"/>
      <c r="X1730" s="6"/>
      <c r="Y1730" s="6"/>
      <c r="Z1730" s="6"/>
      <c r="AA1730" s="6"/>
    </row>
    <row r="1731" spans="2:27">
      <c r="B1731" s="6"/>
      <c r="C1731" s="6"/>
      <c r="D1731" s="6"/>
      <c r="E1731" s="6"/>
      <c r="F1731" s="6"/>
      <c r="G1731" s="6"/>
      <c r="H1731" s="6"/>
      <c r="I1731" s="6"/>
      <c r="J1731" s="6"/>
      <c r="K1731" s="6"/>
      <c r="L1731" s="6"/>
      <c r="M1731" s="6"/>
      <c r="N1731" s="6"/>
      <c r="O1731" s="6"/>
      <c r="P1731" s="6"/>
      <c r="Q1731" s="6"/>
      <c r="R1731" s="6"/>
      <c r="S1731" s="6"/>
      <c r="T1731" s="6"/>
      <c r="U1731" s="6"/>
      <c r="V1731" s="6"/>
      <c r="W1731" s="6"/>
      <c r="X1731" s="6"/>
      <c r="Y1731" s="6"/>
      <c r="Z1731" s="6"/>
      <c r="AA1731" s="6"/>
    </row>
    <row r="1732" spans="2:27">
      <c r="B1732" s="6"/>
      <c r="C1732" s="6"/>
      <c r="D1732" s="6"/>
      <c r="E1732" s="6"/>
      <c r="F1732" s="6"/>
      <c r="G1732" s="6"/>
      <c r="H1732" s="6"/>
      <c r="I1732" s="6"/>
      <c r="J1732" s="6"/>
      <c r="K1732" s="6"/>
      <c r="L1732" s="6"/>
      <c r="M1732" s="6"/>
      <c r="N1732" s="6"/>
      <c r="O1732" s="6"/>
      <c r="P1732" s="6"/>
      <c r="Q1732" s="6"/>
      <c r="R1732" s="6"/>
      <c r="S1732" s="6"/>
      <c r="T1732" s="6"/>
      <c r="U1732" s="6"/>
      <c r="V1732" s="6"/>
      <c r="W1732" s="6"/>
      <c r="X1732" s="6"/>
      <c r="Y1732" s="6"/>
      <c r="Z1732" s="6"/>
      <c r="AA1732" s="6"/>
    </row>
    <row r="1733" spans="2:27">
      <c r="B1733" s="6"/>
      <c r="C1733" s="6"/>
      <c r="D1733" s="6"/>
      <c r="E1733" s="6"/>
      <c r="F1733" s="6"/>
      <c r="G1733" s="6"/>
      <c r="H1733" s="6"/>
      <c r="I1733" s="6"/>
      <c r="J1733" s="6"/>
      <c r="K1733" s="6"/>
      <c r="L1733" s="6"/>
      <c r="M1733" s="6"/>
      <c r="N1733" s="6"/>
      <c r="O1733" s="6"/>
      <c r="P1733" s="6"/>
      <c r="Q1733" s="6"/>
      <c r="R1733" s="6"/>
      <c r="S1733" s="6"/>
      <c r="T1733" s="6"/>
      <c r="U1733" s="6"/>
      <c r="V1733" s="6"/>
      <c r="W1733" s="6"/>
      <c r="X1733" s="6"/>
      <c r="Y1733" s="6"/>
      <c r="Z1733" s="6"/>
      <c r="AA1733" s="6"/>
    </row>
    <row r="1734" spans="2:27">
      <c r="B1734" s="6"/>
      <c r="C1734" s="6"/>
      <c r="D1734" s="6"/>
      <c r="E1734" s="6"/>
      <c r="F1734" s="6"/>
      <c r="G1734" s="6"/>
      <c r="H1734" s="6"/>
      <c r="I1734" s="6"/>
      <c r="J1734" s="6"/>
      <c r="K1734" s="6"/>
      <c r="L1734" s="6"/>
      <c r="M1734" s="6"/>
      <c r="N1734" s="6"/>
      <c r="O1734" s="6"/>
      <c r="P1734" s="6"/>
      <c r="Q1734" s="6"/>
      <c r="R1734" s="6"/>
      <c r="S1734" s="6"/>
      <c r="T1734" s="6"/>
      <c r="U1734" s="6"/>
      <c r="V1734" s="6"/>
      <c r="W1734" s="6"/>
      <c r="X1734" s="6"/>
      <c r="Y1734" s="6"/>
      <c r="Z1734" s="6"/>
      <c r="AA1734" s="6"/>
    </row>
    <row r="1735" spans="2:27">
      <c r="B1735" s="6"/>
      <c r="C1735" s="6"/>
      <c r="D1735" s="6"/>
      <c r="E1735" s="6"/>
      <c r="F1735" s="6"/>
      <c r="G1735" s="6"/>
      <c r="H1735" s="6"/>
      <c r="I1735" s="6"/>
      <c r="J1735" s="6"/>
      <c r="K1735" s="6"/>
      <c r="L1735" s="6"/>
      <c r="M1735" s="6"/>
      <c r="N1735" s="6"/>
      <c r="O1735" s="6"/>
      <c r="P1735" s="6"/>
      <c r="Q1735" s="6"/>
      <c r="R1735" s="6"/>
      <c r="S1735" s="6"/>
      <c r="T1735" s="6"/>
      <c r="U1735" s="6"/>
      <c r="V1735" s="6"/>
      <c r="W1735" s="6"/>
      <c r="X1735" s="6"/>
      <c r="Y1735" s="6"/>
      <c r="Z1735" s="6"/>
      <c r="AA1735" s="6"/>
    </row>
    <row r="1736" spans="2:27">
      <c r="B1736" s="6"/>
      <c r="C1736" s="6"/>
      <c r="D1736" s="6"/>
      <c r="E1736" s="6"/>
      <c r="F1736" s="6"/>
      <c r="G1736" s="6"/>
      <c r="H1736" s="6"/>
      <c r="I1736" s="6"/>
      <c r="J1736" s="6"/>
      <c r="K1736" s="6"/>
      <c r="L1736" s="6"/>
      <c r="M1736" s="6"/>
      <c r="N1736" s="6"/>
      <c r="O1736" s="6"/>
      <c r="P1736" s="6"/>
      <c r="Q1736" s="6"/>
      <c r="R1736" s="6"/>
      <c r="S1736" s="6"/>
      <c r="T1736" s="6"/>
      <c r="U1736" s="6"/>
      <c r="V1736" s="6"/>
      <c r="W1736" s="6"/>
      <c r="X1736" s="6"/>
      <c r="Y1736" s="6"/>
      <c r="Z1736" s="6"/>
      <c r="AA1736" s="6"/>
    </row>
    <row r="1737" spans="2:27">
      <c r="B1737" s="6"/>
      <c r="C1737" s="6"/>
      <c r="D1737" s="6"/>
      <c r="E1737" s="6"/>
      <c r="F1737" s="6"/>
      <c r="G1737" s="6"/>
      <c r="H1737" s="6"/>
      <c r="I1737" s="6"/>
      <c r="J1737" s="6"/>
      <c r="K1737" s="6"/>
      <c r="L1737" s="6"/>
      <c r="M1737" s="6"/>
      <c r="N1737" s="6"/>
      <c r="O1737" s="6"/>
      <c r="P1737" s="6"/>
      <c r="Q1737" s="6"/>
      <c r="R1737" s="6"/>
      <c r="S1737" s="6"/>
      <c r="T1737" s="6"/>
      <c r="U1737" s="6"/>
      <c r="V1737" s="6"/>
      <c r="W1737" s="6"/>
      <c r="X1737" s="6"/>
      <c r="Y1737" s="6"/>
      <c r="Z1737" s="6"/>
      <c r="AA1737" s="6"/>
    </row>
    <row r="1738" spans="2:27">
      <c r="B1738" s="6"/>
      <c r="C1738" s="6"/>
      <c r="D1738" s="6"/>
      <c r="E1738" s="6"/>
      <c r="F1738" s="6"/>
      <c r="G1738" s="6"/>
      <c r="H1738" s="6"/>
      <c r="I1738" s="6"/>
      <c r="J1738" s="6"/>
      <c r="K1738" s="6"/>
      <c r="L1738" s="6"/>
      <c r="M1738" s="6"/>
      <c r="N1738" s="6"/>
      <c r="O1738" s="6"/>
      <c r="P1738" s="6"/>
      <c r="Q1738" s="6"/>
      <c r="R1738" s="6"/>
      <c r="S1738" s="6"/>
      <c r="T1738" s="6"/>
      <c r="U1738" s="6"/>
      <c r="V1738" s="6"/>
      <c r="W1738" s="6"/>
      <c r="X1738" s="6"/>
      <c r="Y1738" s="6"/>
      <c r="Z1738" s="6"/>
      <c r="AA1738" s="6"/>
    </row>
    <row r="1739" spans="2:27">
      <c r="B1739" s="6"/>
      <c r="C1739" s="6"/>
      <c r="D1739" s="6"/>
      <c r="E1739" s="6"/>
      <c r="F1739" s="6"/>
      <c r="G1739" s="6"/>
      <c r="H1739" s="6"/>
      <c r="I1739" s="6"/>
      <c r="J1739" s="6"/>
      <c r="K1739" s="6"/>
      <c r="L1739" s="6"/>
      <c r="M1739" s="6"/>
      <c r="N1739" s="6"/>
      <c r="O1739" s="6"/>
      <c r="P1739" s="6"/>
      <c r="Q1739" s="6"/>
      <c r="R1739" s="6"/>
      <c r="S1739" s="6"/>
      <c r="T1739" s="6"/>
      <c r="U1739" s="6"/>
      <c r="V1739" s="6"/>
      <c r="W1739" s="6"/>
      <c r="X1739" s="6"/>
      <c r="Y1739" s="6"/>
      <c r="Z1739" s="6"/>
      <c r="AA1739" s="6"/>
    </row>
    <row r="1740" spans="2:27">
      <c r="B1740" s="6"/>
      <c r="C1740" s="6"/>
      <c r="D1740" s="6"/>
      <c r="E1740" s="6"/>
      <c r="F1740" s="6"/>
      <c r="G1740" s="6"/>
      <c r="H1740" s="6"/>
      <c r="I1740" s="6"/>
      <c r="J1740" s="6"/>
      <c r="K1740" s="6"/>
      <c r="L1740" s="6"/>
      <c r="M1740" s="6"/>
      <c r="N1740" s="6"/>
      <c r="O1740" s="6"/>
      <c r="P1740" s="6"/>
      <c r="Q1740" s="6"/>
      <c r="R1740" s="6"/>
      <c r="S1740" s="6"/>
      <c r="T1740" s="6"/>
      <c r="U1740" s="6"/>
      <c r="V1740" s="6"/>
      <c r="W1740" s="6"/>
      <c r="X1740" s="6"/>
      <c r="Y1740" s="6"/>
      <c r="Z1740" s="6"/>
      <c r="AA1740" s="6"/>
    </row>
    <row r="1741" spans="2:27">
      <c r="B1741" s="6"/>
      <c r="C1741" s="6"/>
      <c r="D1741" s="6"/>
      <c r="E1741" s="6"/>
      <c r="F1741" s="6"/>
      <c r="G1741" s="6"/>
      <c r="H1741" s="6"/>
      <c r="I1741" s="6"/>
      <c r="J1741" s="6"/>
      <c r="K1741" s="6"/>
      <c r="L1741" s="6"/>
      <c r="M1741" s="6"/>
      <c r="N1741" s="6"/>
      <c r="O1741" s="6"/>
      <c r="P1741" s="6"/>
      <c r="Q1741" s="6"/>
      <c r="R1741" s="6"/>
      <c r="S1741" s="6"/>
      <c r="T1741" s="6"/>
      <c r="U1741" s="6"/>
      <c r="V1741" s="6"/>
      <c r="W1741" s="6"/>
      <c r="X1741" s="6"/>
      <c r="Y1741" s="6"/>
      <c r="Z1741" s="6"/>
      <c r="AA1741" s="6"/>
    </row>
    <row r="1742" spans="2:27">
      <c r="B1742" s="6"/>
      <c r="C1742" s="6"/>
      <c r="D1742" s="6"/>
      <c r="E1742" s="6"/>
      <c r="F1742" s="6"/>
      <c r="G1742" s="6"/>
      <c r="H1742" s="6"/>
      <c r="I1742" s="6"/>
      <c r="J1742" s="6"/>
      <c r="K1742" s="6"/>
      <c r="L1742" s="6"/>
      <c r="M1742" s="6"/>
      <c r="N1742" s="6"/>
      <c r="O1742" s="6"/>
      <c r="P1742" s="6"/>
      <c r="Q1742" s="6"/>
      <c r="R1742" s="6"/>
      <c r="S1742" s="6"/>
      <c r="T1742" s="6"/>
      <c r="U1742" s="6"/>
      <c r="V1742" s="6"/>
      <c r="W1742" s="6"/>
      <c r="X1742" s="6"/>
      <c r="Y1742" s="6"/>
      <c r="Z1742" s="6"/>
      <c r="AA1742" s="6"/>
    </row>
    <row r="1743" spans="2:27">
      <c r="B1743" s="6"/>
      <c r="C1743" s="6"/>
      <c r="D1743" s="6"/>
      <c r="E1743" s="6"/>
      <c r="F1743" s="6"/>
      <c r="G1743" s="6"/>
      <c r="H1743" s="6"/>
      <c r="I1743" s="6"/>
      <c r="J1743" s="6"/>
      <c r="K1743" s="6"/>
      <c r="L1743" s="6"/>
      <c r="M1743" s="6"/>
      <c r="N1743" s="6"/>
      <c r="O1743" s="6"/>
      <c r="P1743" s="6"/>
      <c r="Q1743" s="6"/>
      <c r="R1743" s="6"/>
      <c r="S1743" s="6"/>
      <c r="T1743" s="6"/>
      <c r="U1743" s="6"/>
      <c r="V1743" s="6"/>
      <c r="W1743" s="6"/>
      <c r="X1743" s="6"/>
      <c r="Y1743" s="6"/>
      <c r="Z1743" s="6"/>
      <c r="AA1743" s="6"/>
    </row>
    <row r="1744" spans="2:27">
      <c r="B1744" s="6"/>
      <c r="C1744" s="6"/>
      <c r="D1744" s="6"/>
      <c r="E1744" s="6"/>
      <c r="F1744" s="6"/>
      <c r="G1744" s="6"/>
      <c r="H1744" s="6"/>
      <c r="I1744" s="6"/>
      <c r="J1744" s="6"/>
      <c r="K1744" s="6"/>
      <c r="L1744" s="6"/>
      <c r="M1744" s="6"/>
      <c r="N1744" s="6"/>
      <c r="O1744" s="6"/>
      <c r="P1744" s="6"/>
      <c r="Q1744" s="6"/>
      <c r="R1744" s="6"/>
      <c r="S1744" s="6"/>
      <c r="T1744" s="6"/>
      <c r="U1744" s="6"/>
      <c r="V1744" s="6"/>
      <c r="W1744" s="6"/>
      <c r="X1744" s="6"/>
      <c r="Y1744" s="6"/>
      <c r="Z1744" s="6"/>
      <c r="AA1744" s="6"/>
    </row>
    <row r="1745" spans="2:27">
      <c r="B1745" s="6"/>
      <c r="C1745" s="6"/>
      <c r="D1745" s="6"/>
      <c r="E1745" s="6"/>
      <c r="F1745" s="6"/>
      <c r="G1745" s="6"/>
      <c r="H1745" s="6"/>
      <c r="I1745" s="6"/>
      <c r="J1745" s="6"/>
      <c r="K1745" s="6"/>
      <c r="L1745" s="6"/>
      <c r="M1745" s="6"/>
      <c r="N1745" s="6"/>
      <c r="O1745" s="6"/>
      <c r="P1745" s="6"/>
      <c r="Q1745" s="6"/>
      <c r="R1745" s="6"/>
      <c r="S1745" s="6"/>
      <c r="T1745" s="6"/>
      <c r="U1745" s="6"/>
      <c r="V1745" s="6"/>
      <c r="W1745" s="6"/>
      <c r="X1745" s="6"/>
      <c r="Y1745" s="6"/>
      <c r="Z1745" s="6"/>
      <c r="AA1745" s="6"/>
    </row>
    <row r="1746" spans="2:27">
      <c r="B1746" s="6"/>
      <c r="C1746" s="6"/>
      <c r="D1746" s="6"/>
      <c r="E1746" s="6"/>
      <c r="F1746" s="6"/>
      <c r="G1746" s="6"/>
      <c r="H1746" s="6"/>
      <c r="I1746" s="6"/>
      <c r="J1746" s="6"/>
      <c r="K1746" s="6"/>
      <c r="L1746" s="6"/>
      <c r="M1746" s="6"/>
      <c r="N1746" s="6"/>
      <c r="O1746" s="6"/>
      <c r="P1746" s="6"/>
      <c r="Q1746" s="6"/>
      <c r="R1746" s="6"/>
      <c r="S1746" s="6"/>
      <c r="T1746" s="6"/>
      <c r="U1746" s="6"/>
      <c r="V1746" s="6"/>
      <c r="W1746" s="6"/>
      <c r="X1746" s="6"/>
      <c r="Y1746" s="6"/>
      <c r="Z1746" s="6"/>
      <c r="AA1746" s="6"/>
    </row>
    <row r="1747" spans="2:27">
      <c r="B1747" s="6"/>
      <c r="C1747" s="6"/>
      <c r="D1747" s="6"/>
      <c r="E1747" s="6"/>
      <c r="F1747" s="6"/>
      <c r="G1747" s="6"/>
      <c r="H1747" s="6"/>
      <c r="I1747" s="6"/>
      <c r="J1747" s="6"/>
      <c r="K1747" s="6"/>
      <c r="L1747" s="6"/>
      <c r="M1747" s="6"/>
      <c r="N1747" s="6"/>
      <c r="O1747" s="6"/>
      <c r="P1747" s="6"/>
      <c r="Q1747" s="6"/>
      <c r="R1747" s="6"/>
      <c r="S1747" s="6"/>
      <c r="T1747" s="6"/>
      <c r="U1747" s="6"/>
      <c r="V1747" s="6"/>
      <c r="W1747" s="6"/>
      <c r="X1747" s="6"/>
      <c r="Y1747" s="6"/>
      <c r="Z1747" s="6"/>
      <c r="AA1747" s="6"/>
    </row>
    <row r="1748" spans="2:27">
      <c r="B1748" s="6"/>
      <c r="C1748" s="6"/>
      <c r="D1748" s="6"/>
      <c r="E1748" s="6"/>
      <c r="F1748" s="6"/>
      <c r="G1748" s="6"/>
      <c r="H1748" s="6"/>
      <c r="I1748" s="6"/>
      <c r="J1748" s="6"/>
      <c r="K1748" s="6"/>
      <c r="L1748" s="6"/>
      <c r="M1748" s="6"/>
      <c r="N1748" s="6"/>
      <c r="O1748" s="6"/>
      <c r="P1748" s="6"/>
      <c r="Q1748" s="6"/>
      <c r="R1748" s="6"/>
      <c r="S1748" s="6"/>
      <c r="T1748" s="6"/>
      <c r="U1748" s="6"/>
      <c r="V1748" s="6"/>
      <c r="W1748" s="6"/>
      <c r="X1748" s="6"/>
      <c r="Y1748" s="6"/>
      <c r="Z1748" s="6"/>
      <c r="AA1748" s="6"/>
    </row>
    <row r="1749" spans="2:27">
      <c r="B1749" s="6"/>
      <c r="C1749" s="6"/>
      <c r="D1749" s="6"/>
      <c r="E1749" s="6"/>
      <c r="F1749" s="6"/>
      <c r="G1749" s="6"/>
      <c r="H1749" s="6"/>
      <c r="I1749" s="6"/>
      <c r="J1749" s="6"/>
      <c r="K1749" s="6"/>
      <c r="L1749" s="6"/>
      <c r="M1749" s="6"/>
      <c r="N1749" s="6"/>
      <c r="O1749" s="6"/>
      <c r="P1749" s="6"/>
      <c r="Q1749" s="6"/>
      <c r="R1749" s="6"/>
      <c r="S1749" s="6"/>
      <c r="T1749" s="6"/>
      <c r="U1749" s="6"/>
      <c r="V1749" s="6"/>
      <c r="W1749" s="6"/>
      <c r="X1749" s="6"/>
      <c r="Y1749" s="6"/>
      <c r="Z1749" s="6"/>
      <c r="AA1749" s="6"/>
    </row>
    <row r="1750" spans="2:27">
      <c r="B1750" s="6"/>
      <c r="C1750" s="6"/>
      <c r="D1750" s="6"/>
      <c r="E1750" s="6"/>
      <c r="F1750" s="6"/>
      <c r="G1750" s="6"/>
      <c r="H1750" s="6"/>
      <c r="I1750" s="6"/>
      <c r="J1750" s="6"/>
      <c r="K1750" s="6"/>
      <c r="L1750" s="6"/>
      <c r="M1750" s="6"/>
      <c r="N1750" s="6"/>
      <c r="O1750" s="6"/>
      <c r="P1750" s="6"/>
      <c r="Q1750" s="6"/>
      <c r="R1750" s="6"/>
      <c r="S1750" s="6"/>
      <c r="T1750" s="6"/>
      <c r="U1750" s="6"/>
      <c r="V1750" s="6"/>
      <c r="W1750" s="6"/>
      <c r="X1750" s="6"/>
      <c r="Y1750" s="6"/>
      <c r="Z1750" s="6"/>
      <c r="AA1750" s="6"/>
    </row>
    <row r="1751" spans="2:27">
      <c r="B1751" s="6"/>
      <c r="C1751" s="6"/>
      <c r="D1751" s="6"/>
      <c r="E1751" s="6"/>
      <c r="F1751" s="6"/>
      <c r="G1751" s="6"/>
      <c r="H1751" s="6"/>
      <c r="I1751" s="6"/>
      <c r="J1751" s="6"/>
      <c r="K1751" s="6"/>
      <c r="L1751" s="6"/>
      <c r="M1751" s="6"/>
      <c r="N1751" s="6"/>
      <c r="O1751" s="6"/>
      <c r="P1751" s="6"/>
      <c r="Q1751" s="6"/>
      <c r="R1751" s="6"/>
      <c r="S1751" s="6"/>
      <c r="T1751" s="6"/>
      <c r="U1751" s="6"/>
      <c r="V1751" s="6"/>
      <c r="W1751" s="6"/>
      <c r="X1751" s="6"/>
      <c r="Y1751" s="6"/>
      <c r="Z1751" s="6"/>
      <c r="AA1751" s="6"/>
    </row>
    <row r="1752" spans="2:27">
      <c r="B1752" s="6"/>
      <c r="C1752" s="6"/>
      <c r="D1752" s="6"/>
      <c r="E1752" s="6"/>
      <c r="F1752" s="6"/>
      <c r="G1752" s="6"/>
      <c r="H1752" s="6"/>
      <c r="I1752" s="6"/>
      <c r="J1752" s="6"/>
      <c r="K1752" s="6"/>
      <c r="L1752" s="6"/>
      <c r="M1752" s="6"/>
      <c r="N1752" s="6"/>
      <c r="O1752" s="6"/>
      <c r="P1752" s="6"/>
      <c r="Q1752" s="6"/>
      <c r="R1752" s="6"/>
      <c r="S1752" s="6"/>
      <c r="T1752" s="6"/>
      <c r="U1752" s="6"/>
      <c r="V1752" s="6"/>
      <c r="W1752" s="6"/>
      <c r="X1752" s="6"/>
      <c r="Y1752" s="6"/>
      <c r="Z1752" s="6"/>
      <c r="AA1752" s="6"/>
    </row>
    <row r="1753" spans="2:27">
      <c r="B1753" s="6"/>
      <c r="C1753" s="6"/>
      <c r="D1753" s="6"/>
      <c r="E1753" s="6"/>
      <c r="F1753" s="6"/>
      <c r="G1753" s="6"/>
      <c r="H1753" s="6"/>
      <c r="I1753" s="6"/>
      <c r="J1753" s="6"/>
      <c r="K1753" s="6"/>
      <c r="L1753" s="6"/>
      <c r="M1753" s="6"/>
      <c r="N1753" s="6"/>
      <c r="O1753" s="6"/>
      <c r="P1753" s="6"/>
      <c r="Q1753" s="6"/>
      <c r="R1753" s="6"/>
      <c r="S1753" s="6"/>
      <c r="T1753" s="6"/>
      <c r="U1753" s="6"/>
      <c r="V1753" s="6"/>
      <c r="W1753" s="6"/>
      <c r="X1753" s="6"/>
      <c r="Y1753" s="6"/>
      <c r="Z1753" s="6"/>
      <c r="AA1753" s="6"/>
    </row>
    <row r="1754" spans="2:27">
      <c r="B1754" s="6"/>
      <c r="C1754" s="6"/>
      <c r="D1754" s="6"/>
      <c r="E1754" s="6"/>
      <c r="F1754" s="6"/>
      <c r="G1754" s="6"/>
      <c r="H1754" s="6"/>
      <c r="I1754" s="6"/>
      <c r="J1754" s="6"/>
      <c r="K1754" s="6"/>
      <c r="L1754" s="6"/>
      <c r="M1754" s="6"/>
      <c r="N1754" s="6"/>
      <c r="O1754" s="6"/>
      <c r="P1754" s="6"/>
      <c r="Q1754" s="6"/>
      <c r="R1754" s="6"/>
      <c r="S1754" s="6"/>
      <c r="T1754" s="6"/>
      <c r="U1754" s="6"/>
      <c r="V1754" s="6"/>
      <c r="W1754" s="6"/>
      <c r="X1754" s="6"/>
      <c r="Y1754" s="6"/>
      <c r="Z1754" s="6"/>
      <c r="AA1754" s="6"/>
    </row>
    <row r="1755" spans="2:27">
      <c r="B1755" s="6"/>
      <c r="C1755" s="6"/>
      <c r="D1755" s="6"/>
      <c r="E1755" s="6"/>
      <c r="F1755" s="6"/>
      <c r="G1755" s="6"/>
      <c r="H1755" s="6"/>
      <c r="I1755" s="6"/>
      <c r="J1755" s="6"/>
      <c r="K1755" s="6"/>
      <c r="L1755" s="6"/>
      <c r="M1755" s="6"/>
      <c r="N1755" s="6"/>
      <c r="O1755" s="6"/>
      <c r="P1755" s="6"/>
      <c r="Q1755" s="6"/>
      <c r="R1755" s="6"/>
      <c r="S1755" s="6"/>
      <c r="T1755" s="6"/>
      <c r="U1755" s="6"/>
      <c r="V1755" s="6"/>
      <c r="W1755" s="6"/>
      <c r="X1755" s="6"/>
      <c r="Y1755" s="6"/>
      <c r="Z1755" s="6"/>
      <c r="AA1755" s="6"/>
    </row>
    <row r="1756" spans="2:27">
      <c r="B1756" s="6"/>
      <c r="C1756" s="6"/>
      <c r="D1756" s="6"/>
      <c r="E1756" s="6"/>
      <c r="F1756" s="6"/>
      <c r="G1756" s="6"/>
      <c r="H1756" s="6"/>
      <c r="I1756" s="6"/>
      <c r="J1756" s="6"/>
      <c r="K1756" s="6"/>
      <c r="L1756" s="6"/>
      <c r="M1756" s="6"/>
      <c r="N1756" s="6"/>
      <c r="O1756" s="6"/>
      <c r="P1756" s="6"/>
      <c r="Q1756" s="6"/>
      <c r="R1756" s="6"/>
      <c r="S1756" s="6"/>
      <c r="T1756" s="6"/>
      <c r="U1756" s="6"/>
      <c r="V1756" s="6"/>
      <c r="W1756" s="6"/>
      <c r="X1756" s="6"/>
      <c r="Y1756" s="6"/>
      <c r="Z1756" s="6"/>
      <c r="AA1756" s="6"/>
    </row>
    <row r="1757" spans="2:27">
      <c r="B1757" s="6"/>
      <c r="C1757" s="6"/>
      <c r="D1757" s="6"/>
      <c r="E1757" s="6"/>
      <c r="F1757" s="6"/>
      <c r="G1757" s="6"/>
      <c r="H1757" s="6"/>
      <c r="I1757" s="6"/>
      <c r="J1757" s="6"/>
      <c r="K1757" s="6"/>
      <c r="L1757" s="6"/>
      <c r="M1757" s="6"/>
      <c r="N1757" s="6"/>
      <c r="O1757" s="6"/>
      <c r="P1757" s="6"/>
      <c r="Q1757" s="6"/>
      <c r="R1757" s="6"/>
      <c r="S1757" s="6"/>
      <c r="T1757" s="6"/>
      <c r="U1757" s="6"/>
      <c r="V1757" s="6"/>
      <c r="W1757" s="6"/>
      <c r="X1757" s="6"/>
      <c r="Y1757" s="6"/>
      <c r="Z1757" s="6"/>
      <c r="AA1757" s="6"/>
    </row>
    <row r="1758" spans="2:27">
      <c r="B1758" s="6"/>
      <c r="C1758" s="6"/>
      <c r="D1758" s="6"/>
      <c r="E1758" s="6"/>
      <c r="F1758" s="6"/>
      <c r="G1758" s="6"/>
      <c r="H1758" s="6"/>
      <c r="I1758" s="6"/>
      <c r="J1758" s="6"/>
      <c r="K1758" s="6"/>
      <c r="L1758" s="6"/>
      <c r="M1758" s="6"/>
      <c r="N1758" s="6"/>
      <c r="O1758" s="6"/>
      <c r="P1758" s="6"/>
      <c r="Q1758" s="6"/>
      <c r="R1758" s="6"/>
      <c r="S1758" s="6"/>
      <c r="T1758" s="6"/>
      <c r="U1758" s="6"/>
      <c r="V1758" s="6"/>
      <c r="W1758" s="6"/>
      <c r="X1758" s="6"/>
      <c r="Y1758" s="6"/>
      <c r="Z1758" s="6"/>
      <c r="AA1758" s="6"/>
    </row>
    <row r="1759" spans="2:27">
      <c r="B1759" s="6"/>
      <c r="C1759" s="6"/>
      <c r="D1759" s="6"/>
      <c r="E1759" s="6"/>
      <c r="F1759" s="6"/>
      <c r="G1759" s="6"/>
      <c r="H1759" s="6"/>
      <c r="I1759" s="6"/>
      <c r="J1759" s="6"/>
      <c r="K1759" s="6"/>
      <c r="L1759" s="6"/>
      <c r="M1759" s="6"/>
      <c r="N1759" s="6"/>
      <c r="O1759" s="6"/>
      <c r="P1759" s="6"/>
      <c r="Q1759" s="6"/>
      <c r="R1759" s="6"/>
      <c r="S1759" s="6"/>
      <c r="T1759" s="6"/>
      <c r="U1759" s="6"/>
      <c r="V1759" s="6"/>
      <c r="W1759" s="6"/>
      <c r="X1759" s="6"/>
      <c r="Y1759" s="6"/>
      <c r="Z1759" s="6"/>
      <c r="AA1759" s="6"/>
    </row>
    <row r="1760" spans="2:27">
      <c r="B1760" s="6"/>
      <c r="C1760" s="6"/>
      <c r="D1760" s="6"/>
      <c r="E1760" s="6"/>
      <c r="F1760" s="6"/>
      <c r="G1760" s="6"/>
      <c r="H1760" s="6"/>
      <c r="I1760" s="6"/>
      <c r="J1760" s="6"/>
      <c r="K1760" s="6"/>
      <c r="L1760" s="6"/>
      <c r="M1760" s="6"/>
      <c r="N1760" s="6"/>
      <c r="O1760" s="6"/>
      <c r="P1760" s="6"/>
      <c r="Q1760" s="6"/>
      <c r="R1760" s="6"/>
      <c r="S1760" s="6"/>
      <c r="T1760" s="6"/>
      <c r="U1760" s="6"/>
      <c r="V1760" s="6"/>
      <c r="W1760" s="6"/>
      <c r="X1760" s="6"/>
      <c r="Y1760" s="6"/>
      <c r="Z1760" s="6"/>
      <c r="AA1760" s="6"/>
    </row>
    <row r="1761" spans="2:27">
      <c r="B1761" s="6"/>
      <c r="C1761" s="6"/>
      <c r="D1761" s="6"/>
      <c r="E1761" s="6"/>
      <c r="F1761" s="6"/>
      <c r="G1761" s="6"/>
      <c r="H1761" s="6"/>
      <c r="I1761" s="6"/>
      <c r="J1761" s="6"/>
      <c r="K1761" s="6"/>
      <c r="L1761" s="6"/>
      <c r="M1761" s="6"/>
      <c r="N1761" s="6"/>
      <c r="O1761" s="6"/>
      <c r="P1761" s="6"/>
      <c r="Q1761" s="6"/>
      <c r="R1761" s="6"/>
      <c r="S1761" s="6"/>
      <c r="T1761" s="6"/>
      <c r="U1761" s="6"/>
      <c r="V1761" s="6"/>
      <c r="W1761" s="6"/>
      <c r="X1761" s="6"/>
      <c r="Y1761" s="6"/>
      <c r="Z1761" s="6"/>
      <c r="AA1761" s="6"/>
    </row>
    <row r="1762" spans="2:27">
      <c r="B1762" s="6"/>
      <c r="C1762" s="6"/>
      <c r="D1762" s="6"/>
      <c r="E1762" s="6"/>
      <c r="F1762" s="6"/>
      <c r="G1762" s="6"/>
      <c r="H1762" s="6"/>
      <c r="I1762" s="6"/>
      <c r="J1762" s="6"/>
      <c r="K1762" s="6"/>
      <c r="L1762" s="6"/>
      <c r="M1762" s="6"/>
      <c r="N1762" s="6"/>
      <c r="O1762" s="6"/>
      <c r="P1762" s="6"/>
      <c r="Q1762" s="6"/>
      <c r="R1762" s="6"/>
      <c r="S1762" s="6"/>
      <c r="T1762" s="6"/>
      <c r="U1762" s="6"/>
      <c r="V1762" s="6"/>
      <c r="W1762" s="6"/>
      <c r="X1762" s="6"/>
      <c r="Y1762" s="6"/>
      <c r="Z1762" s="6"/>
      <c r="AA1762" s="6"/>
    </row>
    <row r="1763" spans="2:27">
      <c r="B1763" s="6"/>
      <c r="C1763" s="6"/>
      <c r="D1763" s="6"/>
      <c r="E1763" s="6"/>
      <c r="F1763" s="6"/>
      <c r="G1763" s="6"/>
      <c r="H1763" s="6"/>
      <c r="I1763" s="6"/>
      <c r="J1763" s="6"/>
      <c r="K1763" s="6"/>
      <c r="L1763" s="6"/>
      <c r="M1763" s="6"/>
      <c r="N1763" s="6"/>
      <c r="O1763" s="6"/>
      <c r="P1763" s="6"/>
      <c r="Q1763" s="6"/>
      <c r="R1763" s="6"/>
      <c r="S1763" s="6"/>
      <c r="T1763" s="6"/>
      <c r="U1763" s="6"/>
      <c r="V1763" s="6"/>
      <c r="W1763" s="6"/>
      <c r="X1763" s="6"/>
      <c r="Y1763" s="6"/>
      <c r="Z1763" s="6"/>
      <c r="AA1763" s="6"/>
    </row>
    <row r="1764" spans="2:27">
      <c r="B1764" s="6"/>
      <c r="C1764" s="6"/>
      <c r="D1764" s="6"/>
      <c r="E1764" s="6"/>
      <c r="F1764" s="6"/>
      <c r="G1764" s="6"/>
      <c r="H1764" s="6"/>
      <c r="I1764" s="6"/>
      <c r="J1764" s="6"/>
      <c r="K1764" s="6"/>
      <c r="L1764" s="6"/>
      <c r="M1764" s="6"/>
      <c r="N1764" s="6"/>
      <c r="O1764" s="6"/>
      <c r="P1764" s="6"/>
      <c r="Q1764" s="6"/>
      <c r="R1764" s="6"/>
      <c r="S1764" s="6"/>
      <c r="T1764" s="6"/>
      <c r="U1764" s="6"/>
      <c r="V1764" s="6"/>
      <c r="W1764" s="6"/>
      <c r="X1764" s="6"/>
      <c r="Y1764" s="6"/>
      <c r="Z1764" s="6"/>
      <c r="AA1764" s="6"/>
    </row>
    <row r="1765" spans="2:27">
      <c r="B1765" s="6"/>
      <c r="C1765" s="6"/>
      <c r="D1765" s="6"/>
      <c r="E1765" s="6"/>
      <c r="F1765" s="6"/>
      <c r="G1765" s="6"/>
      <c r="H1765" s="6"/>
      <c r="I1765" s="6"/>
      <c r="J1765" s="6"/>
      <c r="K1765" s="6"/>
      <c r="L1765" s="6"/>
      <c r="M1765" s="6"/>
      <c r="N1765" s="6"/>
      <c r="O1765" s="6"/>
      <c r="P1765" s="6"/>
      <c r="Q1765" s="6"/>
      <c r="R1765" s="6"/>
      <c r="S1765" s="6"/>
      <c r="T1765" s="6"/>
      <c r="U1765" s="6"/>
      <c r="V1765" s="6"/>
      <c r="W1765" s="6"/>
      <c r="X1765" s="6"/>
      <c r="Y1765" s="6"/>
      <c r="Z1765" s="6"/>
      <c r="AA1765" s="6"/>
    </row>
    <row r="1766" spans="2:27">
      <c r="B1766" s="6"/>
      <c r="C1766" s="6"/>
      <c r="D1766" s="6"/>
      <c r="E1766" s="6"/>
      <c r="F1766" s="6"/>
      <c r="G1766" s="6"/>
      <c r="H1766" s="6"/>
      <c r="I1766" s="6"/>
      <c r="J1766" s="6"/>
      <c r="K1766" s="6"/>
      <c r="L1766" s="6"/>
      <c r="M1766" s="6"/>
      <c r="N1766" s="6"/>
      <c r="O1766" s="6"/>
      <c r="P1766" s="6"/>
      <c r="Q1766" s="6"/>
      <c r="R1766" s="6"/>
      <c r="S1766" s="6"/>
      <c r="T1766" s="6"/>
      <c r="U1766" s="6"/>
      <c r="V1766" s="6"/>
      <c r="W1766" s="6"/>
      <c r="X1766" s="6"/>
      <c r="Y1766" s="6"/>
      <c r="Z1766" s="6"/>
      <c r="AA1766" s="6"/>
    </row>
    <row r="1767" spans="2:27">
      <c r="B1767" s="6"/>
      <c r="C1767" s="6"/>
      <c r="D1767" s="6"/>
      <c r="E1767" s="6"/>
      <c r="F1767" s="6"/>
      <c r="G1767" s="6"/>
      <c r="H1767" s="6"/>
      <c r="I1767" s="6"/>
      <c r="J1767" s="6"/>
      <c r="K1767" s="6"/>
      <c r="L1767" s="6"/>
      <c r="M1767" s="6"/>
      <c r="N1767" s="6"/>
      <c r="O1767" s="6"/>
      <c r="P1767" s="6"/>
      <c r="Q1767" s="6"/>
      <c r="R1767" s="6"/>
      <c r="S1767" s="6"/>
      <c r="T1767" s="6"/>
      <c r="U1767" s="6"/>
      <c r="V1767" s="6"/>
      <c r="W1767" s="6"/>
      <c r="X1767" s="6"/>
      <c r="Y1767" s="6"/>
      <c r="Z1767" s="6"/>
      <c r="AA1767" s="6"/>
    </row>
    <row r="1768" spans="2:27">
      <c r="B1768" s="6"/>
      <c r="C1768" s="6"/>
      <c r="D1768" s="6"/>
      <c r="E1768" s="6"/>
      <c r="F1768" s="6"/>
      <c r="G1768" s="6"/>
      <c r="H1768" s="6"/>
      <c r="I1768" s="6"/>
      <c r="J1768" s="6"/>
      <c r="K1768" s="6"/>
      <c r="L1768" s="6"/>
      <c r="M1768" s="6"/>
      <c r="N1768" s="6"/>
      <c r="O1768" s="6"/>
      <c r="P1768" s="6"/>
      <c r="Q1768" s="6"/>
      <c r="R1768" s="6"/>
      <c r="S1768" s="6"/>
      <c r="T1768" s="6"/>
      <c r="U1768" s="6"/>
      <c r="V1768" s="6"/>
      <c r="W1768" s="6"/>
      <c r="X1768" s="6"/>
      <c r="Y1768" s="6"/>
      <c r="Z1768" s="6"/>
      <c r="AA1768" s="6"/>
    </row>
    <row r="1769" spans="2:27">
      <c r="B1769" s="6"/>
      <c r="C1769" s="6"/>
      <c r="D1769" s="6"/>
      <c r="E1769" s="6"/>
      <c r="F1769" s="6"/>
      <c r="G1769" s="6"/>
      <c r="H1769" s="6"/>
      <c r="I1769" s="6"/>
      <c r="J1769" s="6"/>
      <c r="K1769" s="6"/>
      <c r="L1769" s="6"/>
      <c r="M1769" s="6"/>
      <c r="N1769" s="6"/>
      <c r="O1769" s="6"/>
      <c r="P1769" s="6"/>
      <c r="Q1769" s="6"/>
      <c r="R1769" s="6"/>
      <c r="S1769" s="6"/>
      <c r="T1769" s="6"/>
      <c r="U1769" s="6"/>
      <c r="V1769" s="6"/>
      <c r="W1769" s="6"/>
      <c r="X1769" s="6"/>
      <c r="Y1769" s="6"/>
      <c r="Z1769" s="6"/>
      <c r="AA1769" s="6"/>
    </row>
    <row r="1770" spans="2:27">
      <c r="B1770" s="6"/>
      <c r="C1770" s="6"/>
      <c r="D1770" s="6"/>
      <c r="E1770" s="6"/>
      <c r="F1770" s="6"/>
      <c r="G1770" s="6"/>
      <c r="H1770" s="6"/>
      <c r="I1770" s="6"/>
      <c r="J1770" s="6"/>
      <c r="K1770" s="6"/>
      <c r="L1770" s="6"/>
      <c r="M1770" s="6"/>
      <c r="N1770" s="6"/>
      <c r="O1770" s="6"/>
      <c r="P1770" s="6"/>
      <c r="Q1770" s="6"/>
      <c r="R1770" s="6"/>
      <c r="S1770" s="6"/>
      <c r="T1770" s="6"/>
      <c r="U1770" s="6"/>
      <c r="V1770" s="6"/>
      <c r="W1770" s="6"/>
      <c r="X1770" s="6"/>
      <c r="Y1770" s="6"/>
      <c r="Z1770" s="6"/>
      <c r="AA1770" s="6"/>
    </row>
    <row r="1771" spans="2:27">
      <c r="B1771" s="6"/>
      <c r="C1771" s="6"/>
      <c r="D1771" s="6"/>
      <c r="E1771" s="6"/>
      <c r="F1771" s="6"/>
      <c r="G1771" s="6"/>
      <c r="H1771" s="6"/>
      <c r="I1771" s="6"/>
      <c r="J1771" s="6"/>
      <c r="K1771" s="6"/>
      <c r="L1771" s="6"/>
      <c r="M1771" s="6"/>
      <c r="N1771" s="6"/>
      <c r="O1771" s="6"/>
      <c r="P1771" s="6"/>
      <c r="Q1771" s="6"/>
      <c r="R1771" s="6"/>
      <c r="S1771" s="6"/>
      <c r="T1771" s="6"/>
      <c r="U1771" s="6"/>
      <c r="V1771" s="6"/>
      <c r="W1771" s="6"/>
      <c r="X1771" s="6"/>
      <c r="Y1771" s="6"/>
      <c r="Z1771" s="6"/>
      <c r="AA1771" s="6"/>
    </row>
    <row r="1772" spans="2:27">
      <c r="B1772" s="6"/>
      <c r="C1772" s="6"/>
      <c r="D1772" s="6"/>
      <c r="E1772" s="6"/>
      <c r="F1772" s="6"/>
      <c r="G1772" s="6"/>
      <c r="H1772" s="6"/>
      <c r="I1772" s="6"/>
      <c r="J1772" s="6"/>
      <c r="K1772" s="6"/>
      <c r="L1772" s="6"/>
      <c r="M1772" s="6"/>
      <c r="N1772" s="6"/>
      <c r="O1772" s="6"/>
      <c r="P1772" s="6"/>
      <c r="Q1772" s="6"/>
      <c r="R1772" s="6"/>
      <c r="S1772" s="6"/>
      <c r="T1772" s="6"/>
      <c r="U1772" s="6"/>
      <c r="V1772" s="6"/>
      <c r="W1772" s="6"/>
      <c r="X1772" s="6"/>
      <c r="Y1772" s="6"/>
      <c r="Z1772" s="6"/>
      <c r="AA1772" s="6"/>
    </row>
    <row r="1773" spans="2:27">
      <c r="B1773" s="6"/>
      <c r="C1773" s="6"/>
      <c r="D1773" s="6"/>
      <c r="E1773" s="6"/>
      <c r="F1773" s="6"/>
      <c r="G1773" s="6"/>
      <c r="H1773" s="6"/>
      <c r="I1773" s="6"/>
      <c r="J1773" s="6"/>
      <c r="K1773" s="6"/>
      <c r="L1773" s="6"/>
      <c r="M1773" s="6"/>
      <c r="N1773" s="6"/>
      <c r="O1773" s="6"/>
      <c r="P1773" s="6"/>
      <c r="Q1773" s="6"/>
      <c r="R1773" s="6"/>
      <c r="S1773" s="6"/>
      <c r="T1773" s="6"/>
      <c r="U1773" s="6"/>
      <c r="V1773" s="6"/>
      <c r="W1773" s="6"/>
      <c r="X1773" s="6"/>
      <c r="Y1773" s="6"/>
      <c r="Z1773" s="6"/>
      <c r="AA1773" s="6"/>
    </row>
    <row r="1774" spans="2:27">
      <c r="B1774" s="6"/>
      <c r="C1774" s="6"/>
      <c r="D1774" s="6"/>
      <c r="E1774" s="6"/>
      <c r="F1774" s="6"/>
      <c r="G1774" s="6"/>
      <c r="H1774" s="6"/>
      <c r="I1774" s="6"/>
      <c r="J1774" s="6"/>
      <c r="K1774" s="6"/>
      <c r="L1774" s="6"/>
      <c r="M1774" s="6"/>
      <c r="N1774" s="6"/>
      <c r="O1774" s="6"/>
      <c r="P1774" s="6"/>
      <c r="Q1774" s="6"/>
      <c r="R1774" s="6"/>
      <c r="S1774" s="6"/>
      <c r="T1774" s="6"/>
      <c r="U1774" s="6"/>
      <c r="V1774" s="6"/>
      <c r="W1774" s="6"/>
      <c r="X1774" s="6"/>
      <c r="Y1774" s="6"/>
      <c r="Z1774" s="6"/>
      <c r="AA1774" s="6"/>
    </row>
    <row r="1775" spans="2:27">
      <c r="B1775" s="6"/>
      <c r="C1775" s="6"/>
      <c r="D1775" s="6"/>
      <c r="E1775" s="6"/>
      <c r="F1775" s="6"/>
      <c r="G1775" s="6"/>
      <c r="H1775" s="6"/>
      <c r="I1775" s="6"/>
      <c r="J1775" s="6"/>
      <c r="K1775" s="6"/>
      <c r="L1775" s="6"/>
      <c r="M1775" s="6"/>
      <c r="N1775" s="6"/>
      <c r="O1775" s="6"/>
      <c r="P1775" s="6"/>
      <c r="Q1775" s="6"/>
      <c r="R1775" s="6"/>
      <c r="S1775" s="6"/>
      <c r="T1775" s="6"/>
      <c r="U1775" s="6"/>
      <c r="V1775" s="6"/>
      <c r="W1775" s="6"/>
      <c r="X1775" s="6"/>
      <c r="Y1775" s="6"/>
      <c r="Z1775" s="6"/>
      <c r="AA1775" s="6"/>
    </row>
    <row r="1776" spans="2:27">
      <c r="B1776" s="6"/>
      <c r="C1776" s="6"/>
      <c r="D1776" s="6"/>
      <c r="E1776" s="6"/>
      <c r="F1776" s="6"/>
      <c r="G1776" s="6"/>
      <c r="H1776" s="6"/>
      <c r="I1776" s="6"/>
      <c r="J1776" s="6"/>
      <c r="K1776" s="6"/>
      <c r="L1776" s="6"/>
      <c r="M1776" s="6"/>
      <c r="N1776" s="6"/>
      <c r="O1776" s="6"/>
      <c r="P1776" s="6"/>
      <c r="Q1776" s="6"/>
      <c r="R1776" s="6"/>
      <c r="S1776" s="6"/>
      <c r="T1776" s="6"/>
      <c r="U1776" s="6"/>
      <c r="V1776" s="6"/>
      <c r="W1776" s="6"/>
      <c r="X1776" s="6"/>
      <c r="Y1776" s="6"/>
      <c r="Z1776" s="6"/>
      <c r="AA1776" s="6"/>
    </row>
    <row r="1777" spans="2:27">
      <c r="B1777" s="6"/>
      <c r="C1777" s="6"/>
      <c r="D1777" s="6"/>
      <c r="E1777" s="6"/>
      <c r="F1777" s="6"/>
      <c r="G1777" s="6"/>
      <c r="H1777" s="6"/>
      <c r="I1777" s="6"/>
      <c r="J1777" s="6"/>
      <c r="K1777" s="6"/>
      <c r="L1777" s="6"/>
      <c r="M1777" s="6"/>
      <c r="N1777" s="6"/>
      <c r="O1777" s="6"/>
      <c r="P1777" s="6"/>
      <c r="Q1777" s="6"/>
      <c r="R1777" s="6"/>
      <c r="S1777" s="6"/>
      <c r="T1777" s="6"/>
      <c r="U1777" s="6"/>
      <c r="V1777" s="6"/>
      <c r="W1777" s="6"/>
      <c r="X1777" s="6"/>
      <c r="Y1777" s="6"/>
      <c r="Z1777" s="6"/>
      <c r="AA1777" s="6"/>
    </row>
    <row r="1778" spans="2:27">
      <c r="B1778" s="6"/>
      <c r="C1778" s="6"/>
      <c r="D1778" s="6"/>
      <c r="E1778" s="6"/>
      <c r="F1778" s="6"/>
      <c r="G1778" s="6"/>
      <c r="H1778" s="6"/>
      <c r="I1778" s="6"/>
      <c r="J1778" s="6"/>
      <c r="K1778" s="6"/>
      <c r="L1778" s="6"/>
      <c r="M1778" s="6"/>
      <c r="N1778" s="6"/>
      <c r="O1778" s="6"/>
      <c r="P1778" s="6"/>
      <c r="Q1778" s="6"/>
      <c r="R1778" s="6"/>
      <c r="S1778" s="6"/>
      <c r="T1778" s="6"/>
      <c r="U1778" s="6"/>
      <c r="V1778" s="6"/>
      <c r="W1778" s="6"/>
      <c r="X1778" s="6"/>
      <c r="Y1778" s="6"/>
      <c r="Z1778" s="6"/>
      <c r="AA1778" s="6"/>
    </row>
    <row r="1779" spans="2:27">
      <c r="B1779" s="6"/>
      <c r="C1779" s="6"/>
      <c r="D1779" s="6"/>
      <c r="E1779" s="6"/>
      <c r="F1779" s="6"/>
      <c r="G1779" s="6"/>
      <c r="H1779" s="6"/>
      <c r="I1779" s="6"/>
      <c r="J1779" s="6"/>
      <c r="K1779" s="6"/>
      <c r="L1779" s="6"/>
      <c r="M1779" s="6"/>
      <c r="N1779" s="6"/>
      <c r="O1779" s="6"/>
      <c r="P1779" s="6"/>
      <c r="Q1779" s="6"/>
      <c r="R1779" s="6"/>
      <c r="S1779" s="6"/>
      <c r="T1779" s="6"/>
      <c r="U1779" s="6"/>
      <c r="V1779" s="6"/>
      <c r="W1779" s="6"/>
      <c r="X1779" s="6"/>
      <c r="Y1779" s="6"/>
      <c r="Z1779" s="6"/>
      <c r="AA1779" s="6"/>
    </row>
    <row r="1780" spans="2:27">
      <c r="B1780" s="6"/>
      <c r="C1780" s="6"/>
      <c r="D1780" s="6"/>
      <c r="E1780" s="6"/>
      <c r="F1780" s="6"/>
      <c r="G1780" s="6"/>
      <c r="H1780" s="6"/>
      <c r="I1780" s="6"/>
      <c r="J1780" s="6"/>
      <c r="K1780" s="6"/>
      <c r="L1780" s="6"/>
      <c r="M1780" s="6"/>
      <c r="N1780" s="6"/>
      <c r="O1780" s="6"/>
      <c r="P1780" s="6"/>
      <c r="Q1780" s="6"/>
      <c r="R1780" s="6"/>
      <c r="S1780" s="6"/>
      <c r="T1780" s="6"/>
      <c r="U1780" s="6"/>
      <c r="V1780" s="6"/>
      <c r="W1780" s="6"/>
      <c r="X1780" s="6"/>
      <c r="Y1780" s="6"/>
      <c r="Z1780" s="6"/>
      <c r="AA1780" s="6"/>
    </row>
    <row r="1781" spans="2:27">
      <c r="B1781" s="6"/>
      <c r="C1781" s="6"/>
      <c r="D1781" s="6"/>
      <c r="E1781" s="6"/>
      <c r="F1781" s="6"/>
      <c r="G1781" s="6"/>
      <c r="H1781" s="6"/>
      <c r="I1781" s="6"/>
      <c r="J1781" s="6"/>
      <c r="K1781" s="6"/>
      <c r="L1781" s="6"/>
      <c r="M1781" s="6"/>
      <c r="N1781" s="6"/>
      <c r="O1781" s="6"/>
      <c r="P1781" s="6"/>
      <c r="Q1781" s="6"/>
      <c r="R1781" s="6"/>
      <c r="S1781" s="6"/>
      <c r="T1781" s="6"/>
      <c r="U1781" s="6"/>
      <c r="V1781" s="6"/>
      <c r="W1781" s="6"/>
      <c r="X1781" s="6"/>
      <c r="Y1781" s="6"/>
      <c r="Z1781" s="6"/>
      <c r="AA1781" s="6"/>
    </row>
    <row r="1782" spans="2:27">
      <c r="B1782" s="6"/>
      <c r="C1782" s="6"/>
      <c r="D1782" s="6"/>
      <c r="E1782" s="6"/>
      <c r="F1782" s="6"/>
      <c r="G1782" s="6"/>
      <c r="H1782" s="6"/>
      <c r="I1782" s="6"/>
      <c r="J1782" s="6"/>
      <c r="K1782" s="6"/>
      <c r="L1782" s="6"/>
      <c r="M1782" s="6"/>
      <c r="N1782" s="6"/>
      <c r="O1782" s="6"/>
      <c r="P1782" s="6"/>
      <c r="Q1782" s="6"/>
      <c r="R1782" s="6"/>
      <c r="S1782" s="6"/>
      <c r="T1782" s="6"/>
      <c r="U1782" s="6"/>
      <c r="V1782" s="6"/>
      <c r="W1782" s="6"/>
      <c r="X1782" s="6"/>
      <c r="Y1782" s="6"/>
      <c r="Z1782" s="6"/>
      <c r="AA1782" s="6"/>
    </row>
    <row r="1783" spans="2:27">
      <c r="B1783" s="6"/>
      <c r="C1783" s="6"/>
      <c r="D1783" s="6"/>
      <c r="E1783" s="6"/>
      <c r="F1783" s="6"/>
      <c r="G1783" s="6"/>
      <c r="H1783" s="6"/>
      <c r="I1783" s="6"/>
      <c r="J1783" s="6"/>
      <c r="K1783" s="6"/>
      <c r="L1783" s="6"/>
      <c r="M1783" s="6"/>
      <c r="N1783" s="6"/>
      <c r="O1783" s="6"/>
      <c r="P1783" s="6"/>
      <c r="Q1783" s="6"/>
      <c r="R1783" s="6"/>
      <c r="S1783" s="6"/>
      <c r="T1783" s="6"/>
      <c r="U1783" s="6"/>
      <c r="V1783" s="6"/>
      <c r="W1783" s="6"/>
      <c r="X1783" s="6"/>
      <c r="Y1783" s="6"/>
      <c r="Z1783" s="6"/>
      <c r="AA1783" s="6"/>
    </row>
    <row r="1784" spans="2:27">
      <c r="B1784" s="6"/>
      <c r="C1784" s="6"/>
      <c r="D1784" s="6"/>
      <c r="E1784" s="6"/>
      <c r="F1784" s="6"/>
      <c r="G1784" s="6"/>
      <c r="H1784" s="6"/>
      <c r="I1784" s="6"/>
      <c r="J1784" s="6"/>
      <c r="K1784" s="6"/>
      <c r="L1784" s="6"/>
      <c r="M1784" s="6"/>
      <c r="N1784" s="6"/>
      <c r="O1784" s="6"/>
      <c r="P1784" s="6"/>
      <c r="Q1784" s="6"/>
      <c r="R1784" s="6"/>
      <c r="S1784" s="6"/>
      <c r="T1784" s="6"/>
      <c r="U1784" s="6"/>
      <c r="V1784" s="6"/>
      <c r="W1784" s="6"/>
      <c r="X1784" s="6"/>
      <c r="Y1784" s="6"/>
      <c r="Z1784" s="6"/>
      <c r="AA1784" s="6"/>
    </row>
    <row r="1785" spans="2:27">
      <c r="B1785" s="6"/>
      <c r="C1785" s="6"/>
      <c r="D1785" s="6"/>
      <c r="E1785" s="6"/>
      <c r="F1785" s="6"/>
      <c r="G1785" s="6"/>
      <c r="H1785" s="6"/>
      <c r="I1785" s="6"/>
      <c r="J1785" s="6"/>
      <c r="K1785" s="6"/>
      <c r="L1785" s="6"/>
      <c r="M1785" s="6"/>
      <c r="N1785" s="6"/>
      <c r="O1785" s="6"/>
      <c r="P1785" s="6"/>
      <c r="Q1785" s="6"/>
      <c r="R1785" s="6"/>
      <c r="S1785" s="6"/>
      <c r="T1785" s="6"/>
      <c r="U1785" s="6"/>
      <c r="V1785" s="6"/>
      <c r="W1785" s="6"/>
      <c r="X1785" s="6"/>
      <c r="Y1785" s="6"/>
      <c r="Z1785" s="6"/>
      <c r="AA1785" s="6"/>
    </row>
    <row r="1786" spans="2:27">
      <c r="B1786" s="6"/>
      <c r="C1786" s="6"/>
      <c r="D1786" s="6"/>
      <c r="E1786" s="6"/>
      <c r="F1786" s="6"/>
      <c r="G1786" s="6"/>
      <c r="H1786" s="6"/>
      <c r="I1786" s="6"/>
      <c r="J1786" s="6"/>
      <c r="K1786" s="6"/>
      <c r="L1786" s="6"/>
      <c r="M1786" s="6"/>
      <c r="N1786" s="6"/>
      <c r="O1786" s="6"/>
      <c r="P1786" s="6"/>
      <c r="Q1786" s="6"/>
      <c r="R1786" s="6"/>
      <c r="S1786" s="6"/>
      <c r="T1786" s="6"/>
      <c r="U1786" s="6"/>
      <c r="V1786" s="6"/>
      <c r="W1786" s="6"/>
      <c r="X1786" s="6"/>
      <c r="Y1786" s="6"/>
      <c r="Z1786" s="6"/>
      <c r="AA1786" s="6"/>
    </row>
    <row r="1787" spans="2:27">
      <c r="B1787" s="6"/>
      <c r="C1787" s="6"/>
      <c r="D1787" s="6"/>
      <c r="E1787" s="6"/>
      <c r="F1787" s="6"/>
      <c r="G1787" s="6"/>
      <c r="H1787" s="6"/>
      <c r="I1787" s="6"/>
      <c r="J1787" s="6"/>
      <c r="K1787" s="6"/>
      <c r="L1787" s="6"/>
      <c r="M1787" s="6"/>
      <c r="N1787" s="6"/>
      <c r="O1787" s="6"/>
      <c r="P1787" s="6"/>
      <c r="Q1787" s="6"/>
      <c r="R1787" s="6"/>
      <c r="S1787" s="6"/>
      <c r="T1787" s="6"/>
      <c r="U1787" s="6"/>
      <c r="V1787" s="6"/>
      <c r="W1787" s="6"/>
      <c r="X1787" s="6"/>
      <c r="Y1787" s="6"/>
      <c r="Z1787" s="6"/>
      <c r="AA1787" s="6"/>
    </row>
    <row r="1788" spans="2:27">
      <c r="B1788" s="6"/>
      <c r="C1788" s="6"/>
      <c r="D1788" s="6"/>
      <c r="E1788" s="6"/>
      <c r="F1788" s="6"/>
      <c r="G1788" s="6"/>
      <c r="H1788" s="6"/>
      <c r="I1788" s="6"/>
      <c r="J1788" s="6"/>
      <c r="K1788" s="6"/>
      <c r="L1788" s="6"/>
      <c r="M1788" s="6"/>
      <c r="N1788" s="6"/>
      <c r="O1788" s="6"/>
      <c r="P1788" s="6"/>
      <c r="Q1788" s="6"/>
      <c r="R1788" s="6"/>
      <c r="S1788" s="6"/>
      <c r="T1788" s="6"/>
      <c r="U1788" s="6"/>
      <c r="V1788" s="6"/>
      <c r="W1788" s="6"/>
      <c r="X1788" s="6"/>
      <c r="Y1788" s="6"/>
      <c r="Z1788" s="6"/>
      <c r="AA1788" s="6"/>
    </row>
    <row r="1789" spans="2:27">
      <c r="B1789" s="6"/>
      <c r="C1789" s="6"/>
      <c r="D1789" s="6"/>
      <c r="E1789" s="6"/>
      <c r="F1789" s="6"/>
      <c r="G1789" s="6"/>
      <c r="H1789" s="6"/>
      <c r="I1789" s="6"/>
      <c r="J1789" s="6"/>
      <c r="K1789" s="6"/>
      <c r="L1789" s="6"/>
      <c r="M1789" s="6"/>
      <c r="N1789" s="6"/>
      <c r="O1789" s="6"/>
      <c r="P1789" s="6"/>
      <c r="Q1789" s="6"/>
      <c r="R1789" s="6"/>
      <c r="S1789" s="6"/>
      <c r="T1789" s="6"/>
      <c r="U1789" s="6"/>
      <c r="V1789" s="6"/>
      <c r="W1789" s="6"/>
      <c r="X1789" s="6"/>
      <c r="Y1789" s="6"/>
      <c r="Z1789" s="6"/>
      <c r="AA1789" s="6"/>
    </row>
    <row r="1790" spans="2:27">
      <c r="B1790" s="6"/>
      <c r="C1790" s="6"/>
      <c r="D1790" s="6"/>
      <c r="E1790" s="6"/>
      <c r="F1790" s="6"/>
      <c r="G1790" s="6"/>
      <c r="H1790" s="6"/>
      <c r="I1790" s="6"/>
      <c r="J1790" s="6"/>
      <c r="K1790" s="6"/>
      <c r="L1790" s="6"/>
      <c r="M1790" s="6"/>
      <c r="N1790" s="6"/>
      <c r="O1790" s="6"/>
      <c r="P1790" s="6"/>
      <c r="Q1790" s="6"/>
      <c r="R1790" s="6"/>
      <c r="S1790" s="6"/>
      <c r="T1790" s="6"/>
      <c r="U1790" s="6"/>
      <c r="V1790" s="6"/>
      <c r="W1790" s="6"/>
      <c r="X1790" s="6"/>
      <c r="Y1790" s="6"/>
      <c r="Z1790" s="6"/>
      <c r="AA1790" s="6"/>
    </row>
    <row r="1791" spans="2:27">
      <c r="B1791" s="6"/>
      <c r="C1791" s="6"/>
      <c r="D1791" s="6"/>
      <c r="E1791" s="6"/>
      <c r="F1791" s="6"/>
      <c r="G1791" s="6"/>
      <c r="H1791" s="6"/>
      <c r="I1791" s="6"/>
      <c r="J1791" s="6"/>
      <c r="K1791" s="6"/>
      <c r="L1791" s="6"/>
      <c r="M1791" s="6"/>
      <c r="N1791" s="6"/>
      <c r="O1791" s="6"/>
      <c r="P1791" s="6"/>
      <c r="Q1791" s="6"/>
      <c r="R1791" s="6"/>
      <c r="S1791" s="6"/>
      <c r="T1791" s="6"/>
      <c r="U1791" s="6"/>
      <c r="V1791" s="6"/>
      <c r="W1791" s="6"/>
      <c r="X1791" s="6"/>
      <c r="Y1791" s="6"/>
      <c r="Z1791" s="6"/>
      <c r="AA1791" s="6"/>
    </row>
    <row r="1792" spans="2:27">
      <c r="B1792" s="6"/>
      <c r="C1792" s="6"/>
      <c r="D1792" s="6"/>
      <c r="E1792" s="6"/>
      <c r="F1792" s="6"/>
      <c r="G1792" s="6"/>
      <c r="H1792" s="6"/>
      <c r="I1792" s="6"/>
      <c r="J1792" s="6"/>
      <c r="K1792" s="6"/>
      <c r="L1792" s="6"/>
      <c r="M1792" s="6"/>
      <c r="N1792" s="6"/>
      <c r="O1792" s="6"/>
      <c r="P1792" s="6"/>
      <c r="Q1792" s="6"/>
      <c r="R1792" s="6"/>
      <c r="S1792" s="6"/>
      <c r="T1792" s="6"/>
      <c r="U1792" s="6"/>
      <c r="V1792" s="6"/>
      <c r="W1792" s="6"/>
      <c r="X1792" s="6"/>
      <c r="Y1792" s="6"/>
      <c r="Z1792" s="6"/>
      <c r="AA1792" s="6"/>
    </row>
    <row r="1793" spans="2:27">
      <c r="B1793" s="6"/>
      <c r="C1793" s="6"/>
      <c r="D1793" s="6"/>
      <c r="E1793" s="6"/>
      <c r="F1793" s="6"/>
      <c r="G1793" s="6"/>
      <c r="H1793" s="6"/>
      <c r="I1793" s="6"/>
      <c r="J1793" s="6"/>
      <c r="K1793" s="6"/>
      <c r="L1793" s="6"/>
      <c r="M1793" s="6"/>
      <c r="N1793" s="6"/>
      <c r="O1793" s="6"/>
      <c r="P1793" s="6"/>
      <c r="Q1793" s="6"/>
      <c r="R1793" s="6"/>
      <c r="S1793" s="6"/>
      <c r="T1793" s="6"/>
      <c r="U1793" s="6"/>
      <c r="V1793" s="6"/>
      <c r="W1793" s="6"/>
      <c r="X1793" s="6"/>
      <c r="Y1793" s="6"/>
      <c r="Z1793" s="6"/>
      <c r="AA1793" s="6"/>
    </row>
    <row r="1794" spans="2:27">
      <c r="B1794" s="6"/>
      <c r="C1794" s="6"/>
      <c r="D1794" s="6"/>
      <c r="E1794" s="6"/>
      <c r="F1794" s="6"/>
      <c r="G1794" s="6"/>
      <c r="H1794" s="6"/>
      <c r="I1794" s="6"/>
      <c r="J1794" s="6"/>
      <c r="K1794" s="6"/>
      <c r="L1794" s="6"/>
      <c r="M1794" s="6"/>
      <c r="N1794" s="6"/>
      <c r="O1794" s="6"/>
      <c r="P1794" s="6"/>
      <c r="Q1794" s="6"/>
      <c r="R1794" s="6"/>
      <c r="S1794" s="6"/>
      <c r="T1794" s="6"/>
      <c r="U1794" s="6"/>
      <c r="V1794" s="6"/>
      <c r="W1794" s="6"/>
      <c r="X1794" s="6"/>
      <c r="Y1794" s="6"/>
      <c r="Z1794" s="6"/>
      <c r="AA1794" s="6"/>
    </row>
    <row r="1795" spans="2:27">
      <c r="B1795" s="6"/>
      <c r="C1795" s="6"/>
      <c r="D1795" s="6"/>
      <c r="E1795" s="6"/>
      <c r="F1795" s="6"/>
      <c r="G1795" s="6"/>
      <c r="H1795" s="6"/>
      <c r="I1795" s="6"/>
      <c r="J1795" s="6"/>
      <c r="K1795" s="6"/>
      <c r="L1795" s="6"/>
      <c r="M1795" s="6"/>
      <c r="N1795" s="6"/>
      <c r="O1795" s="6"/>
      <c r="P1795" s="6"/>
      <c r="Q1795" s="6"/>
      <c r="R1795" s="6"/>
      <c r="S1795" s="6"/>
      <c r="T1795" s="6"/>
      <c r="U1795" s="6"/>
      <c r="V1795" s="6"/>
      <c r="W1795" s="6"/>
      <c r="X1795" s="6"/>
      <c r="Y1795" s="6"/>
      <c r="Z1795" s="6"/>
      <c r="AA1795" s="6"/>
    </row>
    <row r="1796" spans="2:27">
      <c r="B1796" s="6"/>
      <c r="C1796" s="6"/>
      <c r="D1796" s="6"/>
      <c r="E1796" s="6"/>
      <c r="F1796" s="6"/>
      <c r="G1796" s="6"/>
      <c r="H1796" s="6"/>
      <c r="I1796" s="6"/>
      <c r="J1796" s="6"/>
      <c r="K1796" s="6"/>
      <c r="L1796" s="6"/>
      <c r="M1796" s="6"/>
      <c r="N1796" s="6"/>
      <c r="O1796" s="6"/>
      <c r="P1796" s="6"/>
      <c r="Q1796" s="6"/>
      <c r="R1796" s="6"/>
      <c r="S1796" s="6"/>
      <c r="T1796" s="6"/>
      <c r="U1796" s="6"/>
      <c r="V1796" s="6"/>
      <c r="W1796" s="6"/>
      <c r="X1796" s="6"/>
      <c r="Y1796" s="6"/>
      <c r="Z1796" s="6"/>
      <c r="AA1796" s="6"/>
    </row>
    <row r="1797" spans="2:27">
      <c r="B1797" s="6"/>
      <c r="C1797" s="6"/>
      <c r="D1797" s="6"/>
      <c r="E1797" s="6"/>
      <c r="F1797" s="6"/>
      <c r="G1797" s="6"/>
      <c r="H1797" s="6"/>
      <c r="I1797" s="6"/>
      <c r="J1797" s="6"/>
      <c r="K1797" s="6"/>
      <c r="L1797" s="6"/>
      <c r="M1797" s="6"/>
      <c r="N1797" s="6"/>
      <c r="O1797" s="6"/>
      <c r="P1797" s="6"/>
      <c r="Q1797" s="6"/>
      <c r="R1797" s="6"/>
      <c r="S1797" s="6"/>
      <c r="T1797" s="6"/>
      <c r="U1797" s="6"/>
      <c r="V1797" s="6"/>
      <c r="W1797" s="6"/>
      <c r="X1797" s="6"/>
      <c r="Y1797" s="6"/>
      <c r="Z1797" s="6"/>
      <c r="AA1797" s="6"/>
    </row>
    <row r="1798" spans="2:27">
      <c r="B1798" s="6"/>
      <c r="C1798" s="6"/>
      <c r="D1798" s="6"/>
      <c r="E1798" s="6"/>
      <c r="F1798" s="6"/>
      <c r="G1798" s="6"/>
      <c r="H1798" s="6"/>
      <c r="I1798" s="6"/>
      <c r="J1798" s="6"/>
      <c r="K1798" s="6"/>
      <c r="L1798" s="6"/>
      <c r="M1798" s="6"/>
      <c r="N1798" s="6"/>
      <c r="O1798" s="6"/>
      <c r="P1798" s="6"/>
      <c r="Q1798" s="6"/>
      <c r="R1798" s="6"/>
      <c r="S1798" s="6"/>
      <c r="T1798" s="6"/>
      <c r="U1798" s="6"/>
      <c r="V1798" s="6"/>
      <c r="W1798" s="6"/>
      <c r="X1798" s="6"/>
      <c r="Y1798" s="6"/>
      <c r="Z1798" s="6"/>
      <c r="AA1798" s="6"/>
    </row>
    <row r="1799" spans="2:27">
      <c r="B1799" s="6"/>
      <c r="C1799" s="6"/>
      <c r="D1799" s="6"/>
      <c r="E1799" s="6"/>
      <c r="F1799" s="6"/>
      <c r="G1799" s="6"/>
      <c r="H1799" s="6"/>
      <c r="I1799" s="6"/>
      <c r="J1799" s="6"/>
      <c r="K1799" s="6"/>
      <c r="L1799" s="6"/>
      <c r="M1799" s="6"/>
      <c r="N1799" s="6"/>
      <c r="O1799" s="6"/>
      <c r="P1799" s="6"/>
      <c r="Q1799" s="6"/>
      <c r="R1799" s="6"/>
      <c r="S1799" s="6"/>
      <c r="T1799" s="6"/>
      <c r="U1799" s="6"/>
      <c r="V1799" s="6"/>
      <c r="W1799" s="6"/>
      <c r="X1799" s="6"/>
      <c r="Y1799" s="6"/>
      <c r="Z1799" s="6"/>
      <c r="AA1799" s="6"/>
    </row>
    <row r="1800" spans="2:27">
      <c r="B1800" s="6"/>
      <c r="C1800" s="6"/>
      <c r="D1800" s="6"/>
      <c r="E1800" s="6"/>
      <c r="F1800" s="6"/>
      <c r="G1800" s="6"/>
      <c r="H1800" s="6"/>
      <c r="I1800" s="6"/>
      <c r="J1800" s="6"/>
      <c r="K1800" s="6"/>
      <c r="L1800" s="6"/>
      <c r="M1800" s="6"/>
      <c r="N1800" s="6"/>
      <c r="O1800" s="6"/>
      <c r="P1800" s="6"/>
      <c r="Q1800" s="6"/>
      <c r="R1800" s="6"/>
      <c r="S1800" s="6"/>
      <c r="T1800" s="6"/>
      <c r="U1800" s="6"/>
      <c r="V1800" s="6"/>
      <c r="W1800" s="6"/>
      <c r="X1800" s="6"/>
      <c r="Y1800" s="6"/>
      <c r="Z1800" s="6"/>
      <c r="AA1800" s="6"/>
    </row>
    <row r="1801" spans="2:27">
      <c r="B1801" s="6"/>
      <c r="C1801" s="6"/>
      <c r="D1801" s="6"/>
      <c r="E1801" s="6"/>
      <c r="F1801" s="6"/>
      <c r="G1801" s="6"/>
      <c r="H1801" s="6"/>
      <c r="I1801" s="6"/>
      <c r="J1801" s="6"/>
      <c r="K1801" s="6"/>
      <c r="L1801" s="6"/>
      <c r="M1801" s="6"/>
      <c r="N1801" s="6"/>
      <c r="O1801" s="6"/>
      <c r="P1801" s="6"/>
      <c r="Q1801" s="6"/>
      <c r="R1801" s="6"/>
      <c r="S1801" s="6"/>
      <c r="T1801" s="6"/>
      <c r="U1801" s="6"/>
      <c r="V1801" s="6"/>
      <c r="W1801" s="6"/>
      <c r="X1801" s="6"/>
      <c r="Y1801" s="6"/>
      <c r="Z1801" s="6"/>
      <c r="AA1801" s="6"/>
    </row>
    <row r="1802" spans="2:27">
      <c r="B1802" s="6"/>
      <c r="C1802" s="6"/>
      <c r="D1802" s="6"/>
      <c r="E1802" s="6"/>
      <c r="F1802" s="6"/>
      <c r="G1802" s="6"/>
      <c r="H1802" s="6"/>
      <c r="I1802" s="6"/>
      <c r="J1802" s="6"/>
      <c r="K1802" s="6"/>
      <c r="L1802" s="6"/>
      <c r="M1802" s="6"/>
      <c r="N1802" s="6"/>
      <c r="O1802" s="6"/>
      <c r="P1802" s="6"/>
      <c r="Q1802" s="6"/>
      <c r="R1802" s="6"/>
      <c r="S1802" s="6"/>
      <c r="T1802" s="6"/>
      <c r="U1802" s="6"/>
      <c r="V1802" s="6"/>
      <c r="W1802" s="6"/>
      <c r="X1802" s="6"/>
      <c r="Y1802" s="6"/>
      <c r="Z1802" s="6"/>
      <c r="AA1802" s="6"/>
    </row>
    <row r="1803" spans="2:27">
      <c r="B1803" s="6"/>
      <c r="C1803" s="6"/>
      <c r="D1803" s="6"/>
      <c r="E1803" s="6"/>
      <c r="F1803" s="6"/>
      <c r="G1803" s="6"/>
      <c r="H1803" s="6"/>
      <c r="I1803" s="6"/>
      <c r="J1803" s="6"/>
      <c r="K1803" s="6"/>
      <c r="L1803" s="6"/>
      <c r="M1803" s="6"/>
      <c r="N1803" s="6"/>
      <c r="O1803" s="6"/>
      <c r="P1803" s="6"/>
      <c r="Q1803" s="6"/>
      <c r="R1803" s="6"/>
      <c r="S1803" s="6"/>
      <c r="T1803" s="6"/>
      <c r="U1803" s="6"/>
      <c r="V1803" s="6"/>
      <c r="W1803" s="6"/>
      <c r="X1803" s="6"/>
      <c r="Y1803" s="6"/>
      <c r="Z1803" s="6"/>
      <c r="AA1803" s="6"/>
    </row>
    <row r="1804" spans="2:27">
      <c r="B1804" s="6"/>
      <c r="C1804" s="6"/>
      <c r="D1804" s="6"/>
      <c r="E1804" s="6"/>
      <c r="F1804" s="6"/>
      <c r="G1804" s="6"/>
      <c r="H1804" s="6"/>
      <c r="I1804" s="6"/>
      <c r="J1804" s="6"/>
      <c r="K1804" s="6"/>
      <c r="L1804" s="6"/>
      <c r="M1804" s="6"/>
      <c r="N1804" s="6"/>
      <c r="O1804" s="6"/>
      <c r="P1804" s="6"/>
      <c r="Q1804" s="6"/>
      <c r="R1804" s="6"/>
      <c r="S1804" s="6"/>
      <c r="T1804" s="6"/>
      <c r="U1804" s="6"/>
      <c r="V1804" s="6"/>
      <c r="W1804" s="6"/>
      <c r="X1804" s="6"/>
      <c r="Y1804" s="6"/>
      <c r="Z1804" s="6"/>
      <c r="AA1804" s="6"/>
    </row>
    <row r="1805" spans="2:27">
      <c r="B1805" s="6"/>
      <c r="C1805" s="6"/>
      <c r="D1805" s="6"/>
      <c r="E1805" s="6"/>
      <c r="F1805" s="6"/>
      <c r="G1805" s="6"/>
      <c r="H1805" s="6"/>
      <c r="I1805" s="6"/>
      <c r="J1805" s="6"/>
      <c r="K1805" s="6"/>
      <c r="L1805" s="6"/>
      <c r="M1805" s="6"/>
      <c r="N1805" s="6"/>
      <c r="O1805" s="6"/>
      <c r="P1805" s="6"/>
      <c r="Q1805" s="6"/>
      <c r="R1805" s="6"/>
      <c r="S1805" s="6"/>
      <c r="T1805" s="6"/>
      <c r="U1805" s="6"/>
      <c r="V1805" s="6"/>
      <c r="W1805" s="6"/>
      <c r="X1805" s="6"/>
      <c r="Y1805" s="6"/>
      <c r="Z1805" s="6"/>
      <c r="AA1805" s="6"/>
    </row>
    <row r="1806" spans="2:27">
      <c r="B1806" s="6"/>
      <c r="C1806" s="6"/>
      <c r="D1806" s="6"/>
      <c r="E1806" s="6"/>
      <c r="F1806" s="6"/>
      <c r="G1806" s="6"/>
      <c r="H1806" s="6"/>
      <c r="I1806" s="6"/>
      <c r="J1806" s="6"/>
      <c r="K1806" s="6"/>
      <c r="L1806" s="6"/>
      <c r="M1806" s="6"/>
      <c r="N1806" s="6"/>
      <c r="O1806" s="6"/>
      <c r="P1806" s="6"/>
      <c r="Q1806" s="6"/>
      <c r="R1806" s="6"/>
      <c r="S1806" s="6"/>
      <c r="T1806" s="6"/>
      <c r="U1806" s="6"/>
      <c r="V1806" s="6"/>
      <c r="W1806" s="6"/>
      <c r="X1806" s="6"/>
      <c r="Y1806" s="6"/>
      <c r="Z1806" s="6"/>
      <c r="AA1806" s="6"/>
    </row>
    <row r="1807" spans="2:27">
      <c r="B1807" s="6"/>
      <c r="C1807" s="6"/>
      <c r="D1807" s="6"/>
      <c r="E1807" s="6"/>
      <c r="F1807" s="6"/>
      <c r="G1807" s="6"/>
      <c r="H1807" s="6"/>
      <c r="I1807" s="6"/>
      <c r="J1807" s="6"/>
      <c r="K1807" s="6"/>
      <c r="L1807" s="6"/>
      <c r="M1807" s="6"/>
      <c r="N1807" s="6"/>
      <c r="O1807" s="6"/>
      <c r="P1807" s="6"/>
      <c r="Q1807" s="6"/>
      <c r="R1807" s="6"/>
      <c r="S1807" s="6"/>
      <c r="T1807" s="6"/>
      <c r="U1807" s="6"/>
      <c r="V1807" s="6"/>
      <c r="W1807" s="6"/>
      <c r="X1807" s="6"/>
      <c r="Y1807" s="6"/>
      <c r="Z1807" s="6"/>
      <c r="AA1807" s="6"/>
    </row>
    <row r="1808" spans="2:27">
      <c r="B1808" s="6"/>
      <c r="C1808" s="6"/>
      <c r="D1808" s="6"/>
      <c r="E1808" s="6"/>
      <c r="F1808" s="6"/>
      <c r="G1808" s="6"/>
      <c r="H1808" s="6"/>
      <c r="I1808" s="6"/>
      <c r="J1808" s="6"/>
      <c r="K1808" s="6"/>
      <c r="L1808" s="6"/>
      <c r="M1808" s="6"/>
      <c r="N1808" s="6"/>
      <c r="O1808" s="6"/>
      <c r="P1808" s="6"/>
      <c r="Q1808" s="6"/>
      <c r="R1808" s="6"/>
      <c r="S1808" s="6"/>
      <c r="T1808" s="6"/>
      <c r="U1808" s="6"/>
      <c r="V1808" s="6"/>
      <c r="W1808" s="6"/>
      <c r="X1808" s="6"/>
      <c r="Y1808" s="6"/>
      <c r="Z1808" s="6"/>
      <c r="AA1808" s="6"/>
    </row>
    <row r="1809" spans="2:27">
      <c r="B1809" s="6"/>
      <c r="C1809" s="6"/>
      <c r="D1809" s="6"/>
      <c r="E1809" s="6"/>
      <c r="F1809" s="6"/>
      <c r="G1809" s="6"/>
      <c r="H1809" s="6"/>
      <c r="I1809" s="6"/>
      <c r="J1809" s="6"/>
      <c r="K1809" s="6"/>
      <c r="L1809" s="6"/>
      <c r="M1809" s="6"/>
      <c r="N1809" s="6"/>
      <c r="O1809" s="6"/>
      <c r="P1809" s="6"/>
      <c r="Q1809" s="6"/>
      <c r="R1809" s="6"/>
      <c r="S1809" s="6"/>
      <c r="T1809" s="6"/>
      <c r="U1809" s="6"/>
      <c r="V1809" s="6"/>
      <c r="W1809" s="6"/>
      <c r="X1809" s="6"/>
      <c r="Y1809" s="6"/>
      <c r="Z1809" s="6"/>
      <c r="AA1809" s="6"/>
    </row>
    <row r="1810" spans="2:27">
      <c r="B1810" s="6"/>
      <c r="C1810" s="6"/>
      <c r="D1810" s="6"/>
      <c r="E1810" s="6"/>
      <c r="F1810" s="6"/>
      <c r="G1810" s="6"/>
      <c r="H1810" s="6"/>
      <c r="I1810" s="6"/>
      <c r="J1810" s="6"/>
      <c r="K1810" s="6"/>
      <c r="L1810" s="6"/>
      <c r="M1810" s="6"/>
      <c r="N1810" s="6"/>
      <c r="O1810" s="6"/>
      <c r="P1810" s="6"/>
      <c r="Q1810" s="6"/>
      <c r="R1810" s="6"/>
      <c r="S1810" s="6"/>
      <c r="T1810" s="6"/>
      <c r="U1810" s="6"/>
      <c r="V1810" s="6"/>
      <c r="W1810" s="6"/>
      <c r="X1810" s="6"/>
      <c r="Y1810" s="6"/>
      <c r="Z1810" s="6"/>
      <c r="AA1810" s="6"/>
    </row>
    <row r="1811" spans="2:27">
      <c r="B1811" s="6"/>
      <c r="C1811" s="6"/>
      <c r="D1811" s="6"/>
      <c r="E1811" s="6"/>
      <c r="F1811" s="6"/>
      <c r="G1811" s="6"/>
      <c r="H1811" s="6"/>
      <c r="I1811" s="6"/>
      <c r="J1811" s="6"/>
      <c r="K1811" s="6"/>
      <c r="L1811" s="6"/>
      <c r="M1811" s="6"/>
      <c r="N1811" s="6"/>
      <c r="O1811" s="6"/>
      <c r="P1811" s="6"/>
      <c r="Q1811" s="6"/>
      <c r="R1811" s="6"/>
      <c r="S1811" s="6"/>
      <c r="T1811" s="6"/>
      <c r="U1811" s="6"/>
      <c r="V1811" s="6"/>
      <c r="W1811" s="6"/>
      <c r="X1811" s="6"/>
      <c r="Y1811" s="6"/>
      <c r="Z1811" s="6"/>
      <c r="AA1811" s="6"/>
    </row>
    <row r="1812" spans="2:27">
      <c r="B1812" s="6"/>
      <c r="C1812" s="6"/>
      <c r="D1812" s="6"/>
      <c r="E1812" s="6"/>
      <c r="F1812" s="6"/>
      <c r="G1812" s="6"/>
      <c r="H1812" s="6"/>
      <c r="I1812" s="6"/>
      <c r="J1812" s="6"/>
      <c r="K1812" s="6"/>
      <c r="L1812" s="6"/>
      <c r="M1812" s="6"/>
      <c r="N1812" s="6"/>
      <c r="O1812" s="6"/>
      <c r="P1812" s="6"/>
      <c r="Q1812" s="6"/>
      <c r="R1812" s="6"/>
      <c r="S1812" s="6"/>
      <c r="T1812" s="6"/>
      <c r="U1812" s="6"/>
      <c r="V1812" s="6"/>
      <c r="W1812" s="6"/>
      <c r="X1812" s="6"/>
      <c r="Y1812" s="6"/>
      <c r="Z1812" s="6"/>
      <c r="AA1812" s="6"/>
    </row>
    <row r="1813" spans="2:27">
      <c r="B1813" s="6"/>
      <c r="C1813" s="6"/>
      <c r="D1813" s="6"/>
      <c r="E1813" s="6"/>
      <c r="F1813" s="6"/>
      <c r="G1813" s="6"/>
      <c r="H1813" s="6"/>
      <c r="I1813" s="6"/>
      <c r="J1813" s="6"/>
      <c r="K1813" s="6"/>
      <c r="L1813" s="6"/>
      <c r="M1813" s="6"/>
      <c r="N1813" s="6"/>
      <c r="O1813" s="6"/>
      <c r="P1813" s="6"/>
      <c r="Q1813" s="6"/>
      <c r="R1813" s="6"/>
      <c r="S1813" s="6"/>
      <c r="T1813" s="6"/>
      <c r="U1813" s="6"/>
      <c r="V1813" s="6"/>
      <c r="W1813" s="6"/>
      <c r="X1813" s="6"/>
      <c r="Y1813" s="6"/>
      <c r="Z1813" s="6"/>
      <c r="AA1813" s="6"/>
    </row>
    <row r="1814" spans="2:27">
      <c r="B1814" s="6"/>
      <c r="C1814" s="6"/>
      <c r="D1814" s="6"/>
      <c r="E1814" s="6"/>
      <c r="F1814" s="6"/>
      <c r="G1814" s="6"/>
      <c r="H1814" s="6"/>
      <c r="I1814" s="6"/>
      <c r="J1814" s="6"/>
      <c r="K1814" s="6"/>
      <c r="L1814" s="6"/>
      <c r="M1814" s="6"/>
      <c r="N1814" s="6"/>
      <c r="O1814" s="6"/>
      <c r="P1814" s="6"/>
      <c r="Q1814" s="6"/>
      <c r="R1814" s="6"/>
      <c r="S1814" s="6"/>
      <c r="T1814" s="6"/>
      <c r="U1814" s="6"/>
      <c r="V1814" s="6"/>
      <c r="W1814" s="6"/>
      <c r="X1814" s="6"/>
      <c r="Y1814" s="6"/>
      <c r="Z1814" s="6"/>
      <c r="AA1814" s="6"/>
    </row>
    <row r="1815" spans="2:27">
      <c r="B1815" s="6"/>
      <c r="C1815" s="6"/>
      <c r="D1815" s="6"/>
      <c r="E1815" s="6"/>
      <c r="F1815" s="6"/>
      <c r="G1815" s="6"/>
      <c r="H1815" s="6"/>
      <c r="I1815" s="6"/>
      <c r="J1815" s="6"/>
      <c r="K1815" s="6"/>
      <c r="L1815" s="6"/>
      <c r="M1815" s="6"/>
      <c r="N1815" s="6"/>
      <c r="O1815" s="6"/>
      <c r="P1815" s="6"/>
      <c r="Q1815" s="6"/>
      <c r="R1815" s="6"/>
      <c r="S1815" s="6"/>
      <c r="T1815" s="6"/>
      <c r="U1815" s="6"/>
      <c r="V1815" s="6"/>
      <c r="W1815" s="6"/>
      <c r="X1815" s="6"/>
      <c r="Y1815" s="6"/>
      <c r="Z1815" s="6"/>
      <c r="AA1815" s="6"/>
    </row>
    <row r="1816" spans="2:27">
      <c r="B1816" s="6"/>
      <c r="C1816" s="6"/>
      <c r="D1816" s="6"/>
      <c r="E1816" s="6"/>
      <c r="F1816" s="6"/>
      <c r="G1816" s="6"/>
      <c r="H1816" s="6"/>
      <c r="I1816" s="6"/>
      <c r="J1816" s="6"/>
      <c r="K1816" s="6"/>
      <c r="L1816" s="6"/>
      <c r="M1816" s="6"/>
      <c r="N1816" s="6"/>
      <c r="O1816" s="6"/>
      <c r="P1816" s="6"/>
      <c r="Q1816" s="6"/>
      <c r="R1816" s="6"/>
      <c r="S1816" s="6"/>
      <c r="T1816" s="6"/>
      <c r="U1816" s="6"/>
      <c r="V1816" s="6"/>
      <c r="W1816" s="6"/>
      <c r="X1816" s="6"/>
      <c r="Y1816" s="6"/>
      <c r="Z1816" s="6"/>
      <c r="AA1816" s="6"/>
    </row>
    <row r="1817" spans="2:27">
      <c r="B1817" s="6"/>
      <c r="C1817" s="6"/>
      <c r="D1817" s="6"/>
      <c r="E1817" s="6"/>
      <c r="F1817" s="6"/>
      <c r="G1817" s="6"/>
      <c r="H1817" s="6"/>
      <c r="I1817" s="6"/>
      <c r="J1817" s="6"/>
      <c r="K1817" s="6"/>
      <c r="L1817" s="6"/>
      <c r="M1817" s="6"/>
      <c r="N1817" s="6"/>
      <c r="O1817" s="6"/>
      <c r="P1817" s="6"/>
      <c r="Q1817" s="6"/>
      <c r="R1817" s="6"/>
      <c r="S1817" s="6"/>
      <c r="T1817" s="6"/>
      <c r="U1817" s="6"/>
      <c r="V1817" s="6"/>
      <c r="W1817" s="6"/>
      <c r="X1817" s="6"/>
      <c r="Y1817" s="6"/>
      <c r="Z1817" s="6"/>
      <c r="AA1817" s="6"/>
    </row>
    <row r="1818" spans="2:27">
      <c r="B1818" s="6"/>
      <c r="C1818" s="6"/>
      <c r="D1818" s="6"/>
      <c r="E1818" s="6"/>
      <c r="F1818" s="6"/>
      <c r="G1818" s="6"/>
      <c r="H1818" s="6"/>
      <c r="I1818" s="6"/>
      <c r="J1818" s="6"/>
      <c r="K1818" s="6"/>
      <c r="L1818" s="6"/>
      <c r="M1818" s="6"/>
      <c r="N1818" s="6"/>
      <c r="O1818" s="6"/>
      <c r="P1818" s="6"/>
      <c r="Q1818" s="6"/>
      <c r="R1818" s="6"/>
      <c r="S1818" s="6"/>
      <c r="T1818" s="6"/>
      <c r="U1818" s="6"/>
      <c r="V1818" s="6"/>
      <c r="W1818" s="6"/>
      <c r="X1818" s="6"/>
      <c r="Y1818" s="6"/>
      <c r="Z1818" s="6"/>
      <c r="AA1818" s="6"/>
    </row>
    <row r="1819" spans="2:27">
      <c r="B1819" s="6"/>
      <c r="C1819" s="6"/>
      <c r="D1819" s="6"/>
      <c r="E1819" s="6"/>
      <c r="F1819" s="6"/>
      <c r="G1819" s="6"/>
      <c r="H1819" s="6"/>
      <c r="I1819" s="6"/>
      <c r="J1819" s="6"/>
      <c r="K1819" s="6"/>
      <c r="L1819" s="6"/>
      <c r="M1819" s="6"/>
      <c r="N1819" s="6"/>
      <c r="O1819" s="6"/>
      <c r="P1819" s="6"/>
      <c r="Q1819" s="6"/>
      <c r="R1819" s="6"/>
      <c r="S1819" s="6"/>
      <c r="T1819" s="6"/>
      <c r="U1819" s="6"/>
      <c r="V1819" s="6"/>
      <c r="W1819" s="6"/>
      <c r="X1819" s="6"/>
      <c r="Y1819" s="6"/>
      <c r="Z1819" s="6"/>
      <c r="AA1819" s="6"/>
    </row>
    <row r="1820" spans="2:27">
      <c r="B1820" s="6"/>
      <c r="C1820" s="6"/>
      <c r="D1820" s="6"/>
      <c r="E1820" s="6"/>
      <c r="F1820" s="6"/>
      <c r="G1820" s="6"/>
      <c r="H1820" s="6"/>
      <c r="I1820" s="6"/>
      <c r="J1820" s="6"/>
      <c r="K1820" s="6"/>
      <c r="L1820" s="6"/>
      <c r="M1820" s="6"/>
      <c r="N1820" s="6"/>
      <c r="O1820" s="6"/>
      <c r="P1820" s="6"/>
      <c r="Q1820" s="6"/>
      <c r="R1820" s="6"/>
      <c r="S1820" s="6"/>
      <c r="T1820" s="6"/>
      <c r="U1820" s="6"/>
      <c r="V1820" s="6"/>
      <c r="W1820" s="6"/>
      <c r="X1820" s="6"/>
      <c r="Y1820" s="6"/>
      <c r="Z1820" s="6"/>
      <c r="AA1820" s="6"/>
    </row>
    <row r="1821" spans="2:27">
      <c r="B1821" s="6"/>
      <c r="C1821" s="6"/>
      <c r="D1821" s="6"/>
      <c r="E1821" s="6"/>
      <c r="F1821" s="6"/>
      <c r="G1821" s="6"/>
      <c r="H1821" s="6"/>
      <c r="I1821" s="6"/>
      <c r="J1821" s="6"/>
      <c r="K1821" s="6"/>
      <c r="L1821" s="6"/>
      <c r="M1821" s="6"/>
      <c r="N1821" s="6"/>
      <c r="O1821" s="6"/>
      <c r="P1821" s="6"/>
      <c r="Q1821" s="6"/>
      <c r="R1821" s="6"/>
      <c r="S1821" s="6"/>
      <c r="T1821" s="6"/>
      <c r="U1821" s="6"/>
      <c r="V1821" s="6"/>
      <c r="W1821" s="6"/>
      <c r="X1821" s="6"/>
      <c r="Y1821" s="6"/>
      <c r="Z1821" s="6"/>
      <c r="AA1821" s="6"/>
    </row>
    <row r="1822" spans="2:27">
      <c r="B1822" s="6"/>
      <c r="C1822" s="6"/>
      <c r="D1822" s="6"/>
      <c r="E1822" s="6"/>
      <c r="F1822" s="6"/>
      <c r="G1822" s="6"/>
      <c r="H1822" s="6"/>
      <c r="I1822" s="6"/>
      <c r="J1822" s="6"/>
      <c r="K1822" s="6"/>
      <c r="L1822" s="6"/>
      <c r="M1822" s="6"/>
      <c r="N1822" s="6"/>
      <c r="O1822" s="6"/>
      <c r="P1822" s="6"/>
      <c r="Q1822" s="6"/>
      <c r="R1822" s="6"/>
      <c r="S1822" s="6"/>
      <c r="T1822" s="6"/>
      <c r="U1822" s="6"/>
      <c r="V1822" s="6"/>
      <c r="W1822" s="6"/>
      <c r="X1822" s="6"/>
      <c r="Y1822" s="6"/>
      <c r="Z1822" s="6"/>
      <c r="AA1822" s="6"/>
    </row>
    <row r="1823" spans="2:27">
      <c r="B1823" s="6"/>
      <c r="C1823" s="6"/>
      <c r="D1823" s="6"/>
      <c r="E1823" s="6"/>
      <c r="F1823" s="6"/>
      <c r="G1823" s="6"/>
      <c r="H1823" s="6"/>
      <c r="I1823" s="6"/>
      <c r="J1823" s="6"/>
      <c r="K1823" s="6"/>
      <c r="L1823" s="6"/>
      <c r="M1823" s="6"/>
      <c r="N1823" s="6"/>
      <c r="O1823" s="6"/>
      <c r="P1823" s="6"/>
      <c r="Q1823" s="6"/>
      <c r="R1823" s="6"/>
      <c r="S1823" s="6"/>
      <c r="T1823" s="6"/>
      <c r="U1823" s="6"/>
      <c r="V1823" s="6"/>
      <c r="W1823" s="6"/>
      <c r="X1823" s="6"/>
      <c r="Y1823" s="6"/>
      <c r="Z1823" s="6"/>
      <c r="AA1823" s="6"/>
    </row>
    <row r="1824" spans="2:27">
      <c r="B1824" s="6"/>
      <c r="C1824" s="6"/>
      <c r="D1824" s="6"/>
      <c r="E1824" s="6"/>
      <c r="F1824" s="6"/>
      <c r="G1824" s="6"/>
      <c r="H1824" s="6"/>
      <c r="I1824" s="6"/>
      <c r="J1824" s="6"/>
      <c r="K1824" s="6"/>
      <c r="L1824" s="6"/>
      <c r="M1824" s="6"/>
      <c r="N1824" s="6"/>
      <c r="O1824" s="6"/>
      <c r="P1824" s="6"/>
      <c r="Q1824" s="6"/>
      <c r="R1824" s="6"/>
      <c r="S1824" s="6"/>
      <c r="T1824" s="6"/>
      <c r="U1824" s="6"/>
      <c r="V1824" s="6"/>
      <c r="W1824" s="6"/>
      <c r="X1824" s="6"/>
      <c r="Y1824" s="6"/>
      <c r="Z1824" s="6"/>
      <c r="AA1824" s="6"/>
    </row>
    <row r="1825" spans="2:27">
      <c r="B1825" s="6"/>
      <c r="C1825" s="6"/>
      <c r="D1825" s="6"/>
      <c r="E1825" s="6"/>
      <c r="F1825" s="6"/>
      <c r="G1825" s="6"/>
      <c r="H1825" s="6"/>
      <c r="I1825" s="6"/>
      <c r="J1825" s="6"/>
      <c r="K1825" s="6"/>
      <c r="L1825" s="6"/>
      <c r="M1825" s="6"/>
      <c r="N1825" s="6"/>
      <c r="O1825" s="6"/>
      <c r="P1825" s="6"/>
      <c r="Q1825" s="6"/>
      <c r="R1825" s="6"/>
      <c r="S1825" s="6"/>
      <c r="T1825" s="6"/>
      <c r="U1825" s="6"/>
      <c r="V1825" s="6"/>
      <c r="W1825" s="6"/>
      <c r="X1825" s="6"/>
      <c r="Y1825" s="6"/>
      <c r="Z1825" s="6"/>
      <c r="AA1825" s="6"/>
    </row>
    <row r="1826" spans="2:27">
      <c r="B1826" s="6"/>
      <c r="C1826" s="6"/>
      <c r="D1826" s="6"/>
      <c r="E1826" s="6"/>
      <c r="F1826" s="6"/>
      <c r="G1826" s="6"/>
      <c r="H1826" s="6"/>
      <c r="I1826" s="6"/>
      <c r="J1826" s="6"/>
      <c r="K1826" s="6"/>
      <c r="L1826" s="6"/>
      <c r="M1826" s="6"/>
      <c r="N1826" s="6"/>
      <c r="O1826" s="6"/>
      <c r="P1826" s="6"/>
      <c r="Q1826" s="6"/>
      <c r="R1826" s="6"/>
      <c r="S1826" s="6"/>
      <c r="T1826" s="6"/>
      <c r="U1826" s="6"/>
      <c r="V1826" s="6"/>
      <c r="W1826" s="6"/>
      <c r="X1826" s="6"/>
      <c r="Y1826" s="6"/>
      <c r="Z1826" s="6"/>
      <c r="AA1826" s="6"/>
    </row>
    <row r="1827" spans="2:27">
      <c r="B1827" s="6"/>
      <c r="C1827" s="6"/>
      <c r="D1827" s="6"/>
      <c r="E1827" s="6"/>
      <c r="F1827" s="6"/>
      <c r="G1827" s="6"/>
      <c r="H1827" s="6"/>
      <c r="I1827" s="6"/>
      <c r="J1827" s="6"/>
      <c r="K1827" s="6"/>
      <c r="L1827" s="6"/>
      <c r="M1827" s="6"/>
      <c r="N1827" s="6"/>
      <c r="O1827" s="6"/>
      <c r="P1827" s="6"/>
      <c r="Q1827" s="6"/>
      <c r="R1827" s="6"/>
      <c r="S1827" s="6"/>
      <c r="T1827" s="6"/>
      <c r="U1827" s="6"/>
      <c r="V1827" s="6"/>
      <c r="W1827" s="6"/>
      <c r="X1827" s="6"/>
      <c r="Y1827" s="6"/>
      <c r="Z1827" s="6"/>
      <c r="AA1827" s="6"/>
    </row>
    <row r="1828" spans="2:27">
      <c r="B1828" s="6"/>
      <c r="C1828" s="6"/>
      <c r="D1828" s="6"/>
      <c r="E1828" s="6"/>
      <c r="F1828" s="6"/>
      <c r="G1828" s="6"/>
      <c r="H1828" s="6"/>
      <c r="I1828" s="6"/>
      <c r="J1828" s="6"/>
      <c r="K1828" s="6"/>
      <c r="L1828" s="6"/>
      <c r="M1828" s="6"/>
      <c r="N1828" s="6"/>
      <c r="O1828" s="6"/>
      <c r="P1828" s="6"/>
      <c r="Q1828" s="6"/>
      <c r="R1828" s="6"/>
      <c r="S1828" s="6"/>
      <c r="T1828" s="6"/>
      <c r="U1828" s="6"/>
      <c r="V1828" s="6"/>
      <c r="W1828" s="6"/>
      <c r="X1828" s="6"/>
      <c r="Y1828" s="6"/>
      <c r="Z1828" s="6"/>
      <c r="AA1828" s="6"/>
    </row>
    <row r="1829" spans="2:27">
      <c r="B1829" s="6"/>
      <c r="C1829" s="6"/>
      <c r="D1829" s="6"/>
      <c r="E1829" s="6"/>
      <c r="F1829" s="6"/>
      <c r="G1829" s="6"/>
      <c r="H1829" s="6"/>
      <c r="I1829" s="6"/>
      <c r="J1829" s="6"/>
      <c r="K1829" s="6"/>
      <c r="L1829" s="6"/>
      <c r="M1829" s="6"/>
      <c r="N1829" s="6"/>
      <c r="O1829" s="6"/>
      <c r="P1829" s="6"/>
      <c r="Q1829" s="6"/>
      <c r="R1829" s="6"/>
      <c r="S1829" s="6"/>
      <c r="T1829" s="6"/>
      <c r="U1829" s="6"/>
      <c r="V1829" s="6"/>
      <c r="W1829" s="6"/>
      <c r="X1829" s="6"/>
      <c r="Y1829" s="6"/>
      <c r="Z1829" s="6"/>
      <c r="AA1829" s="6"/>
    </row>
    <row r="1830" spans="2:27">
      <c r="B1830" s="6"/>
      <c r="C1830" s="6"/>
      <c r="D1830" s="6"/>
      <c r="E1830" s="6"/>
      <c r="F1830" s="6"/>
      <c r="G1830" s="6"/>
      <c r="H1830" s="6"/>
      <c r="I1830" s="6"/>
      <c r="J1830" s="6"/>
      <c r="K1830" s="6"/>
      <c r="L1830" s="6"/>
      <c r="M1830" s="6"/>
      <c r="N1830" s="6"/>
      <c r="O1830" s="6"/>
      <c r="P1830" s="6"/>
      <c r="Q1830" s="6"/>
      <c r="R1830" s="6"/>
      <c r="S1830" s="6"/>
      <c r="T1830" s="6"/>
      <c r="U1830" s="6"/>
      <c r="V1830" s="6"/>
      <c r="W1830" s="6"/>
      <c r="X1830" s="6"/>
      <c r="Y1830" s="6"/>
      <c r="Z1830" s="6"/>
      <c r="AA1830" s="6"/>
    </row>
    <row r="1831" spans="2:27">
      <c r="B1831" s="6"/>
      <c r="C1831" s="6"/>
      <c r="D1831" s="6"/>
      <c r="E1831" s="6"/>
      <c r="F1831" s="6"/>
      <c r="G1831" s="6"/>
      <c r="H1831" s="6"/>
      <c r="I1831" s="6"/>
      <c r="J1831" s="6"/>
      <c r="K1831" s="6"/>
      <c r="L1831" s="6"/>
      <c r="M1831" s="6"/>
      <c r="N1831" s="6"/>
      <c r="O1831" s="6"/>
      <c r="P1831" s="6"/>
      <c r="Q1831" s="6"/>
      <c r="R1831" s="6"/>
      <c r="S1831" s="6"/>
      <c r="T1831" s="6"/>
      <c r="U1831" s="6"/>
      <c r="V1831" s="6"/>
      <c r="W1831" s="6"/>
      <c r="X1831" s="6"/>
      <c r="Y1831" s="6"/>
      <c r="Z1831" s="6"/>
      <c r="AA1831" s="6"/>
    </row>
    <row r="1832" spans="2:27">
      <c r="B1832" s="6"/>
      <c r="C1832" s="6"/>
      <c r="D1832" s="6"/>
      <c r="E1832" s="6"/>
      <c r="F1832" s="6"/>
      <c r="G1832" s="6"/>
      <c r="H1832" s="6"/>
      <c r="I1832" s="6"/>
      <c r="J1832" s="6"/>
      <c r="K1832" s="6"/>
      <c r="L1832" s="6"/>
      <c r="M1832" s="6"/>
      <c r="N1832" s="6"/>
      <c r="O1832" s="6"/>
      <c r="P1832" s="6"/>
      <c r="Q1832" s="6"/>
      <c r="R1832" s="6"/>
      <c r="S1832" s="6"/>
      <c r="T1832" s="6"/>
      <c r="U1832" s="6"/>
      <c r="V1832" s="6"/>
      <c r="W1832" s="6"/>
      <c r="X1832" s="6"/>
      <c r="Y1832" s="6"/>
      <c r="Z1832" s="6"/>
      <c r="AA1832" s="6"/>
    </row>
    <row r="1833" spans="2:27">
      <c r="B1833" s="6"/>
      <c r="C1833" s="6"/>
      <c r="D1833" s="6"/>
      <c r="E1833" s="6"/>
      <c r="F1833" s="6"/>
      <c r="G1833" s="6"/>
      <c r="H1833" s="6"/>
      <c r="I1833" s="6"/>
      <c r="J1833" s="6"/>
      <c r="K1833" s="6"/>
      <c r="L1833" s="6"/>
      <c r="M1833" s="6"/>
      <c r="N1833" s="6"/>
      <c r="O1833" s="6"/>
      <c r="P1833" s="6"/>
      <c r="Q1833" s="6"/>
      <c r="R1833" s="6"/>
      <c r="S1833" s="6"/>
      <c r="T1833" s="6"/>
      <c r="U1833" s="6"/>
      <c r="V1833" s="6"/>
      <c r="W1833" s="6"/>
      <c r="X1833" s="6"/>
      <c r="Y1833" s="6"/>
      <c r="Z1833" s="6"/>
      <c r="AA1833" s="6"/>
    </row>
    <row r="1834" spans="2:27">
      <c r="B1834" s="6"/>
      <c r="C1834" s="6"/>
      <c r="D1834" s="6"/>
      <c r="E1834" s="6"/>
      <c r="F1834" s="6"/>
      <c r="G1834" s="6"/>
      <c r="H1834" s="6"/>
      <c r="I1834" s="6"/>
      <c r="J1834" s="6"/>
      <c r="K1834" s="6"/>
      <c r="L1834" s="6"/>
      <c r="M1834" s="6"/>
      <c r="N1834" s="6"/>
      <c r="O1834" s="6"/>
      <c r="P1834" s="6"/>
      <c r="Q1834" s="6"/>
      <c r="R1834" s="6"/>
      <c r="S1834" s="6"/>
      <c r="T1834" s="6"/>
      <c r="U1834" s="6"/>
      <c r="V1834" s="6"/>
      <c r="W1834" s="6"/>
      <c r="X1834" s="6"/>
      <c r="Y1834" s="6"/>
      <c r="Z1834" s="6"/>
      <c r="AA1834" s="6"/>
    </row>
    <row r="1835" spans="2:27">
      <c r="B1835" s="6"/>
      <c r="C1835" s="6"/>
      <c r="D1835" s="6"/>
      <c r="E1835" s="6"/>
      <c r="F1835" s="6"/>
      <c r="G1835" s="6"/>
      <c r="H1835" s="6"/>
      <c r="I1835" s="6"/>
      <c r="J1835" s="6"/>
      <c r="K1835" s="6"/>
      <c r="L1835" s="6"/>
      <c r="M1835" s="6"/>
      <c r="N1835" s="6"/>
      <c r="O1835" s="6"/>
      <c r="P1835" s="6"/>
      <c r="Q1835" s="6"/>
      <c r="R1835" s="6"/>
      <c r="S1835" s="6"/>
      <c r="T1835" s="6"/>
      <c r="U1835" s="6"/>
      <c r="V1835" s="6"/>
      <c r="W1835" s="6"/>
      <c r="X1835" s="6"/>
      <c r="Y1835" s="6"/>
      <c r="Z1835" s="6"/>
      <c r="AA1835" s="6"/>
    </row>
    <row r="1836" spans="2:27">
      <c r="B1836" s="6"/>
      <c r="C1836" s="6"/>
      <c r="D1836" s="6"/>
      <c r="E1836" s="6"/>
      <c r="F1836" s="6"/>
      <c r="G1836" s="6"/>
      <c r="H1836" s="6"/>
      <c r="I1836" s="6"/>
      <c r="J1836" s="6"/>
      <c r="K1836" s="6"/>
      <c r="L1836" s="6"/>
      <c r="M1836" s="6"/>
      <c r="N1836" s="6"/>
      <c r="O1836" s="6"/>
      <c r="P1836" s="6"/>
      <c r="Q1836" s="6"/>
      <c r="R1836" s="6"/>
      <c r="S1836" s="6"/>
      <c r="T1836" s="6"/>
      <c r="U1836" s="6"/>
      <c r="V1836" s="6"/>
      <c r="W1836" s="6"/>
      <c r="X1836" s="6"/>
      <c r="Y1836" s="6"/>
      <c r="Z1836" s="6"/>
      <c r="AA1836" s="6"/>
    </row>
    <row r="1837" spans="2:27">
      <c r="B1837" s="6"/>
      <c r="C1837" s="6"/>
      <c r="D1837" s="6"/>
      <c r="E1837" s="6"/>
      <c r="F1837" s="6"/>
      <c r="G1837" s="6"/>
      <c r="H1837" s="6"/>
      <c r="I1837" s="6"/>
      <c r="J1837" s="6"/>
      <c r="K1837" s="6"/>
      <c r="L1837" s="6"/>
      <c r="M1837" s="6"/>
      <c r="N1837" s="6"/>
      <c r="O1837" s="6"/>
      <c r="P1837" s="6"/>
      <c r="Q1837" s="6"/>
      <c r="R1837" s="6"/>
      <c r="S1837" s="6"/>
      <c r="T1837" s="6"/>
      <c r="U1837" s="6"/>
      <c r="V1837" s="6"/>
      <c r="W1837" s="6"/>
      <c r="X1837" s="6"/>
      <c r="Y1837" s="6"/>
      <c r="Z1837" s="6"/>
      <c r="AA1837" s="6"/>
    </row>
    <row r="1838" spans="2:27">
      <c r="B1838" s="6"/>
      <c r="C1838" s="6"/>
      <c r="D1838" s="6"/>
      <c r="E1838" s="6"/>
      <c r="F1838" s="6"/>
      <c r="G1838" s="6"/>
      <c r="H1838" s="6"/>
      <c r="I1838" s="6"/>
      <c r="J1838" s="6"/>
      <c r="K1838" s="6"/>
      <c r="L1838" s="6"/>
      <c r="M1838" s="6"/>
      <c r="N1838" s="6"/>
      <c r="O1838" s="6"/>
      <c r="P1838" s="6"/>
      <c r="Q1838" s="6"/>
      <c r="R1838" s="6"/>
      <c r="S1838" s="6"/>
      <c r="T1838" s="6"/>
      <c r="U1838" s="6"/>
      <c r="V1838" s="6"/>
      <c r="W1838" s="6"/>
      <c r="X1838" s="6"/>
      <c r="Y1838" s="6"/>
      <c r="Z1838" s="6"/>
      <c r="AA1838" s="6"/>
    </row>
    <row r="1839" spans="2:27">
      <c r="B1839" s="6"/>
      <c r="C1839" s="6"/>
      <c r="D1839" s="6"/>
      <c r="E1839" s="6"/>
      <c r="F1839" s="6"/>
      <c r="G1839" s="6"/>
      <c r="H1839" s="6"/>
      <c r="I1839" s="6"/>
      <c r="J1839" s="6"/>
      <c r="K1839" s="6"/>
      <c r="L1839" s="6"/>
      <c r="M1839" s="6"/>
      <c r="N1839" s="6"/>
      <c r="O1839" s="6"/>
      <c r="P1839" s="6"/>
      <c r="Q1839" s="6"/>
      <c r="R1839" s="6"/>
      <c r="S1839" s="6"/>
      <c r="T1839" s="6"/>
      <c r="U1839" s="6"/>
      <c r="V1839" s="6"/>
      <c r="W1839" s="6"/>
      <c r="X1839" s="6"/>
      <c r="Y1839" s="6"/>
      <c r="Z1839" s="6"/>
      <c r="AA1839" s="6"/>
    </row>
    <row r="1840" spans="2:27">
      <c r="B1840" s="6"/>
      <c r="C1840" s="6"/>
      <c r="D1840" s="6"/>
      <c r="E1840" s="6"/>
      <c r="F1840" s="6"/>
      <c r="G1840" s="6"/>
      <c r="H1840" s="6"/>
      <c r="I1840" s="6"/>
      <c r="J1840" s="6"/>
      <c r="K1840" s="6"/>
      <c r="L1840" s="6"/>
      <c r="M1840" s="6"/>
      <c r="N1840" s="6"/>
      <c r="O1840" s="6"/>
      <c r="P1840" s="6"/>
      <c r="Q1840" s="6"/>
      <c r="R1840" s="6"/>
      <c r="S1840" s="6"/>
      <c r="T1840" s="6"/>
      <c r="U1840" s="6"/>
      <c r="V1840" s="6"/>
      <c r="W1840" s="6"/>
      <c r="X1840" s="6"/>
      <c r="Y1840" s="6"/>
      <c r="Z1840" s="6"/>
      <c r="AA1840" s="6"/>
    </row>
    <row r="1841" spans="2:27">
      <c r="B1841" s="6"/>
      <c r="C1841" s="6"/>
      <c r="D1841" s="6"/>
      <c r="E1841" s="6"/>
      <c r="F1841" s="6"/>
      <c r="G1841" s="6"/>
      <c r="H1841" s="6"/>
      <c r="I1841" s="6"/>
      <c r="J1841" s="6"/>
      <c r="K1841" s="6"/>
      <c r="L1841" s="6"/>
      <c r="M1841" s="6"/>
      <c r="N1841" s="6"/>
      <c r="O1841" s="6"/>
      <c r="P1841" s="6"/>
      <c r="Q1841" s="6"/>
      <c r="R1841" s="6"/>
      <c r="S1841" s="6"/>
      <c r="T1841" s="6"/>
      <c r="U1841" s="6"/>
      <c r="V1841" s="6"/>
      <c r="W1841" s="6"/>
      <c r="X1841" s="6"/>
      <c r="Y1841" s="6"/>
      <c r="Z1841" s="6"/>
      <c r="AA1841" s="6"/>
    </row>
    <row r="1842" spans="2:27">
      <c r="B1842" s="6"/>
      <c r="C1842" s="6"/>
      <c r="D1842" s="6"/>
      <c r="E1842" s="6"/>
      <c r="F1842" s="6"/>
      <c r="G1842" s="6"/>
      <c r="H1842" s="6"/>
      <c r="I1842" s="6"/>
      <c r="J1842" s="6"/>
      <c r="K1842" s="6"/>
      <c r="L1842" s="6"/>
      <c r="M1842" s="6"/>
      <c r="N1842" s="6"/>
      <c r="O1842" s="6"/>
      <c r="P1842" s="6"/>
      <c r="Q1842" s="6"/>
      <c r="R1842" s="6"/>
      <c r="S1842" s="6"/>
      <c r="T1842" s="6"/>
      <c r="U1842" s="6"/>
      <c r="V1842" s="6"/>
      <c r="W1842" s="6"/>
      <c r="X1842" s="6"/>
      <c r="Y1842" s="6"/>
      <c r="Z1842" s="6"/>
      <c r="AA1842" s="6"/>
    </row>
    <row r="1843" spans="2:27">
      <c r="B1843" s="6"/>
      <c r="C1843" s="6"/>
      <c r="D1843" s="6"/>
      <c r="E1843" s="6"/>
      <c r="F1843" s="6"/>
      <c r="G1843" s="6"/>
      <c r="H1843" s="6"/>
      <c r="I1843" s="6"/>
      <c r="J1843" s="6"/>
      <c r="K1843" s="6"/>
      <c r="L1843" s="6"/>
      <c r="M1843" s="6"/>
      <c r="N1843" s="6"/>
      <c r="O1843" s="6"/>
      <c r="P1843" s="6"/>
      <c r="Q1843" s="6"/>
      <c r="R1843" s="6"/>
      <c r="S1843" s="6"/>
      <c r="T1843" s="6"/>
      <c r="U1843" s="6"/>
      <c r="V1843" s="6"/>
      <c r="W1843" s="6"/>
      <c r="X1843" s="6"/>
      <c r="Y1843" s="6"/>
      <c r="Z1843" s="6"/>
      <c r="AA1843" s="6"/>
    </row>
    <row r="1844" spans="2:27">
      <c r="B1844" s="6"/>
      <c r="C1844" s="6"/>
      <c r="D1844" s="6"/>
      <c r="E1844" s="6"/>
      <c r="F1844" s="6"/>
      <c r="G1844" s="6"/>
      <c r="H1844" s="6"/>
      <c r="I1844" s="6"/>
      <c r="J1844" s="6"/>
      <c r="K1844" s="6"/>
      <c r="L1844" s="6"/>
      <c r="M1844" s="6"/>
      <c r="N1844" s="6"/>
      <c r="O1844" s="6"/>
      <c r="P1844" s="6"/>
      <c r="Q1844" s="6"/>
      <c r="R1844" s="6"/>
      <c r="S1844" s="6"/>
      <c r="T1844" s="6"/>
      <c r="U1844" s="6"/>
      <c r="V1844" s="6"/>
      <c r="W1844" s="6"/>
      <c r="X1844" s="6"/>
      <c r="Y1844" s="6"/>
      <c r="Z1844" s="6"/>
      <c r="AA1844" s="6"/>
    </row>
    <row r="1845" spans="2:27">
      <c r="B1845" s="6"/>
      <c r="C1845" s="6"/>
      <c r="D1845" s="6"/>
      <c r="E1845" s="6"/>
      <c r="F1845" s="6"/>
      <c r="G1845" s="6"/>
      <c r="H1845" s="6"/>
      <c r="I1845" s="6"/>
      <c r="J1845" s="6"/>
      <c r="K1845" s="6"/>
      <c r="L1845" s="6"/>
      <c r="M1845" s="6"/>
      <c r="N1845" s="6"/>
      <c r="O1845" s="6"/>
      <c r="P1845" s="6"/>
      <c r="Q1845" s="6"/>
      <c r="R1845" s="6"/>
      <c r="S1845" s="6"/>
      <c r="T1845" s="6"/>
      <c r="U1845" s="6"/>
      <c r="V1845" s="6"/>
      <c r="W1845" s="6"/>
      <c r="X1845" s="6"/>
      <c r="Y1845" s="6"/>
      <c r="Z1845" s="6"/>
      <c r="AA1845" s="6"/>
    </row>
    <row r="1846" spans="2:27">
      <c r="B1846" s="6"/>
      <c r="C1846" s="6"/>
      <c r="D1846" s="6"/>
      <c r="E1846" s="6"/>
      <c r="F1846" s="6"/>
      <c r="G1846" s="6"/>
      <c r="H1846" s="6"/>
      <c r="I1846" s="6"/>
      <c r="J1846" s="6"/>
      <c r="K1846" s="6"/>
      <c r="L1846" s="6"/>
      <c r="M1846" s="6"/>
      <c r="N1846" s="6"/>
      <c r="O1846" s="6"/>
      <c r="P1846" s="6"/>
      <c r="Q1846" s="6"/>
      <c r="R1846" s="6"/>
      <c r="S1846" s="6"/>
      <c r="T1846" s="6"/>
      <c r="U1846" s="6"/>
      <c r="V1846" s="6"/>
      <c r="W1846" s="6"/>
      <c r="X1846" s="6"/>
      <c r="Y1846" s="6"/>
      <c r="Z1846" s="6"/>
      <c r="AA1846" s="6"/>
    </row>
    <row r="1847" spans="2:27">
      <c r="B1847" s="6"/>
      <c r="C1847" s="6"/>
      <c r="D1847" s="6"/>
      <c r="E1847" s="6"/>
      <c r="F1847" s="6"/>
      <c r="G1847" s="6"/>
      <c r="H1847" s="6"/>
      <c r="I1847" s="6"/>
      <c r="J1847" s="6"/>
      <c r="K1847" s="6"/>
      <c r="L1847" s="6"/>
      <c r="M1847" s="6"/>
      <c r="N1847" s="6"/>
      <c r="O1847" s="6"/>
      <c r="P1847" s="6"/>
      <c r="Q1847" s="6"/>
      <c r="R1847" s="6"/>
      <c r="S1847" s="6"/>
      <c r="T1847" s="6"/>
      <c r="U1847" s="6"/>
      <c r="V1847" s="6"/>
      <c r="W1847" s="6"/>
      <c r="X1847" s="6"/>
      <c r="Y1847" s="6"/>
      <c r="Z1847" s="6"/>
      <c r="AA1847" s="6"/>
    </row>
    <row r="1848" spans="2:27">
      <c r="B1848" s="6"/>
      <c r="C1848" s="6"/>
      <c r="D1848" s="6"/>
      <c r="E1848" s="6"/>
      <c r="F1848" s="6"/>
      <c r="G1848" s="6"/>
      <c r="H1848" s="6"/>
      <c r="I1848" s="6"/>
      <c r="J1848" s="6"/>
      <c r="K1848" s="6"/>
      <c r="L1848" s="6"/>
      <c r="M1848" s="6"/>
      <c r="N1848" s="6"/>
      <c r="O1848" s="6"/>
      <c r="P1848" s="6"/>
      <c r="Q1848" s="6"/>
      <c r="R1848" s="6"/>
      <c r="S1848" s="6"/>
      <c r="T1848" s="6"/>
      <c r="U1848" s="6"/>
      <c r="V1848" s="6"/>
      <c r="W1848" s="6"/>
      <c r="X1848" s="6"/>
      <c r="Y1848" s="6"/>
      <c r="Z1848" s="6"/>
      <c r="AA1848" s="6"/>
    </row>
    <row r="1849" spans="2:27">
      <c r="B1849" s="6"/>
      <c r="C1849" s="6"/>
      <c r="D1849" s="6"/>
      <c r="E1849" s="6"/>
      <c r="F1849" s="6"/>
      <c r="G1849" s="6"/>
      <c r="H1849" s="6"/>
      <c r="I1849" s="6"/>
      <c r="J1849" s="6"/>
      <c r="K1849" s="6"/>
      <c r="L1849" s="6"/>
      <c r="M1849" s="6"/>
      <c r="N1849" s="6"/>
      <c r="O1849" s="6"/>
      <c r="P1849" s="6"/>
      <c r="Q1849" s="6"/>
      <c r="R1849" s="6"/>
      <c r="S1849" s="6"/>
      <c r="T1849" s="6"/>
      <c r="U1849" s="6"/>
      <c r="V1849" s="6"/>
      <c r="W1849" s="6"/>
      <c r="X1849" s="6"/>
      <c r="Y1849" s="6"/>
      <c r="Z1849" s="6"/>
      <c r="AA1849" s="6"/>
    </row>
    <row r="1850" spans="2:27">
      <c r="B1850" s="6"/>
      <c r="C1850" s="6"/>
      <c r="D1850" s="6"/>
      <c r="E1850" s="6"/>
      <c r="F1850" s="6"/>
      <c r="G1850" s="6"/>
      <c r="H1850" s="6"/>
      <c r="I1850" s="6"/>
      <c r="J1850" s="6"/>
      <c r="K1850" s="6"/>
      <c r="L1850" s="6"/>
      <c r="M1850" s="6"/>
      <c r="N1850" s="6"/>
      <c r="O1850" s="6"/>
      <c r="P1850" s="6"/>
      <c r="Q1850" s="6"/>
      <c r="R1850" s="6"/>
      <c r="S1850" s="6"/>
      <c r="T1850" s="6"/>
      <c r="U1850" s="6"/>
      <c r="V1850" s="6"/>
      <c r="W1850" s="6"/>
      <c r="X1850" s="6"/>
      <c r="Y1850" s="6"/>
      <c r="Z1850" s="6"/>
      <c r="AA1850" s="6"/>
    </row>
    <row r="1851" spans="2:27">
      <c r="B1851" s="6"/>
      <c r="C1851" s="6"/>
      <c r="D1851" s="6"/>
      <c r="E1851" s="6"/>
      <c r="F1851" s="6"/>
      <c r="G1851" s="6"/>
      <c r="H1851" s="6"/>
      <c r="I1851" s="6"/>
      <c r="J1851" s="6"/>
      <c r="K1851" s="6"/>
      <c r="L1851" s="6"/>
      <c r="M1851" s="6"/>
      <c r="N1851" s="6"/>
      <c r="O1851" s="6"/>
      <c r="P1851" s="6"/>
      <c r="Q1851" s="6"/>
      <c r="R1851" s="6"/>
      <c r="S1851" s="6"/>
      <c r="T1851" s="6"/>
      <c r="U1851" s="6"/>
      <c r="V1851" s="6"/>
      <c r="W1851" s="6"/>
      <c r="X1851" s="6"/>
      <c r="Y1851" s="6"/>
      <c r="Z1851" s="6"/>
      <c r="AA1851" s="6"/>
    </row>
    <row r="1852" spans="2:27">
      <c r="B1852" s="6"/>
      <c r="C1852" s="6"/>
      <c r="D1852" s="6"/>
      <c r="E1852" s="6"/>
      <c r="F1852" s="6"/>
      <c r="G1852" s="6"/>
      <c r="H1852" s="6"/>
      <c r="I1852" s="6"/>
      <c r="J1852" s="6"/>
      <c r="K1852" s="6"/>
      <c r="L1852" s="6"/>
      <c r="M1852" s="6"/>
      <c r="N1852" s="6"/>
      <c r="O1852" s="6"/>
      <c r="P1852" s="6"/>
      <c r="Q1852" s="6"/>
      <c r="R1852" s="6"/>
      <c r="S1852" s="6"/>
      <c r="T1852" s="6"/>
      <c r="U1852" s="6"/>
      <c r="V1852" s="6"/>
      <c r="W1852" s="6"/>
      <c r="X1852" s="6"/>
      <c r="Y1852" s="6"/>
      <c r="Z1852" s="6"/>
      <c r="AA1852" s="6"/>
    </row>
    <row r="1853" spans="2:27">
      <c r="B1853" s="6"/>
      <c r="C1853" s="6"/>
      <c r="D1853" s="6"/>
      <c r="E1853" s="6"/>
      <c r="F1853" s="6"/>
      <c r="G1853" s="6"/>
      <c r="H1853" s="6"/>
      <c r="I1853" s="6"/>
      <c r="J1853" s="6"/>
      <c r="K1853" s="6"/>
      <c r="L1853" s="6"/>
      <c r="M1853" s="6"/>
      <c r="N1853" s="6"/>
      <c r="O1853" s="6"/>
      <c r="P1853" s="6"/>
      <c r="Q1853" s="6"/>
      <c r="R1853" s="6"/>
      <c r="S1853" s="6"/>
      <c r="T1853" s="6"/>
      <c r="U1853" s="6"/>
      <c r="V1853" s="6"/>
      <c r="W1853" s="6"/>
      <c r="X1853" s="6"/>
      <c r="Y1853" s="6"/>
      <c r="Z1853" s="6"/>
      <c r="AA1853" s="6"/>
    </row>
    <row r="1854" spans="2:27">
      <c r="B1854" s="6"/>
      <c r="C1854" s="6"/>
      <c r="D1854" s="6"/>
      <c r="E1854" s="6"/>
      <c r="F1854" s="6"/>
      <c r="G1854" s="6"/>
      <c r="H1854" s="6"/>
      <c r="I1854" s="6"/>
      <c r="J1854" s="6"/>
      <c r="K1854" s="6"/>
      <c r="L1854" s="6"/>
      <c r="M1854" s="6"/>
      <c r="N1854" s="6"/>
      <c r="O1854" s="6"/>
      <c r="P1854" s="6"/>
      <c r="Q1854" s="6"/>
      <c r="R1854" s="6"/>
      <c r="S1854" s="6"/>
      <c r="T1854" s="6"/>
      <c r="U1854" s="6"/>
      <c r="V1854" s="6"/>
      <c r="W1854" s="6"/>
      <c r="X1854" s="6"/>
      <c r="Y1854" s="6"/>
      <c r="Z1854" s="6"/>
      <c r="AA1854" s="6"/>
    </row>
    <row r="1855" spans="2:27">
      <c r="B1855" s="6"/>
      <c r="C1855" s="6"/>
      <c r="D1855" s="6"/>
      <c r="E1855" s="6"/>
      <c r="F1855" s="6"/>
      <c r="G1855" s="6"/>
      <c r="H1855" s="6"/>
      <c r="I1855" s="6"/>
      <c r="J1855" s="6"/>
      <c r="K1855" s="6"/>
      <c r="L1855" s="6"/>
      <c r="M1855" s="6"/>
      <c r="N1855" s="6"/>
      <c r="O1855" s="6"/>
      <c r="P1855" s="6"/>
      <c r="Q1855" s="6"/>
      <c r="R1855" s="6"/>
      <c r="S1855" s="6"/>
      <c r="T1855" s="6"/>
      <c r="U1855" s="6"/>
      <c r="V1855" s="6"/>
      <c r="W1855" s="6"/>
      <c r="X1855" s="6"/>
      <c r="Y1855" s="6"/>
      <c r="Z1855" s="6"/>
      <c r="AA1855" s="6"/>
    </row>
    <row r="1856" spans="2:27">
      <c r="B1856" s="6"/>
      <c r="C1856" s="6"/>
      <c r="D1856" s="6"/>
      <c r="E1856" s="6"/>
      <c r="F1856" s="6"/>
      <c r="G1856" s="6"/>
      <c r="H1856" s="6"/>
      <c r="I1856" s="6"/>
      <c r="J1856" s="6"/>
      <c r="K1856" s="6"/>
      <c r="L1856" s="6"/>
      <c r="M1856" s="6"/>
      <c r="N1856" s="6"/>
      <c r="O1856" s="6"/>
      <c r="P1856" s="6"/>
      <c r="Q1856" s="6"/>
      <c r="R1856" s="6"/>
      <c r="S1856" s="6"/>
      <c r="T1856" s="6"/>
      <c r="U1856" s="6"/>
      <c r="V1856" s="6"/>
      <c r="W1856" s="6"/>
      <c r="X1856" s="6"/>
      <c r="Y1856" s="6"/>
      <c r="Z1856" s="6"/>
      <c r="AA1856" s="6"/>
    </row>
    <row r="1857" spans="2:27">
      <c r="B1857" s="6"/>
      <c r="C1857" s="6"/>
      <c r="D1857" s="6"/>
      <c r="E1857" s="6"/>
      <c r="F1857" s="6"/>
      <c r="G1857" s="6"/>
      <c r="H1857" s="6"/>
      <c r="I1857" s="6"/>
      <c r="J1857" s="6"/>
      <c r="K1857" s="6"/>
      <c r="L1857" s="6"/>
      <c r="M1857" s="6"/>
      <c r="N1857" s="6"/>
      <c r="O1857" s="6"/>
      <c r="P1857" s="6"/>
      <c r="Q1857" s="6"/>
      <c r="R1857" s="6"/>
      <c r="S1857" s="6"/>
      <c r="T1857" s="6"/>
      <c r="U1857" s="6"/>
      <c r="V1857" s="6"/>
      <c r="W1857" s="6"/>
      <c r="X1857" s="6"/>
      <c r="Y1857" s="6"/>
      <c r="Z1857" s="6"/>
      <c r="AA1857" s="6"/>
    </row>
    <row r="1858" spans="2:27">
      <c r="B1858" s="6"/>
      <c r="C1858" s="6"/>
      <c r="D1858" s="6"/>
      <c r="E1858" s="6"/>
      <c r="F1858" s="6"/>
      <c r="G1858" s="6"/>
      <c r="H1858" s="6"/>
      <c r="I1858" s="6"/>
      <c r="J1858" s="6"/>
      <c r="K1858" s="6"/>
      <c r="L1858" s="6"/>
      <c r="M1858" s="6"/>
      <c r="N1858" s="6"/>
      <c r="O1858" s="6"/>
      <c r="P1858" s="6"/>
      <c r="Q1858" s="6"/>
      <c r="R1858" s="6"/>
      <c r="S1858" s="6"/>
      <c r="T1858" s="6"/>
      <c r="U1858" s="6"/>
      <c r="V1858" s="6"/>
      <c r="W1858" s="6"/>
      <c r="X1858" s="6"/>
      <c r="Y1858" s="6"/>
      <c r="Z1858" s="6"/>
      <c r="AA1858" s="6"/>
    </row>
    <row r="1859" spans="2:27">
      <c r="B1859" s="6"/>
      <c r="C1859" s="6"/>
      <c r="D1859" s="6"/>
      <c r="E1859" s="6"/>
      <c r="F1859" s="6"/>
      <c r="G1859" s="6"/>
      <c r="H1859" s="6"/>
      <c r="I1859" s="6"/>
      <c r="J1859" s="6"/>
      <c r="K1859" s="6"/>
      <c r="L1859" s="6"/>
      <c r="M1859" s="6"/>
      <c r="N1859" s="6"/>
      <c r="O1859" s="6"/>
      <c r="P1859" s="6"/>
      <c r="Q1859" s="6"/>
      <c r="R1859" s="6"/>
      <c r="S1859" s="6"/>
      <c r="T1859" s="6"/>
      <c r="U1859" s="6"/>
      <c r="V1859" s="6"/>
      <c r="W1859" s="6"/>
      <c r="X1859" s="6"/>
      <c r="Y1859" s="6"/>
      <c r="Z1859" s="6"/>
      <c r="AA1859" s="6"/>
    </row>
    <row r="1860" spans="2:27">
      <c r="B1860" s="6"/>
      <c r="C1860" s="6"/>
      <c r="D1860" s="6"/>
      <c r="E1860" s="6"/>
      <c r="F1860" s="6"/>
      <c r="G1860" s="6"/>
      <c r="H1860" s="6"/>
      <c r="I1860" s="6"/>
      <c r="J1860" s="6"/>
      <c r="K1860" s="6"/>
      <c r="L1860" s="6"/>
      <c r="M1860" s="6"/>
      <c r="N1860" s="6"/>
      <c r="O1860" s="6"/>
      <c r="P1860" s="6"/>
      <c r="Q1860" s="6"/>
      <c r="R1860" s="6"/>
      <c r="S1860" s="6"/>
      <c r="T1860" s="6"/>
      <c r="U1860" s="6"/>
      <c r="V1860" s="6"/>
      <c r="W1860" s="6"/>
      <c r="X1860" s="6"/>
      <c r="Y1860" s="6"/>
      <c r="Z1860" s="6"/>
      <c r="AA1860" s="6"/>
    </row>
    <row r="1861" spans="2:27">
      <c r="B1861" s="6"/>
      <c r="C1861" s="6"/>
      <c r="D1861" s="6"/>
      <c r="E1861" s="6"/>
      <c r="F1861" s="6"/>
      <c r="G1861" s="6"/>
      <c r="H1861" s="6"/>
      <c r="I1861" s="6"/>
      <c r="J1861" s="6"/>
      <c r="K1861" s="6"/>
      <c r="L1861" s="6"/>
      <c r="M1861" s="6"/>
      <c r="N1861" s="6"/>
      <c r="O1861" s="6"/>
      <c r="P1861" s="6"/>
      <c r="Q1861" s="6"/>
      <c r="R1861" s="6"/>
      <c r="S1861" s="6"/>
      <c r="T1861" s="6"/>
      <c r="U1861" s="6"/>
      <c r="V1861" s="6"/>
      <c r="W1861" s="6"/>
      <c r="X1861" s="6"/>
      <c r="Y1861" s="6"/>
      <c r="Z1861" s="6"/>
      <c r="AA1861" s="6"/>
    </row>
    <row r="1862" spans="2:27">
      <c r="B1862" s="6"/>
      <c r="C1862" s="6"/>
      <c r="D1862" s="6"/>
      <c r="E1862" s="6"/>
      <c r="F1862" s="6"/>
      <c r="G1862" s="6"/>
      <c r="H1862" s="6"/>
      <c r="I1862" s="6"/>
      <c r="J1862" s="6"/>
      <c r="K1862" s="6"/>
      <c r="L1862" s="6"/>
      <c r="M1862" s="6"/>
      <c r="N1862" s="6"/>
      <c r="O1862" s="6"/>
      <c r="P1862" s="6"/>
      <c r="Q1862" s="6"/>
      <c r="R1862" s="6"/>
      <c r="S1862" s="6"/>
      <c r="T1862" s="6"/>
      <c r="U1862" s="6"/>
      <c r="V1862" s="6"/>
      <c r="W1862" s="6"/>
      <c r="X1862" s="6"/>
      <c r="Y1862" s="6"/>
      <c r="Z1862" s="6"/>
      <c r="AA1862" s="6"/>
    </row>
    <row r="1863" spans="2:27">
      <c r="B1863" s="6"/>
      <c r="C1863" s="6"/>
      <c r="D1863" s="6"/>
      <c r="E1863" s="6"/>
      <c r="F1863" s="6"/>
      <c r="G1863" s="6"/>
      <c r="H1863" s="6"/>
      <c r="I1863" s="6"/>
      <c r="J1863" s="6"/>
      <c r="K1863" s="6"/>
      <c r="L1863" s="6"/>
      <c r="M1863" s="6"/>
      <c r="N1863" s="6"/>
      <c r="O1863" s="6"/>
      <c r="P1863" s="6"/>
      <c r="Q1863" s="6"/>
      <c r="R1863" s="6"/>
      <c r="S1863" s="6"/>
      <c r="T1863" s="6"/>
      <c r="U1863" s="6"/>
      <c r="V1863" s="6"/>
      <c r="W1863" s="6"/>
      <c r="X1863" s="6"/>
      <c r="Y1863" s="6"/>
      <c r="Z1863" s="6"/>
      <c r="AA1863" s="6"/>
    </row>
    <row r="1864" spans="2:27">
      <c r="B1864" s="6"/>
      <c r="C1864" s="6"/>
      <c r="D1864" s="6"/>
      <c r="E1864" s="6"/>
      <c r="F1864" s="6"/>
      <c r="G1864" s="6"/>
      <c r="H1864" s="6"/>
      <c r="I1864" s="6"/>
      <c r="J1864" s="6"/>
      <c r="K1864" s="6"/>
      <c r="L1864" s="6"/>
      <c r="M1864" s="6"/>
      <c r="N1864" s="6"/>
      <c r="O1864" s="6"/>
      <c r="P1864" s="6"/>
      <c r="Q1864" s="6"/>
      <c r="R1864" s="6"/>
      <c r="S1864" s="6"/>
      <c r="T1864" s="6"/>
      <c r="U1864" s="6"/>
      <c r="V1864" s="6"/>
      <c r="W1864" s="6"/>
      <c r="X1864" s="6"/>
      <c r="Y1864" s="6"/>
      <c r="Z1864" s="6"/>
      <c r="AA1864" s="6"/>
    </row>
    <row r="1865" spans="2:27">
      <c r="B1865" s="6"/>
      <c r="C1865" s="6"/>
      <c r="D1865" s="6"/>
      <c r="E1865" s="6"/>
      <c r="F1865" s="6"/>
      <c r="G1865" s="6"/>
      <c r="H1865" s="6"/>
      <c r="I1865" s="6"/>
      <c r="J1865" s="6"/>
      <c r="K1865" s="6"/>
      <c r="L1865" s="6"/>
      <c r="M1865" s="6"/>
      <c r="N1865" s="6"/>
      <c r="O1865" s="6"/>
      <c r="P1865" s="6"/>
      <c r="Q1865" s="6"/>
      <c r="R1865" s="6"/>
      <c r="S1865" s="6"/>
      <c r="T1865" s="6"/>
      <c r="U1865" s="6"/>
      <c r="V1865" s="6"/>
      <c r="W1865" s="6"/>
      <c r="X1865" s="6"/>
      <c r="Y1865" s="6"/>
      <c r="Z1865" s="6"/>
      <c r="AA1865" s="6"/>
    </row>
    <row r="1866" spans="2:27">
      <c r="B1866" s="6"/>
      <c r="C1866" s="6"/>
      <c r="D1866" s="6"/>
      <c r="E1866" s="6"/>
      <c r="F1866" s="6"/>
      <c r="G1866" s="6"/>
      <c r="H1866" s="6"/>
      <c r="I1866" s="6"/>
      <c r="J1866" s="6"/>
      <c r="K1866" s="6"/>
      <c r="L1866" s="6"/>
      <c r="M1866" s="6"/>
      <c r="N1866" s="6"/>
      <c r="O1866" s="6"/>
      <c r="P1866" s="6"/>
      <c r="Q1866" s="6"/>
      <c r="R1866" s="6"/>
      <c r="S1866" s="6"/>
      <c r="T1866" s="6"/>
      <c r="U1866" s="6"/>
      <c r="V1866" s="6"/>
      <c r="W1866" s="6"/>
      <c r="X1866" s="6"/>
      <c r="Y1866" s="6"/>
      <c r="Z1866" s="6"/>
      <c r="AA1866" s="6"/>
    </row>
    <row r="1867" spans="2:27">
      <c r="B1867" s="6"/>
      <c r="C1867" s="6"/>
      <c r="D1867" s="6"/>
      <c r="E1867" s="6"/>
      <c r="F1867" s="6"/>
      <c r="G1867" s="6"/>
      <c r="H1867" s="6"/>
      <c r="I1867" s="6"/>
      <c r="J1867" s="6"/>
      <c r="K1867" s="6"/>
      <c r="L1867" s="6"/>
      <c r="M1867" s="6"/>
      <c r="N1867" s="6"/>
      <c r="O1867" s="6"/>
      <c r="P1867" s="6"/>
      <c r="Q1867" s="6"/>
      <c r="R1867" s="6"/>
      <c r="S1867" s="6"/>
      <c r="T1867" s="6"/>
      <c r="U1867" s="6"/>
      <c r="V1867" s="6"/>
      <c r="W1867" s="6"/>
      <c r="X1867" s="6"/>
      <c r="Y1867" s="6"/>
      <c r="Z1867" s="6"/>
      <c r="AA1867" s="6"/>
    </row>
    <row r="1868" spans="2:27">
      <c r="B1868" s="6"/>
      <c r="C1868" s="6"/>
      <c r="D1868" s="6"/>
      <c r="E1868" s="6"/>
      <c r="F1868" s="6"/>
      <c r="G1868" s="6"/>
      <c r="H1868" s="6"/>
      <c r="I1868" s="6"/>
      <c r="J1868" s="6"/>
      <c r="K1868" s="6"/>
      <c r="L1868" s="6"/>
      <c r="M1868" s="6"/>
      <c r="N1868" s="6"/>
      <c r="O1868" s="6"/>
      <c r="P1868" s="6"/>
      <c r="Q1868" s="6"/>
      <c r="R1868" s="6"/>
      <c r="S1868" s="6"/>
      <c r="T1868" s="6"/>
      <c r="U1868" s="6"/>
      <c r="V1868" s="6"/>
      <c r="W1868" s="6"/>
      <c r="X1868" s="6"/>
      <c r="Y1868" s="6"/>
      <c r="Z1868" s="6"/>
      <c r="AA1868" s="6"/>
    </row>
    <row r="1869" spans="2:27">
      <c r="B1869" s="6"/>
      <c r="C1869" s="6"/>
      <c r="D1869" s="6"/>
      <c r="E1869" s="6"/>
      <c r="F1869" s="6"/>
      <c r="G1869" s="6"/>
      <c r="H1869" s="6"/>
      <c r="I1869" s="6"/>
      <c r="J1869" s="6"/>
      <c r="K1869" s="6"/>
      <c r="L1869" s="6"/>
      <c r="M1869" s="6"/>
      <c r="N1869" s="6"/>
      <c r="O1869" s="6"/>
      <c r="P1869" s="6"/>
      <c r="Q1869" s="6"/>
      <c r="R1869" s="6"/>
      <c r="S1869" s="6"/>
      <c r="T1869" s="6"/>
      <c r="U1869" s="6"/>
      <c r="V1869" s="6"/>
      <c r="W1869" s="6"/>
      <c r="X1869" s="6"/>
      <c r="Y1869" s="6"/>
      <c r="Z1869" s="6"/>
      <c r="AA1869" s="6"/>
    </row>
    <row r="1870" spans="2:27">
      <c r="B1870" s="6"/>
      <c r="C1870" s="6"/>
      <c r="D1870" s="6"/>
      <c r="E1870" s="6"/>
      <c r="F1870" s="6"/>
      <c r="G1870" s="6"/>
      <c r="H1870" s="6"/>
      <c r="I1870" s="6"/>
      <c r="J1870" s="6"/>
      <c r="K1870" s="6"/>
      <c r="L1870" s="6"/>
      <c r="M1870" s="6"/>
      <c r="N1870" s="6"/>
      <c r="O1870" s="6"/>
      <c r="P1870" s="6"/>
      <c r="Q1870" s="6"/>
      <c r="R1870" s="6"/>
      <c r="S1870" s="6"/>
      <c r="T1870" s="6"/>
      <c r="U1870" s="6"/>
      <c r="V1870" s="6"/>
      <c r="W1870" s="6"/>
      <c r="X1870" s="6"/>
      <c r="Y1870" s="6"/>
      <c r="Z1870" s="6"/>
      <c r="AA1870" s="6"/>
    </row>
    <row r="1871" spans="2:27">
      <c r="B1871" s="6"/>
      <c r="C1871" s="6"/>
      <c r="D1871" s="6"/>
      <c r="E1871" s="6"/>
      <c r="F1871" s="6"/>
      <c r="G1871" s="6"/>
      <c r="H1871" s="6"/>
      <c r="I1871" s="6"/>
      <c r="J1871" s="6"/>
      <c r="K1871" s="6"/>
      <c r="L1871" s="6"/>
      <c r="M1871" s="6"/>
      <c r="N1871" s="6"/>
      <c r="O1871" s="6"/>
      <c r="P1871" s="6"/>
      <c r="Q1871" s="6"/>
      <c r="R1871" s="6"/>
      <c r="S1871" s="6"/>
      <c r="T1871" s="6"/>
      <c r="U1871" s="6"/>
      <c r="V1871" s="6"/>
      <c r="W1871" s="6"/>
      <c r="X1871" s="6"/>
      <c r="Y1871" s="6"/>
      <c r="Z1871" s="6"/>
      <c r="AA1871" s="6"/>
    </row>
    <row r="1872" spans="2:27">
      <c r="B1872" s="6"/>
      <c r="C1872" s="6"/>
      <c r="D1872" s="6"/>
      <c r="E1872" s="6"/>
      <c r="F1872" s="6"/>
      <c r="G1872" s="6"/>
      <c r="H1872" s="6"/>
      <c r="I1872" s="6"/>
      <c r="J1872" s="6"/>
      <c r="K1872" s="6"/>
      <c r="L1872" s="6"/>
      <c r="M1872" s="6"/>
      <c r="N1872" s="6"/>
      <c r="O1872" s="6"/>
      <c r="P1872" s="6"/>
      <c r="Q1872" s="6"/>
      <c r="R1872" s="6"/>
      <c r="S1872" s="6"/>
      <c r="T1872" s="6"/>
      <c r="U1872" s="6"/>
      <c r="V1872" s="6"/>
      <c r="W1872" s="6"/>
      <c r="X1872" s="6"/>
      <c r="Y1872" s="6"/>
      <c r="Z1872" s="6"/>
      <c r="AA1872" s="6"/>
    </row>
    <row r="1873" spans="2:27">
      <c r="B1873" s="6"/>
      <c r="C1873" s="6"/>
      <c r="D1873" s="6"/>
      <c r="E1873" s="6"/>
      <c r="F1873" s="6"/>
      <c r="G1873" s="6"/>
      <c r="H1873" s="6"/>
      <c r="I1873" s="6"/>
      <c r="J1873" s="6"/>
      <c r="K1873" s="6"/>
      <c r="L1873" s="6"/>
      <c r="M1873" s="6"/>
      <c r="N1873" s="6"/>
      <c r="O1873" s="6"/>
      <c r="P1873" s="6"/>
      <c r="Q1873" s="6"/>
      <c r="R1873" s="6"/>
      <c r="S1873" s="6"/>
      <c r="T1873" s="6"/>
      <c r="U1873" s="6"/>
      <c r="V1873" s="6"/>
      <c r="W1873" s="6"/>
      <c r="X1873" s="6"/>
      <c r="Y1873" s="6"/>
      <c r="Z1873" s="6"/>
      <c r="AA1873" s="6"/>
    </row>
    <row r="1874" spans="2:27">
      <c r="B1874" s="6"/>
      <c r="C1874" s="6"/>
      <c r="D1874" s="6"/>
      <c r="E1874" s="6"/>
      <c r="F1874" s="6"/>
      <c r="G1874" s="6"/>
      <c r="H1874" s="6"/>
      <c r="I1874" s="6"/>
      <c r="J1874" s="6"/>
      <c r="K1874" s="6"/>
      <c r="L1874" s="6"/>
      <c r="M1874" s="6"/>
      <c r="N1874" s="6"/>
      <c r="O1874" s="6"/>
      <c r="P1874" s="6"/>
      <c r="Q1874" s="6"/>
      <c r="R1874" s="6"/>
      <c r="S1874" s="6"/>
      <c r="T1874" s="6"/>
      <c r="U1874" s="6"/>
      <c r="V1874" s="6"/>
      <c r="W1874" s="6"/>
      <c r="X1874" s="6"/>
      <c r="Y1874" s="6"/>
      <c r="Z1874" s="6"/>
      <c r="AA1874" s="6"/>
    </row>
    <row r="1875" spans="2:27">
      <c r="B1875" s="6"/>
      <c r="C1875" s="6"/>
      <c r="D1875" s="6"/>
      <c r="E1875" s="6"/>
      <c r="F1875" s="6"/>
      <c r="G1875" s="6"/>
      <c r="H1875" s="6"/>
      <c r="I1875" s="6"/>
      <c r="J1875" s="6"/>
      <c r="K1875" s="6"/>
      <c r="L1875" s="6"/>
      <c r="M1875" s="6"/>
      <c r="N1875" s="6"/>
      <c r="O1875" s="6"/>
      <c r="P1875" s="6"/>
      <c r="Q1875" s="6"/>
      <c r="R1875" s="6"/>
      <c r="S1875" s="6"/>
      <c r="T1875" s="6"/>
      <c r="U1875" s="6"/>
      <c r="V1875" s="6"/>
      <c r="W1875" s="6"/>
      <c r="X1875" s="6"/>
      <c r="Y1875" s="6"/>
      <c r="Z1875" s="6"/>
      <c r="AA1875" s="6"/>
    </row>
    <row r="1876" spans="2:27">
      <c r="B1876" s="6"/>
      <c r="C1876" s="6"/>
      <c r="D1876" s="6"/>
      <c r="E1876" s="6"/>
      <c r="F1876" s="6"/>
      <c r="G1876" s="6"/>
      <c r="H1876" s="6"/>
      <c r="I1876" s="6"/>
      <c r="J1876" s="6"/>
      <c r="K1876" s="6"/>
      <c r="L1876" s="6"/>
      <c r="M1876" s="6"/>
      <c r="N1876" s="6"/>
      <c r="O1876" s="6"/>
      <c r="P1876" s="6"/>
      <c r="Q1876" s="6"/>
      <c r="R1876" s="6"/>
      <c r="S1876" s="6"/>
      <c r="T1876" s="6"/>
      <c r="U1876" s="6"/>
      <c r="V1876" s="6"/>
      <c r="W1876" s="6"/>
      <c r="X1876" s="6"/>
      <c r="Y1876" s="6"/>
      <c r="Z1876" s="6"/>
      <c r="AA1876" s="6"/>
    </row>
    <row r="1877" spans="2:27">
      <c r="B1877" s="6"/>
      <c r="C1877" s="6"/>
      <c r="D1877" s="6"/>
      <c r="E1877" s="6"/>
      <c r="F1877" s="6"/>
      <c r="G1877" s="6"/>
      <c r="H1877" s="6"/>
      <c r="I1877" s="6"/>
      <c r="J1877" s="6"/>
      <c r="K1877" s="6"/>
      <c r="L1877" s="6"/>
      <c r="M1877" s="6"/>
      <c r="N1877" s="6"/>
      <c r="O1877" s="6"/>
      <c r="P1877" s="6"/>
      <c r="Q1877" s="6"/>
      <c r="R1877" s="6"/>
      <c r="S1877" s="6"/>
      <c r="T1877" s="6"/>
      <c r="U1877" s="6"/>
      <c r="V1877" s="6"/>
      <c r="W1877" s="6"/>
      <c r="X1877" s="6"/>
      <c r="Y1877" s="6"/>
      <c r="Z1877" s="6"/>
      <c r="AA1877" s="6"/>
    </row>
    <row r="1878" spans="2:27">
      <c r="B1878" s="6"/>
      <c r="C1878" s="6"/>
      <c r="D1878" s="6"/>
      <c r="E1878" s="6"/>
      <c r="F1878" s="6"/>
      <c r="G1878" s="6"/>
      <c r="H1878" s="6"/>
      <c r="I1878" s="6"/>
      <c r="J1878" s="6"/>
      <c r="K1878" s="6"/>
      <c r="L1878" s="6"/>
      <c r="M1878" s="6"/>
      <c r="N1878" s="6"/>
      <c r="O1878" s="6"/>
      <c r="P1878" s="6"/>
      <c r="Q1878" s="6"/>
      <c r="R1878" s="6"/>
      <c r="S1878" s="6"/>
      <c r="T1878" s="6"/>
      <c r="U1878" s="6"/>
      <c r="V1878" s="6"/>
      <c r="W1878" s="6"/>
      <c r="X1878" s="6"/>
      <c r="Y1878" s="6"/>
      <c r="Z1878" s="6"/>
      <c r="AA1878" s="6"/>
    </row>
    <row r="1879" spans="2:27">
      <c r="B1879" s="6"/>
      <c r="C1879" s="6"/>
      <c r="D1879" s="6"/>
      <c r="E1879" s="6"/>
      <c r="F1879" s="6"/>
      <c r="G1879" s="6"/>
      <c r="H1879" s="6"/>
      <c r="I1879" s="6"/>
      <c r="J1879" s="6"/>
      <c r="K1879" s="6"/>
      <c r="L1879" s="6"/>
      <c r="M1879" s="6"/>
      <c r="N1879" s="6"/>
      <c r="O1879" s="6"/>
      <c r="P1879" s="6"/>
      <c r="Q1879" s="6"/>
      <c r="R1879" s="6"/>
      <c r="S1879" s="6"/>
      <c r="T1879" s="6"/>
      <c r="U1879" s="6"/>
      <c r="V1879" s="6"/>
      <c r="W1879" s="6"/>
      <c r="X1879" s="6"/>
      <c r="Y1879" s="6"/>
      <c r="Z1879" s="6"/>
      <c r="AA1879" s="6"/>
    </row>
    <row r="1880" spans="2:27">
      <c r="B1880" s="6"/>
      <c r="C1880" s="6"/>
      <c r="D1880" s="6"/>
      <c r="E1880" s="6"/>
      <c r="F1880" s="6"/>
      <c r="G1880" s="6"/>
      <c r="H1880" s="6"/>
      <c r="I1880" s="6"/>
      <c r="J1880" s="6"/>
      <c r="K1880" s="6"/>
      <c r="L1880" s="6"/>
      <c r="M1880" s="6"/>
      <c r="N1880" s="6"/>
      <c r="O1880" s="6"/>
      <c r="P1880" s="6"/>
      <c r="Q1880" s="6"/>
      <c r="R1880" s="6"/>
      <c r="S1880" s="6"/>
      <c r="T1880" s="6"/>
      <c r="U1880" s="6"/>
      <c r="V1880" s="6"/>
      <c r="W1880" s="6"/>
      <c r="X1880" s="6"/>
      <c r="Y1880" s="6"/>
      <c r="Z1880" s="6"/>
      <c r="AA1880" s="6"/>
    </row>
    <row r="1881" spans="2:27">
      <c r="B1881" s="6"/>
      <c r="C1881" s="6"/>
      <c r="D1881" s="6"/>
      <c r="E1881" s="6"/>
      <c r="F1881" s="6"/>
      <c r="G1881" s="6"/>
      <c r="H1881" s="6"/>
      <c r="I1881" s="6"/>
      <c r="J1881" s="6"/>
      <c r="K1881" s="6"/>
      <c r="L1881" s="6"/>
      <c r="M1881" s="6"/>
      <c r="N1881" s="6"/>
      <c r="O1881" s="6"/>
      <c r="P1881" s="6"/>
      <c r="Q1881" s="6"/>
      <c r="R1881" s="6"/>
      <c r="S1881" s="6"/>
      <c r="T1881" s="6"/>
      <c r="U1881" s="6"/>
      <c r="V1881" s="6"/>
      <c r="W1881" s="6"/>
      <c r="X1881" s="6"/>
      <c r="Y1881" s="6"/>
      <c r="Z1881" s="6"/>
      <c r="AA1881" s="6"/>
    </row>
    <row r="1882" spans="2:27">
      <c r="B1882" s="6"/>
      <c r="C1882" s="6"/>
      <c r="D1882" s="6"/>
      <c r="E1882" s="6"/>
      <c r="F1882" s="6"/>
      <c r="G1882" s="6"/>
      <c r="H1882" s="6"/>
      <c r="I1882" s="6"/>
      <c r="J1882" s="6"/>
      <c r="K1882" s="6"/>
      <c r="L1882" s="6"/>
      <c r="M1882" s="6"/>
      <c r="N1882" s="6"/>
      <c r="O1882" s="6"/>
      <c r="P1882" s="6"/>
      <c r="Q1882" s="6"/>
      <c r="R1882" s="6"/>
      <c r="S1882" s="6"/>
      <c r="T1882" s="6"/>
      <c r="U1882" s="6"/>
      <c r="V1882" s="6"/>
      <c r="W1882" s="6"/>
      <c r="X1882" s="6"/>
      <c r="Y1882" s="6"/>
      <c r="Z1882" s="6"/>
      <c r="AA1882" s="6"/>
    </row>
    <row r="1883" spans="2:27">
      <c r="B1883" s="6"/>
      <c r="C1883" s="6"/>
      <c r="D1883" s="6"/>
      <c r="E1883" s="6"/>
      <c r="F1883" s="6"/>
      <c r="G1883" s="6"/>
      <c r="H1883" s="6"/>
      <c r="I1883" s="6"/>
      <c r="J1883" s="6"/>
      <c r="K1883" s="6"/>
      <c r="L1883" s="6"/>
      <c r="M1883" s="6"/>
      <c r="N1883" s="6"/>
      <c r="O1883" s="6"/>
      <c r="P1883" s="6"/>
      <c r="Q1883" s="6"/>
      <c r="R1883" s="6"/>
      <c r="S1883" s="6"/>
      <c r="T1883" s="6"/>
      <c r="U1883" s="6"/>
      <c r="V1883" s="6"/>
      <c r="W1883" s="6"/>
      <c r="X1883" s="6"/>
      <c r="Y1883" s="6"/>
      <c r="Z1883" s="6"/>
      <c r="AA1883" s="6"/>
    </row>
    <row r="1884" spans="2:27">
      <c r="B1884" s="6"/>
      <c r="C1884" s="6"/>
      <c r="D1884" s="6"/>
      <c r="E1884" s="6"/>
      <c r="F1884" s="6"/>
      <c r="G1884" s="6"/>
      <c r="H1884" s="6"/>
      <c r="I1884" s="6"/>
      <c r="J1884" s="6"/>
      <c r="K1884" s="6"/>
      <c r="L1884" s="6"/>
      <c r="M1884" s="6"/>
      <c r="N1884" s="6"/>
      <c r="O1884" s="6"/>
      <c r="P1884" s="6"/>
      <c r="Q1884" s="6"/>
      <c r="R1884" s="6"/>
      <c r="S1884" s="6"/>
      <c r="T1884" s="6"/>
      <c r="U1884" s="6"/>
      <c r="V1884" s="6"/>
      <c r="W1884" s="6"/>
      <c r="X1884" s="6"/>
      <c r="Y1884" s="6"/>
      <c r="Z1884" s="6"/>
      <c r="AA1884" s="6"/>
    </row>
    <row r="1885" spans="2:27">
      <c r="B1885" s="6"/>
      <c r="C1885" s="6"/>
      <c r="D1885" s="6"/>
      <c r="E1885" s="6"/>
      <c r="F1885" s="6"/>
      <c r="G1885" s="6"/>
      <c r="H1885" s="6"/>
      <c r="I1885" s="6"/>
      <c r="J1885" s="6"/>
      <c r="K1885" s="6"/>
      <c r="L1885" s="6"/>
      <c r="M1885" s="6"/>
      <c r="N1885" s="6"/>
      <c r="O1885" s="6"/>
      <c r="P1885" s="6"/>
      <c r="Q1885" s="6"/>
      <c r="R1885" s="6"/>
      <c r="S1885" s="6"/>
      <c r="T1885" s="6"/>
      <c r="U1885" s="6"/>
      <c r="V1885" s="6"/>
      <c r="W1885" s="6"/>
      <c r="X1885" s="6"/>
      <c r="Y1885" s="6"/>
      <c r="Z1885" s="6"/>
      <c r="AA1885" s="6"/>
    </row>
    <row r="1886" spans="2:27">
      <c r="B1886" s="6"/>
      <c r="C1886" s="6"/>
      <c r="D1886" s="6"/>
      <c r="E1886" s="6"/>
      <c r="F1886" s="6"/>
      <c r="G1886" s="6"/>
      <c r="H1886" s="6"/>
      <c r="I1886" s="6"/>
      <c r="J1886" s="6"/>
      <c r="K1886" s="6"/>
      <c r="L1886" s="6"/>
      <c r="M1886" s="6"/>
      <c r="N1886" s="6"/>
      <c r="O1886" s="6"/>
      <c r="P1886" s="6"/>
      <c r="Q1886" s="6"/>
      <c r="R1886" s="6"/>
      <c r="S1886" s="6"/>
      <c r="T1886" s="6"/>
      <c r="U1886" s="6"/>
      <c r="V1886" s="6"/>
      <c r="W1886" s="6"/>
      <c r="X1886" s="6"/>
      <c r="Y1886" s="6"/>
      <c r="Z1886" s="6"/>
      <c r="AA1886" s="6"/>
    </row>
    <row r="1887" spans="2:27">
      <c r="B1887" s="6"/>
      <c r="C1887" s="6"/>
      <c r="D1887" s="6"/>
      <c r="E1887" s="6"/>
      <c r="F1887" s="6"/>
      <c r="G1887" s="6"/>
      <c r="H1887" s="6"/>
      <c r="I1887" s="6"/>
      <c r="J1887" s="6"/>
      <c r="K1887" s="6"/>
      <c r="L1887" s="6"/>
      <c r="M1887" s="6"/>
      <c r="N1887" s="6"/>
      <c r="O1887" s="6"/>
      <c r="P1887" s="6"/>
      <c r="Q1887" s="6"/>
      <c r="R1887" s="6"/>
      <c r="S1887" s="6"/>
      <c r="T1887" s="6"/>
      <c r="U1887" s="6"/>
      <c r="V1887" s="6"/>
      <c r="W1887" s="6"/>
      <c r="X1887" s="6"/>
      <c r="Y1887" s="6"/>
      <c r="Z1887" s="6"/>
      <c r="AA1887" s="6"/>
    </row>
    <row r="1888" spans="2:27">
      <c r="B1888" s="6"/>
      <c r="C1888" s="6"/>
      <c r="D1888" s="6"/>
      <c r="E1888" s="6"/>
      <c r="F1888" s="6"/>
      <c r="G1888" s="6"/>
      <c r="H1888" s="6"/>
      <c r="I1888" s="6"/>
      <c r="J1888" s="6"/>
      <c r="K1888" s="6"/>
      <c r="L1888" s="6"/>
      <c r="M1888" s="6"/>
      <c r="N1888" s="6"/>
      <c r="O1888" s="6"/>
      <c r="P1888" s="6"/>
      <c r="Q1888" s="6"/>
      <c r="R1888" s="6"/>
      <c r="S1888" s="6"/>
      <c r="T1888" s="6"/>
      <c r="U1888" s="6"/>
      <c r="V1888" s="6"/>
      <c r="W1888" s="6"/>
      <c r="X1888" s="6"/>
      <c r="Y1888" s="6"/>
      <c r="Z1888" s="6"/>
      <c r="AA1888" s="6"/>
    </row>
    <row r="1889" spans="2:27">
      <c r="B1889" s="6"/>
      <c r="C1889" s="6"/>
      <c r="D1889" s="6"/>
      <c r="E1889" s="6"/>
      <c r="F1889" s="6"/>
      <c r="G1889" s="6"/>
      <c r="H1889" s="6"/>
      <c r="I1889" s="6"/>
      <c r="J1889" s="6"/>
      <c r="K1889" s="6"/>
      <c r="L1889" s="6"/>
      <c r="M1889" s="6"/>
      <c r="N1889" s="6"/>
      <c r="O1889" s="6"/>
      <c r="P1889" s="6"/>
      <c r="Q1889" s="6"/>
      <c r="R1889" s="6"/>
      <c r="S1889" s="6"/>
      <c r="T1889" s="6"/>
      <c r="U1889" s="6"/>
      <c r="V1889" s="6"/>
      <c r="W1889" s="6"/>
      <c r="X1889" s="6"/>
      <c r="Y1889" s="6"/>
      <c r="Z1889" s="6"/>
      <c r="AA1889" s="6"/>
    </row>
    <row r="1890" spans="2:27">
      <c r="B1890" s="6"/>
      <c r="C1890" s="6"/>
      <c r="D1890" s="6"/>
      <c r="E1890" s="6"/>
      <c r="F1890" s="6"/>
      <c r="G1890" s="6"/>
      <c r="H1890" s="6"/>
      <c r="I1890" s="6"/>
      <c r="J1890" s="6"/>
      <c r="K1890" s="6"/>
      <c r="L1890" s="6"/>
      <c r="M1890" s="6"/>
      <c r="N1890" s="6"/>
      <c r="O1890" s="6"/>
      <c r="P1890" s="6"/>
      <c r="Q1890" s="6"/>
      <c r="R1890" s="6"/>
      <c r="S1890" s="6"/>
      <c r="T1890" s="6"/>
      <c r="U1890" s="6"/>
      <c r="V1890" s="6"/>
      <c r="W1890" s="6"/>
      <c r="X1890" s="6"/>
      <c r="Y1890" s="6"/>
      <c r="Z1890" s="6"/>
      <c r="AA1890" s="6"/>
    </row>
    <row r="1891" spans="2:27">
      <c r="B1891" s="6"/>
      <c r="C1891" s="6"/>
      <c r="D1891" s="6"/>
      <c r="E1891" s="6"/>
      <c r="F1891" s="6"/>
      <c r="G1891" s="6"/>
      <c r="H1891" s="6"/>
      <c r="I1891" s="6"/>
      <c r="J1891" s="6"/>
      <c r="K1891" s="6"/>
      <c r="L1891" s="6"/>
      <c r="M1891" s="6"/>
      <c r="N1891" s="6"/>
      <c r="O1891" s="6"/>
      <c r="P1891" s="6"/>
      <c r="Q1891" s="6"/>
      <c r="R1891" s="6"/>
      <c r="S1891" s="6"/>
      <c r="T1891" s="6"/>
      <c r="U1891" s="6"/>
      <c r="V1891" s="6"/>
      <c r="W1891" s="6"/>
      <c r="X1891" s="6"/>
      <c r="Y1891" s="6"/>
      <c r="Z1891" s="6"/>
      <c r="AA1891" s="6"/>
    </row>
    <row r="1892" spans="2:27">
      <c r="B1892" s="6"/>
      <c r="C1892" s="6"/>
      <c r="D1892" s="6"/>
      <c r="E1892" s="6"/>
      <c r="F1892" s="6"/>
      <c r="G1892" s="6"/>
      <c r="H1892" s="6"/>
      <c r="I1892" s="6"/>
      <c r="J1892" s="6"/>
      <c r="K1892" s="6"/>
      <c r="L1892" s="6"/>
      <c r="M1892" s="6"/>
      <c r="N1892" s="6"/>
      <c r="O1892" s="6"/>
      <c r="P1892" s="6"/>
      <c r="Q1892" s="6"/>
      <c r="R1892" s="6"/>
      <c r="S1892" s="6"/>
      <c r="T1892" s="6"/>
      <c r="U1892" s="6"/>
      <c r="V1892" s="6"/>
      <c r="W1892" s="6"/>
      <c r="X1892" s="6"/>
      <c r="Y1892" s="6"/>
      <c r="Z1892" s="6"/>
      <c r="AA1892" s="6"/>
    </row>
    <row r="1893" spans="2:27">
      <c r="B1893" s="6"/>
      <c r="C1893" s="6"/>
      <c r="D1893" s="6"/>
      <c r="E1893" s="6"/>
      <c r="F1893" s="6"/>
      <c r="G1893" s="6"/>
      <c r="H1893" s="6"/>
      <c r="I1893" s="6"/>
      <c r="J1893" s="6"/>
      <c r="K1893" s="6"/>
      <c r="L1893" s="6"/>
      <c r="M1893" s="6"/>
      <c r="N1893" s="6"/>
      <c r="O1893" s="6"/>
      <c r="P1893" s="6"/>
      <c r="Q1893" s="6"/>
      <c r="R1893" s="6"/>
      <c r="S1893" s="6"/>
      <c r="T1893" s="6"/>
      <c r="U1893" s="6"/>
      <c r="V1893" s="6"/>
      <c r="W1893" s="6"/>
      <c r="X1893" s="6"/>
      <c r="Y1893" s="6"/>
      <c r="Z1893" s="6"/>
      <c r="AA1893" s="6"/>
    </row>
    <row r="1894" spans="2:27">
      <c r="B1894" s="6"/>
      <c r="C1894" s="6"/>
      <c r="D1894" s="6"/>
      <c r="E1894" s="6"/>
      <c r="F1894" s="6"/>
      <c r="G1894" s="6"/>
      <c r="H1894" s="6"/>
      <c r="I1894" s="6"/>
      <c r="J1894" s="6"/>
      <c r="K1894" s="6"/>
      <c r="L1894" s="6"/>
      <c r="M1894" s="6"/>
      <c r="N1894" s="6"/>
      <c r="O1894" s="6"/>
      <c r="P1894" s="6"/>
      <c r="Q1894" s="6"/>
      <c r="R1894" s="6"/>
      <c r="S1894" s="6"/>
      <c r="T1894" s="6"/>
      <c r="U1894" s="6"/>
      <c r="V1894" s="6"/>
      <c r="W1894" s="6"/>
      <c r="X1894" s="6"/>
      <c r="Y1894" s="6"/>
      <c r="Z1894" s="6"/>
      <c r="AA1894" s="6"/>
    </row>
    <row r="1895" spans="2:27">
      <c r="B1895" s="6"/>
      <c r="C1895" s="6"/>
      <c r="D1895" s="6"/>
      <c r="E1895" s="6"/>
      <c r="F1895" s="6"/>
      <c r="G1895" s="6"/>
      <c r="H1895" s="6"/>
      <c r="I1895" s="6"/>
      <c r="J1895" s="6"/>
      <c r="K1895" s="6"/>
      <c r="L1895" s="6"/>
      <c r="M1895" s="6"/>
      <c r="N1895" s="6"/>
      <c r="O1895" s="6"/>
      <c r="P1895" s="6"/>
      <c r="Q1895" s="6"/>
      <c r="R1895" s="6"/>
      <c r="S1895" s="6"/>
      <c r="T1895" s="6"/>
      <c r="U1895" s="6"/>
      <c r="V1895" s="6"/>
      <c r="W1895" s="6"/>
      <c r="X1895" s="6"/>
      <c r="Y1895" s="6"/>
      <c r="Z1895" s="6"/>
      <c r="AA1895" s="6"/>
    </row>
    <row r="1896" spans="2:27">
      <c r="B1896" s="6"/>
      <c r="C1896" s="6"/>
      <c r="D1896" s="6"/>
      <c r="E1896" s="6"/>
      <c r="F1896" s="6"/>
      <c r="G1896" s="6"/>
      <c r="H1896" s="6"/>
      <c r="I1896" s="6"/>
      <c r="J1896" s="6"/>
      <c r="K1896" s="6"/>
      <c r="L1896" s="6"/>
      <c r="M1896" s="6"/>
      <c r="N1896" s="6"/>
      <c r="O1896" s="6"/>
      <c r="P1896" s="6"/>
      <c r="Q1896" s="6"/>
      <c r="R1896" s="6"/>
      <c r="S1896" s="6"/>
      <c r="T1896" s="6"/>
      <c r="U1896" s="6"/>
      <c r="V1896" s="6"/>
      <c r="W1896" s="6"/>
      <c r="X1896" s="6"/>
      <c r="Y1896" s="6"/>
      <c r="Z1896" s="6"/>
      <c r="AA1896" s="6"/>
    </row>
    <row r="1897" spans="2:27">
      <c r="B1897" s="6"/>
      <c r="C1897" s="6"/>
      <c r="D1897" s="6"/>
      <c r="E1897" s="6"/>
      <c r="F1897" s="6"/>
      <c r="G1897" s="6"/>
      <c r="H1897" s="6"/>
      <c r="I1897" s="6"/>
      <c r="J1897" s="6"/>
      <c r="K1897" s="6"/>
      <c r="L1897" s="6"/>
      <c r="M1897" s="6"/>
      <c r="N1897" s="6"/>
      <c r="O1897" s="6"/>
      <c r="P1897" s="6"/>
      <c r="Q1897" s="6"/>
      <c r="R1897" s="6"/>
      <c r="S1897" s="6"/>
      <c r="T1897" s="6"/>
      <c r="U1897" s="6"/>
      <c r="V1897" s="6"/>
      <c r="W1897" s="6"/>
      <c r="X1897" s="6"/>
      <c r="Y1897" s="6"/>
      <c r="Z1897" s="6"/>
      <c r="AA1897" s="6"/>
    </row>
    <row r="1898" spans="2:27">
      <c r="B1898" s="6"/>
      <c r="C1898" s="6"/>
      <c r="D1898" s="6"/>
      <c r="E1898" s="6"/>
      <c r="F1898" s="6"/>
      <c r="G1898" s="6"/>
      <c r="H1898" s="6"/>
      <c r="I1898" s="6"/>
      <c r="J1898" s="6"/>
      <c r="K1898" s="6"/>
      <c r="L1898" s="6"/>
      <c r="M1898" s="6"/>
      <c r="N1898" s="6"/>
      <c r="O1898" s="6"/>
      <c r="P1898" s="6"/>
      <c r="Q1898" s="6"/>
      <c r="R1898" s="6"/>
      <c r="S1898" s="6"/>
      <c r="T1898" s="6"/>
      <c r="U1898" s="6"/>
      <c r="V1898" s="6"/>
      <c r="W1898" s="6"/>
      <c r="X1898" s="6"/>
      <c r="Y1898" s="6"/>
      <c r="Z1898" s="6"/>
      <c r="AA1898" s="6"/>
    </row>
    <row r="1899" spans="2:27">
      <c r="B1899" s="6"/>
      <c r="C1899" s="6"/>
      <c r="D1899" s="6"/>
      <c r="E1899" s="6"/>
      <c r="F1899" s="6"/>
      <c r="G1899" s="6"/>
      <c r="H1899" s="6"/>
      <c r="I1899" s="6"/>
      <c r="J1899" s="6"/>
      <c r="K1899" s="6"/>
      <c r="L1899" s="6"/>
      <c r="M1899" s="6"/>
      <c r="N1899" s="6"/>
      <c r="O1899" s="6"/>
      <c r="P1899" s="6"/>
      <c r="Q1899" s="6"/>
      <c r="R1899" s="6"/>
      <c r="S1899" s="6"/>
      <c r="T1899" s="6"/>
      <c r="U1899" s="6"/>
      <c r="V1899" s="6"/>
      <c r="W1899" s="6"/>
      <c r="X1899" s="6"/>
      <c r="Y1899" s="6"/>
      <c r="Z1899" s="6"/>
      <c r="AA1899" s="6"/>
    </row>
    <row r="1900" spans="2:27">
      <c r="B1900" s="6"/>
      <c r="C1900" s="6"/>
      <c r="D1900" s="6"/>
      <c r="E1900" s="6"/>
      <c r="F1900" s="6"/>
      <c r="G1900" s="6"/>
      <c r="H1900" s="6"/>
      <c r="I1900" s="6"/>
      <c r="J1900" s="6"/>
      <c r="K1900" s="6"/>
      <c r="L1900" s="6"/>
      <c r="M1900" s="6"/>
      <c r="N1900" s="6"/>
      <c r="O1900" s="6"/>
      <c r="P1900" s="6"/>
      <c r="Q1900" s="6"/>
      <c r="R1900" s="6"/>
      <c r="S1900" s="6"/>
      <c r="T1900" s="6"/>
      <c r="U1900" s="6"/>
      <c r="V1900" s="6"/>
      <c r="W1900" s="6"/>
      <c r="X1900" s="6"/>
      <c r="Y1900" s="6"/>
      <c r="Z1900" s="6"/>
      <c r="AA1900" s="6"/>
    </row>
    <row r="1901" spans="2:27">
      <c r="B1901" s="6"/>
      <c r="C1901" s="6"/>
      <c r="D1901" s="6"/>
      <c r="E1901" s="6"/>
      <c r="F1901" s="6"/>
      <c r="G1901" s="6"/>
      <c r="H1901" s="6"/>
      <c r="I1901" s="6"/>
      <c r="J1901" s="6"/>
      <c r="K1901" s="6"/>
      <c r="L1901" s="6"/>
      <c r="M1901" s="6"/>
      <c r="N1901" s="6"/>
      <c r="O1901" s="6"/>
      <c r="P1901" s="6"/>
      <c r="Q1901" s="6"/>
      <c r="R1901" s="6"/>
      <c r="S1901" s="6"/>
      <c r="T1901" s="6"/>
      <c r="U1901" s="6"/>
      <c r="V1901" s="6"/>
      <c r="W1901" s="6"/>
      <c r="X1901" s="6"/>
      <c r="Y1901" s="6"/>
      <c r="Z1901" s="6"/>
      <c r="AA1901" s="6"/>
    </row>
    <row r="1902" spans="2:27">
      <c r="B1902" s="6"/>
      <c r="C1902" s="6"/>
      <c r="D1902" s="6"/>
      <c r="E1902" s="6"/>
      <c r="F1902" s="6"/>
      <c r="G1902" s="6"/>
      <c r="H1902" s="6"/>
      <c r="I1902" s="6"/>
      <c r="J1902" s="6"/>
      <c r="K1902" s="6"/>
      <c r="L1902" s="6"/>
      <c r="M1902" s="6"/>
      <c r="N1902" s="6"/>
      <c r="O1902" s="6"/>
      <c r="P1902" s="6"/>
      <c r="Q1902" s="6"/>
      <c r="R1902" s="6"/>
      <c r="S1902" s="6"/>
      <c r="T1902" s="6"/>
      <c r="U1902" s="6"/>
      <c r="V1902" s="6"/>
      <c r="W1902" s="6"/>
      <c r="X1902" s="6"/>
      <c r="Y1902" s="6"/>
      <c r="Z1902" s="6"/>
      <c r="AA1902" s="6"/>
    </row>
    <row r="1903" spans="2:27">
      <c r="B1903" s="6"/>
      <c r="C1903" s="6"/>
      <c r="D1903" s="6"/>
      <c r="E1903" s="6"/>
      <c r="F1903" s="6"/>
      <c r="G1903" s="6"/>
      <c r="H1903" s="6"/>
      <c r="I1903" s="6"/>
      <c r="J1903" s="6"/>
      <c r="K1903" s="6"/>
      <c r="L1903" s="6"/>
      <c r="M1903" s="6"/>
      <c r="N1903" s="6"/>
      <c r="O1903" s="6"/>
      <c r="P1903" s="6"/>
      <c r="Q1903" s="6"/>
      <c r="R1903" s="6"/>
      <c r="S1903" s="6"/>
      <c r="T1903" s="6"/>
      <c r="U1903" s="6"/>
      <c r="V1903" s="6"/>
      <c r="W1903" s="6"/>
      <c r="X1903" s="6"/>
      <c r="Y1903" s="6"/>
      <c r="Z1903" s="6"/>
      <c r="AA1903" s="6"/>
    </row>
    <row r="1904" spans="2:27">
      <c r="B1904" s="6"/>
      <c r="C1904" s="6"/>
      <c r="D1904" s="6"/>
      <c r="E1904" s="6"/>
      <c r="F1904" s="6"/>
      <c r="G1904" s="6"/>
      <c r="H1904" s="6"/>
      <c r="I1904" s="6"/>
      <c r="J1904" s="6"/>
      <c r="K1904" s="6"/>
      <c r="L1904" s="6"/>
      <c r="M1904" s="6"/>
      <c r="N1904" s="6"/>
      <c r="O1904" s="6"/>
      <c r="P1904" s="6"/>
      <c r="Q1904" s="6"/>
      <c r="R1904" s="6"/>
      <c r="S1904" s="6"/>
      <c r="T1904" s="6"/>
      <c r="U1904" s="6"/>
      <c r="V1904" s="6"/>
      <c r="W1904" s="6"/>
      <c r="X1904" s="6"/>
      <c r="Y1904" s="6"/>
      <c r="Z1904" s="6"/>
      <c r="AA1904" s="6"/>
    </row>
    <row r="1905" spans="2:27">
      <c r="B1905" s="6"/>
      <c r="C1905" s="6"/>
      <c r="D1905" s="6"/>
      <c r="E1905" s="6"/>
      <c r="F1905" s="6"/>
      <c r="G1905" s="6"/>
      <c r="H1905" s="6"/>
      <c r="I1905" s="6"/>
      <c r="J1905" s="6"/>
      <c r="K1905" s="6"/>
      <c r="L1905" s="6"/>
      <c r="M1905" s="6"/>
      <c r="N1905" s="6"/>
      <c r="O1905" s="6"/>
      <c r="P1905" s="6"/>
      <c r="Q1905" s="6"/>
      <c r="R1905" s="6"/>
      <c r="S1905" s="6"/>
      <c r="T1905" s="6"/>
      <c r="U1905" s="6"/>
      <c r="V1905" s="6"/>
      <c r="W1905" s="6"/>
      <c r="X1905" s="6"/>
      <c r="Y1905" s="6"/>
      <c r="Z1905" s="6"/>
      <c r="AA1905" s="6"/>
    </row>
    <row r="1906" spans="2:27">
      <c r="B1906" s="6"/>
      <c r="C1906" s="6"/>
      <c r="D1906" s="6"/>
      <c r="E1906" s="6"/>
      <c r="F1906" s="6"/>
      <c r="G1906" s="6"/>
      <c r="H1906" s="6"/>
      <c r="I1906" s="6"/>
      <c r="J1906" s="6"/>
      <c r="K1906" s="6"/>
      <c r="L1906" s="6"/>
      <c r="M1906" s="6"/>
      <c r="N1906" s="6"/>
      <c r="O1906" s="6"/>
      <c r="P1906" s="6"/>
      <c r="Q1906" s="6"/>
      <c r="R1906" s="6"/>
      <c r="S1906" s="6"/>
      <c r="T1906" s="6"/>
      <c r="U1906" s="6"/>
      <c r="V1906" s="6"/>
      <c r="W1906" s="6"/>
      <c r="X1906" s="6"/>
      <c r="Y1906" s="6"/>
      <c r="Z1906" s="6"/>
      <c r="AA1906" s="6"/>
    </row>
    <row r="1907" spans="2:27">
      <c r="B1907" s="6"/>
      <c r="C1907" s="6"/>
      <c r="D1907" s="6"/>
      <c r="E1907" s="6"/>
      <c r="F1907" s="6"/>
      <c r="G1907" s="6"/>
      <c r="H1907" s="6"/>
      <c r="I1907" s="6"/>
      <c r="J1907" s="6"/>
      <c r="K1907" s="6"/>
      <c r="L1907" s="6"/>
      <c r="M1907" s="6"/>
      <c r="N1907" s="6"/>
      <c r="O1907" s="6"/>
      <c r="P1907" s="6"/>
      <c r="Q1907" s="6"/>
      <c r="R1907" s="6"/>
      <c r="S1907" s="6"/>
      <c r="T1907" s="6"/>
      <c r="U1907" s="6"/>
      <c r="V1907" s="6"/>
      <c r="W1907" s="6"/>
      <c r="X1907" s="6"/>
      <c r="Y1907" s="6"/>
      <c r="Z1907" s="6"/>
      <c r="AA1907" s="6"/>
    </row>
    <row r="1908" spans="2:27">
      <c r="B1908" s="6"/>
      <c r="C1908" s="6"/>
      <c r="D1908" s="6"/>
      <c r="E1908" s="6"/>
      <c r="F1908" s="6"/>
      <c r="G1908" s="6"/>
      <c r="H1908" s="6"/>
      <c r="I1908" s="6"/>
      <c r="J1908" s="6"/>
      <c r="K1908" s="6"/>
      <c r="L1908" s="6"/>
      <c r="M1908" s="6"/>
      <c r="N1908" s="6"/>
      <c r="O1908" s="6"/>
      <c r="P1908" s="6"/>
      <c r="Q1908" s="6"/>
      <c r="R1908" s="6"/>
      <c r="S1908" s="6"/>
      <c r="T1908" s="6"/>
      <c r="U1908" s="6"/>
      <c r="V1908" s="6"/>
      <c r="W1908" s="6"/>
      <c r="X1908" s="6"/>
      <c r="Y1908" s="6"/>
      <c r="Z1908" s="6"/>
      <c r="AA1908" s="6"/>
    </row>
    <row r="1909" spans="2:27">
      <c r="B1909" s="6"/>
      <c r="C1909" s="6"/>
      <c r="D1909" s="6"/>
      <c r="E1909" s="6"/>
      <c r="F1909" s="6"/>
      <c r="G1909" s="6"/>
      <c r="H1909" s="6"/>
      <c r="I1909" s="6"/>
      <c r="J1909" s="6"/>
      <c r="K1909" s="6"/>
      <c r="L1909" s="6"/>
      <c r="M1909" s="6"/>
      <c r="N1909" s="6"/>
      <c r="O1909" s="6"/>
      <c r="P1909" s="6"/>
      <c r="Q1909" s="6"/>
      <c r="R1909" s="6"/>
      <c r="S1909" s="6"/>
      <c r="T1909" s="6"/>
      <c r="U1909" s="6"/>
      <c r="V1909" s="6"/>
      <c r="W1909" s="6"/>
      <c r="X1909" s="6"/>
      <c r="Y1909" s="6"/>
      <c r="Z1909" s="6"/>
      <c r="AA1909" s="6"/>
    </row>
    <row r="1910" spans="2:27">
      <c r="B1910" s="6"/>
      <c r="C1910" s="6"/>
      <c r="D1910" s="6"/>
      <c r="E1910" s="6"/>
      <c r="F1910" s="6"/>
      <c r="G1910" s="6"/>
      <c r="H1910" s="6"/>
      <c r="I1910" s="6"/>
      <c r="J1910" s="6"/>
      <c r="K1910" s="6"/>
      <c r="L1910" s="6"/>
      <c r="M1910" s="6"/>
      <c r="N1910" s="6"/>
      <c r="O1910" s="6"/>
      <c r="P1910" s="6"/>
      <c r="Q1910" s="6"/>
      <c r="R1910" s="6"/>
      <c r="S1910" s="6"/>
      <c r="T1910" s="6"/>
      <c r="U1910" s="6"/>
      <c r="V1910" s="6"/>
      <c r="W1910" s="6"/>
      <c r="X1910" s="6"/>
      <c r="Y1910" s="6"/>
      <c r="Z1910" s="6"/>
      <c r="AA1910" s="6"/>
    </row>
    <row r="1911" spans="2:27">
      <c r="B1911" s="6"/>
      <c r="C1911" s="6"/>
      <c r="D1911" s="6"/>
      <c r="E1911" s="6"/>
      <c r="F1911" s="6"/>
      <c r="G1911" s="6"/>
      <c r="H1911" s="6"/>
      <c r="I1911" s="6"/>
      <c r="J1911" s="6"/>
      <c r="K1911" s="6"/>
      <c r="L1911" s="6"/>
      <c r="M1911" s="6"/>
      <c r="N1911" s="6"/>
      <c r="O1911" s="6"/>
      <c r="P1911" s="6"/>
      <c r="Q1911" s="6"/>
      <c r="R1911" s="6"/>
      <c r="S1911" s="6"/>
      <c r="T1911" s="6"/>
      <c r="U1911" s="6"/>
      <c r="V1911" s="6"/>
      <c r="W1911" s="6"/>
      <c r="X1911" s="6"/>
      <c r="Y1911" s="6"/>
      <c r="Z1911" s="6"/>
      <c r="AA1911" s="6"/>
    </row>
    <row r="1912" spans="2:27">
      <c r="B1912" s="6"/>
      <c r="C1912" s="6"/>
      <c r="D1912" s="6"/>
      <c r="E1912" s="6"/>
      <c r="F1912" s="6"/>
      <c r="G1912" s="6"/>
      <c r="H1912" s="6"/>
      <c r="I1912" s="6"/>
      <c r="J1912" s="6"/>
      <c r="K1912" s="6"/>
      <c r="L1912" s="6"/>
      <c r="M1912" s="6"/>
      <c r="N1912" s="6"/>
      <c r="O1912" s="6"/>
      <c r="P1912" s="6"/>
      <c r="Q1912" s="6"/>
      <c r="R1912" s="6"/>
      <c r="S1912" s="6"/>
      <c r="T1912" s="6"/>
      <c r="U1912" s="6"/>
      <c r="V1912" s="6"/>
      <c r="W1912" s="6"/>
      <c r="X1912" s="6"/>
      <c r="Y1912" s="6"/>
      <c r="Z1912" s="6"/>
      <c r="AA1912" s="6"/>
    </row>
    <row r="1913" spans="2:27">
      <c r="B1913" s="6"/>
      <c r="C1913" s="6"/>
      <c r="D1913" s="6"/>
      <c r="E1913" s="6"/>
      <c r="F1913" s="6"/>
      <c r="G1913" s="6"/>
      <c r="H1913" s="6"/>
      <c r="I1913" s="6"/>
      <c r="J1913" s="6"/>
      <c r="K1913" s="6"/>
      <c r="L1913" s="6"/>
      <c r="M1913" s="6"/>
      <c r="N1913" s="6"/>
      <c r="O1913" s="6"/>
      <c r="P1913" s="6"/>
      <c r="Q1913" s="6"/>
      <c r="R1913" s="6"/>
      <c r="S1913" s="6"/>
      <c r="T1913" s="6"/>
      <c r="U1913" s="6"/>
      <c r="V1913" s="6"/>
      <c r="W1913" s="6"/>
      <c r="X1913" s="6"/>
      <c r="Y1913" s="6"/>
      <c r="Z1913" s="6"/>
      <c r="AA1913" s="6"/>
    </row>
    <row r="1914" spans="2:27">
      <c r="B1914" s="6"/>
      <c r="C1914" s="6"/>
      <c r="D1914" s="6"/>
      <c r="E1914" s="6"/>
      <c r="F1914" s="6"/>
      <c r="G1914" s="6"/>
      <c r="H1914" s="6"/>
      <c r="I1914" s="6"/>
      <c r="J1914" s="6"/>
      <c r="K1914" s="6"/>
      <c r="L1914" s="6"/>
      <c r="M1914" s="6"/>
      <c r="N1914" s="6"/>
      <c r="O1914" s="6"/>
      <c r="P1914" s="6"/>
      <c r="Q1914" s="6"/>
      <c r="R1914" s="6"/>
      <c r="S1914" s="6"/>
      <c r="T1914" s="6"/>
      <c r="U1914" s="6"/>
      <c r="V1914" s="6"/>
      <c r="W1914" s="6"/>
      <c r="X1914" s="6"/>
      <c r="Y1914" s="6"/>
      <c r="Z1914" s="6"/>
      <c r="AA1914" s="6"/>
    </row>
    <row r="1915" spans="2:27">
      <c r="B1915" s="6"/>
      <c r="C1915" s="6"/>
      <c r="D1915" s="6"/>
      <c r="E1915" s="6"/>
      <c r="F1915" s="6"/>
      <c r="G1915" s="6"/>
      <c r="H1915" s="6"/>
      <c r="I1915" s="6"/>
      <c r="J1915" s="6"/>
      <c r="K1915" s="6"/>
      <c r="L1915" s="6"/>
      <c r="M1915" s="6"/>
      <c r="N1915" s="6"/>
      <c r="O1915" s="6"/>
      <c r="P1915" s="6"/>
      <c r="Q1915" s="6"/>
      <c r="R1915" s="6"/>
      <c r="S1915" s="6"/>
      <c r="T1915" s="6"/>
      <c r="U1915" s="6"/>
      <c r="V1915" s="6"/>
      <c r="W1915" s="6"/>
      <c r="X1915" s="6"/>
      <c r="Y1915" s="6"/>
      <c r="Z1915" s="6"/>
      <c r="AA1915" s="6"/>
    </row>
    <row r="1916" spans="2:27">
      <c r="B1916" s="6"/>
      <c r="C1916" s="6"/>
      <c r="D1916" s="6"/>
      <c r="E1916" s="6"/>
      <c r="F1916" s="6"/>
      <c r="G1916" s="6"/>
      <c r="H1916" s="6"/>
      <c r="I1916" s="6"/>
      <c r="J1916" s="6"/>
      <c r="K1916" s="6"/>
      <c r="L1916" s="6"/>
      <c r="M1916" s="6"/>
      <c r="N1916" s="6"/>
      <c r="O1916" s="6"/>
      <c r="P1916" s="6"/>
      <c r="Q1916" s="6"/>
      <c r="R1916" s="6"/>
      <c r="S1916" s="6"/>
      <c r="T1916" s="6"/>
      <c r="U1916" s="6"/>
      <c r="V1916" s="6"/>
      <c r="W1916" s="6"/>
      <c r="X1916" s="6"/>
      <c r="Y1916" s="6"/>
      <c r="Z1916" s="6"/>
      <c r="AA1916" s="6"/>
    </row>
    <row r="1917" spans="2:27">
      <c r="B1917" s="6"/>
      <c r="C1917" s="6"/>
      <c r="D1917" s="6"/>
      <c r="E1917" s="6"/>
      <c r="F1917" s="6"/>
      <c r="G1917" s="6"/>
      <c r="H1917" s="6"/>
      <c r="I1917" s="6"/>
      <c r="J1917" s="6"/>
      <c r="K1917" s="6"/>
      <c r="L1917" s="6"/>
      <c r="M1917" s="6"/>
      <c r="N1917" s="6"/>
      <c r="O1917" s="6"/>
      <c r="P1917" s="6"/>
      <c r="Q1917" s="6"/>
      <c r="R1917" s="6"/>
      <c r="S1917" s="6"/>
      <c r="T1917" s="6"/>
      <c r="U1917" s="6"/>
      <c r="V1917" s="6"/>
      <c r="W1917" s="6"/>
      <c r="X1917" s="6"/>
      <c r="Y1917" s="6"/>
      <c r="Z1917" s="6"/>
      <c r="AA1917" s="6"/>
    </row>
    <row r="1918" spans="2:27">
      <c r="B1918" s="6"/>
      <c r="C1918" s="6"/>
      <c r="D1918" s="6"/>
      <c r="E1918" s="6"/>
      <c r="F1918" s="6"/>
      <c r="G1918" s="6"/>
      <c r="H1918" s="6"/>
      <c r="I1918" s="6"/>
      <c r="J1918" s="6"/>
      <c r="K1918" s="6"/>
      <c r="L1918" s="6"/>
      <c r="M1918" s="6"/>
      <c r="N1918" s="6"/>
      <c r="O1918" s="6"/>
      <c r="P1918" s="6"/>
      <c r="Q1918" s="6"/>
      <c r="R1918" s="6"/>
      <c r="S1918" s="6"/>
      <c r="T1918" s="6"/>
      <c r="U1918" s="6"/>
      <c r="V1918" s="6"/>
      <c r="W1918" s="6"/>
      <c r="X1918" s="6"/>
      <c r="Y1918" s="6"/>
      <c r="Z1918" s="6"/>
      <c r="AA1918" s="6"/>
    </row>
    <row r="1919" spans="2:27">
      <c r="B1919" s="6"/>
      <c r="C1919" s="6"/>
      <c r="D1919" s="6"/>
      <c r="E1919" s="6"/>
      <c r="F1919" s="6"/>
      <c r="G1919" s="6"/>
      <c r="H1919" s="6"/>
      <c r="I1919" s="6"/>
      <c r="J1919" s="6"/>
      <c r="K1919" s="6"/>
      <c r="L1919" s="6"/>
      <c r="M1919" s="6"/>
      <c r="N1919" s="6"/>
      <c r="O1919" s="6"/>
      <c r="P1919" s="6"/>
      <c r="Q1919" s="6"/>
      <c r="R1919" s="6"/>
      <c r="S1919" s="6"/>
      <c r="T1919" s="6"/>
      <c r="U1919" s="6"/>
      <c r="V1919" s="6"/>
      <c r="W1919" s="6"/>
      <c r="X1919" s="6"/>
      <c r="Y1919" s="6"/>
      <c r="Z1919" s="6"/>
      <c r="AA1919" s="6"/>
    </row>
    <row r="1920" spans="2:27">
      <c r="B1920" s="6"/>
      <c r="C1920" s="6"/>
      <c r="D1920" s="6"/>
      <c r="E1920" s="6"/>
      <c r="F1920" s="6"/>
      <c r="G1920" s="6"/>
      <c r="H1920" s="6"/>
      <c r="I1920" s="6"/>
      <c r="J1920" s="6"/>
      <c r="K1920" s="6"/>
      <c r="L1920" s="6"/>
      <c r="M1920" s="6"/>
      <c r="N1920" s="6"/>
      <c r="O1920" s="6"/>
      <c r="P1920" s="6"/>
      <c r="Q1920" s="6"/>
      <c r="R1920" s="6"/>
      <c r="S1920" s="6"/>
      <c r="T1920" s="6"/>
      <c r="U1920" s="6"/>
      <c r="V1920" s="6"/>
      <c r="W1920" s="6"/>
      <c r="X1920" s="6"/>
      <c r="Y1920" s="6"/>
      <c r="Z1920" s="6"/>
      <c r="AA1920" s="6"/>
    </row>
    <row r="1921" spans="2:27">
      <c r="B1921" s="6"/>
      <c r="C1921" s="6"/>
      <c r="D1921" s="6"/>
      <c r="E1921" s="6"/>
      <c r="F1921" s="6"/>
      <c r="G1921" s="6"/>
      <c r="H1921" s="6"/>
      <c r="I1921" s="6"/>
      <c r="J1921" s="6"/>
      <c r="K1921" s="6"/>
      <c r="L1921" s="6"/>
      <c r="M1921" s="6"/>
      <c r="N1921" s="6"/>
      <c r="O1921" s="6"/>
      <c r="P1921" s="6"/>
      <c r="Q1921" s="6"/>
      <c r="R1921" s="6"/>
      <c r="S1921" s="6"/>
      <c r="T1921" s="6"/>
      <c r="U1921" s="6"/>
      <c r="V1921" s="6"/>
      <c r="W1921" s="6"/>
      <c r="X1921" s="6"/>
      <c r="Y1921" s="6"/>
      <c r="Z1921" s="6"/>
      <c r="AA1921" s="6"/>
    </row>
    <row r="1922" spans="2:27">
      <c r="B1922" s="6"/>
      <c r="C1922" s="6"/>
      <c r="D1922" s="6"/>
      <c r="E1922" s="6"/>
      <c r="F1922" s="6"/>
      <c r="G1922" s="6"/>
      <c r="H1922" s="6"/>
      <c r="I1922" s="6"/>
      <c r="J1922" s="6"/>
      <c r="K1922" s="6"/>
      <c r="L1922" s="6"/>
      <c r="M1922" s="6"/>
      <c r="N1922" s="6"/>
      <c r="O1922" s="6"/>
      <c r="P1922" s="6"/>
      <c r="Q1922" s="6"/>
      <c r="R1922" s="6"/>
      <c r="S1922" s="6"/>
      <c r="T1922" s="6"/>
      <c r="U1922" s="6"/>
      <c r="V1922" s="6"/>
      <c r="W1922" s="6"/>
      <c r="X1922" s="6"/>
      <c r="Y1922" s="6"/>
      <c r="Z1922" s="6"/>
      <c r="AA1922" s="6"/>
    </row>
    <row r="1923" spans="2:27">
      <c r="B1923" s="6"/>
      <c r="C1923" s="6"/>
      <c r="D1923" s="6"/>
      <c r="E1923" s="6"/>
      <c r="F1923" s="6"/>
      <c r="G1923" s="6"/>
      <c r="H1923" s="6"/>
      <c r="I1923" s="6"/>
      <c r="J1923" s="6"/>
      <c r="K1923" s="6"/>
      <c r="L1923" s="6"/>
      <c r="M1923" s="6"/>
      <c r="N1923" s="6"/>
      <c r="O1923" s="6"/>
      <c r="P1923" s="6"/>
      <c r="Q1923" s="6"/>
      <c r="R1923" s="6"/>
      <c r="S1923" s="6"/>
      <c r="T1923" s="6"/>
      <c r="U1923" s="6"/>
      <c r="V1923" s="6"/>
      <c r="W1923" s="6"/>
      <c r="X1923" s="6"/>
      <c r="Y1923" s="6"/>
      <c r="Z1923" s="6"/>
      <c r="AA1923" s="6"/>
    </row>
    <row r="1924" spans="2:27">
      <c r="B1924" s="6"/>
      <c r="C1924" s="6"/>
      <c r="D1924" s="6"/>
      <c r="E1924" s="6"/>
      <c r="F1924" s="6"/>
      <c r="G1924" s="6"/>
      <c r="H1924" s="6"/>
      <c r="I1924" s="6"/>
      <c r="J1924" s="6"/>
      <c r="K1924" s="6"/>
      <c r="L1924" s="6"/>
      <c r="M1924" s="6"/>
      <c r="N1924" s="6"/>
      <c r="O1924" s="6"/>
      <c r="P1924" s="6"/>
      <c r="Q1924" s="6"/>
      <c r="R1924" s="6"/>
      <c r="S1924" s="6"/>
      <c r="T1924" s="6"/>
      <c r="U1924" s="6"/>
      <c r="V1924" s="6"/>
      <c r="W1924" s="6"/>
      <c r="X1924" s="6"/>
      <c r="Y1924" s="6"/>
      <c r="Z1924" s="6"/>
      <c r="AA1924" s="6"/>
    </row>
    <row r="1925" spans="2:27">
      <c r="B1925" s="6"/>
      <c r="C1925" s="6"/>
      <c r="D1925" s="6"/>
      <c r="E1925" s="6"/>
      <c r="F1925" s="6"/>
      <c r="G1925" s="6"/>
      <c r="H1925" s="6"/>
      <c r="I1925" s="6"/>
      <c r="J1925" s="6"/>
      <c r="K1925" s="6"/>
      <c r="L1925" s="6"/>
      <c r="M1925" s="6"/>
      <c r="N1925" s="6"/>
      <c r="O1925" s="6"/>
      <c r="P1925" s="6"/>
      <c r="Q1925" s="6"/>
      <c r="R1925" s="6"/>
      <c r="S1925" s="6"/>
      <c r="T1925" s="6"/>
      <c r="U1925" s="6"/>
      <c r="V1925" s="6"/>
      <c r="W1925" s="6"/>
      <c r="X1925" s="6"/>
      <c r="Y1925" s="6"/>
      <c r="Z1925" s="6"/>
      <c r="AA1925" s="6"/>
    </row>
    <row r="1926" spans="2:27">
      <c r="B1926" s="6"/>
      <c r="C1926" s="6"/>
      <c r="D1926" s="6"/>
      <c r="E1926" s="6"/>
      <c r="F1926" s="6"/>
      <c r="G1926" s="6"/>
      <c r="H1926" s="6"/>
      <c r="I1926" s="6"/>
      <c r="J1926" s="6"/>
      <c r="K1926" s="6"/>
      <c r="L1926" s="6"/>
      <c r="M1926" s="6"/>
      <c r="N1926" s="6"/>
      <c r="O1926" s="6"/>
      <c r="P1926" s="6"/>
      <c r="Q1926" s="6"/>
      <c r="R1926" s="6"/>
      <c r="S1926" s="6"/>
      <c r="T1926" s="6"/>
      <c r="U1926" s="6"/>
      <c r="V1926" s="6"/>
      <c r="W1926" s="6"/>
      <c r="X1926" s="6"/>
      <c r="Y1926" s="6"/>
      <c r="Z1926" s="6"/>
      <c r="AA1926" s="6"/>
    </row>
    <row r="1927" spans="2:27">
      <c r="B1927" s="6"/>
      <c r="C1927" s="6"/>
      <c r="D1927" s="6"/>
      <c r="E1927" s="6"/>
      <c r="F1927" s="6"/>
      <c r="G1927" s="6"/>
      <c r="H1927" s="6"/>
      <c r="I1927" s="6"/>
      <c r="J1927" s="6"/>
      <c r="K1927" s="6"/>
      <c r="L1927" s="6"/>
      <c r="M1927" s="6"/>
      <c r="N1927" s="6"/>
      <c r="O1927" s="6"/>
      <c r="P1927" s="6"/>
      <c r="Q1927" s="6"/>
      <c r="R1927" s="6"/>
      <c r="S1927" s="6"/>
      <c r="T1927" s="6"/>
      <c r="U1927" s="6"/>
      <c r="V1927" s="6"/>
      <c r="W1927" s="6"/>
      <c r="X1927" s="6"/>
      <c r="Y1927" s="6"/>
      <c r="Z1927" s="6"/>
      <c r="AA1927" s="6"/>
    </row>
    <row r="1928" spans="2:27">
      <c r="B1928" s="6"/>
      <c r="C1928" s="6"/>
      <c r="D1928" s="6"/>
      <c r="E1928" s="6"/>
      <c r="F1928" s="6"/>
      <c r="G1928" s="6"/>
      <c r="H1928" s="6"/>
      <c r="I1928" s="6"/>
      <c r="J1928" s="6"/>
      <c r="K1928" s="6"/>
      <c r="L1928" s="6"/>
      <c r="M1928" s="6"/>
      <c r="N1928" s="6"/>
      <c r="O1928" s="6"/>
      <c r="P1928" s="6"/>
      <c r="Q1928" s="6"/>
      <c r="R1928" s="6"/>
      <c r="S1928" s="6"/>
      <c r="T1928" s="6"/>
      <c r="U1928" s="6"/>
      <c r="V1928" s="6"/>
      <c r="W1928" s="6"/>
      <c r="X1928" s="6"/>
      <c r="Y1928" s="6"/>
      <c r="Z1928" s="6"/>
      <c r="AA1928" s="6"/>
    </row>
    <row r="1929" spans="2:27">
      <c r="B1929" s="6"/>
      <c r="C1929" s="6"/>
      <c r="D1929" s="6"/>
      <c r="E1929" s="6"/>
      <c r="F1929" s="6"/>
      <c r="G1929" s="6"/>
      <c r="H1929" s="6"/>
      <c r="I1929" s="6"/>
      <c r="J1929" s="6"/>
      <c r="K1929" s="6"/>
      <c r="L1929" s="6"/>
      <c r="M1929" s="6"/>
      <c r="N1929" s="6"/>
      <c r="O1929" s="6"/>
      <c r="P1929" s="6"/>
      <c r="Q1929" s="6"/>
      <c r="R1929" s="6"/>
      <c r="S1929" s="6"/>
      <c r="T1929" s="6"/>
      <c r="U1929" s="6"/>
      <c r="V1929" s="6"/>
      <c r="W1929" s="6"/>
      <c r="X1929" s="6"/>
      <c r="Y1929" s="6"/>
      <c r="Z1929" s="6"/>
      <c r="AA1929" s="6"/>
    </row>
    <row r="1930" spans="2:27">
      <c r="B1930" s="6"/>
      <c r="C1930" s="6"/>
      <c r="D1930" s="6"/>
      <c r="E1930" s="6"/>
      <c r="F1930" s="6"/>
      <c r="G1930" s="6"/>
      <c r="H1930" s="6"/>
      <c r="I1930" s="6"/>
      <c r="J1930" s="6"/>
      <c r="K1930" s="6"/>
      <c r="L1930" s="6"/>
      <c r="M1930" s="6"/>
      <c r="N1930" s="6"/>
      <c r="O1930" s="6"/>
      <c r="P1930" s="6"/>
      <c r="Q1930" s="6"/>
      <c r="R1930" s="6"/>
      <c r="S1930" s="6"/>
      <c r="T1930" s="6"/>
      <c r="U1930" s="6"/>
      <c r="V1930" s="6"/>
      <c r="W1930" s="6"/>
      <c r="X1930" s="6"/>
      <c r="Y1930" s="6"/>
      <c r="Z1930" s="6"/>
      <c r="AA1930" s="6"/>
    </row>
    <row r="1931" spans="2:27">
      <c r="B1931" s="6"/>
      <c r="C1931" s="6"/>
      <c r="D1931" s="6"/>
      <c r="E1931" s="6"/>
      <c r="F1931" s="6"/>
      <c r="G1931" s="6"/>
      <c r="H1931" s="6"/>
      <c r="I1931" s="6"/>
      <c r="J1931" s="6"/>
      <c r="K1931" s="6"/>
      <c r="L1931" s="6"/>
      <c r="M1931" s="6"/>
      <c r="N1931" s="6"/>
      <c r="O1931" s="6"/>
      <c r="P1931" s="6"/>
      <c r="Q1931" s="6"/>
      <c r="R1931" s="6"/>
      <c r="S1931" s="6"/>
      <c r="T1931" s="6"/>
      <c r="U1931" s="6"/>
      <c r="V1931" s="6"/>
      <c r="W1931" s="6"/>
      <c r="X1931" s="6"/>
      <c r="Y1931" s="6"/>
      <c r="Z1931" s="6"/>
      <c r="AA1931" s="6"/>
    </row>
    <row r="1932" spans="2:27">
      <c r="B1932" s="6"/>
      <c r="C1932" s="6"/>
      <c r="D1932" s="6"/>
      <c r="E1932" s="6"/>
      <c r="F1932" s="6"/>
      <c r="G1932" s="6"/>
      <c r="H1932" s="6"/>
      <c r="I1932" s="6"/>
      <c r="J1932" s="6"/>
      <c r="K1932" s="6"/>
      <c r="L1932" s="6"/>
      <c r="M1932" s="6"/>
      <c r="N1932" s="6"/>
      <c r="O1932" s="6"/>
      <c r="P1932" s="6"/>
      <c r="Q1932" s="6"/>
      <c r="R1932" s="6"/>
      <c r="S1932" s="6"/>
      <c r="T1932" s="6"/>
      <c r="U1932" s="6"/>
      <c r="V1932" s="6"/>
      <c r="W1932" s="6"/>
      <c r="X1932" s="6"/>
      <c r="Y1932" s="6"/>
      <c r="Z1932" s="6"/>
      <c r="AA1932" s="6"/>
    </row>
    <row r="1933" spans="2:27">
      <c r="B1933" s="6"/>
      <c r="C1933" s="6"/>
      <c r="D1933" s="6"/>
      <c r="E1933" s="6"/>
      <c r="F1933" s="6"/>
      <c r="G1933" s="6"/>
      <c r="H1933" s="6"/>
      <c r="I1933" s="6"/>
      <c r="J1933" s="6"/>
      <c r="K1933" s="6"/>
      <c r="L1933" s="6"/>
      <c r="M1933" s="6"/>
      <c r="N1933" s="6"/>
      <c r="O1933" s="6"/>
      <c r="P1933" s="6"/>
      <c r="Q1933" s="6"/>
      <c r="R1933" s="6"/>
      <c r="S1933" s="6"/>
      <c r="T1933" s="6"/>
      <c r="U1933" s="6"/>
      <c r="V1933" s="6"/>
      <c r="W1933" s="6"/>
      <c r="X1933" s="6"/>
      <c r="Y1933" s="6"/>
      <c r="Z1933" s="6"/>
      <c r="AA1933" s="6"/>
    </row>
    <row r="1934" spans="2:27">
      <c r="B1934" s="6"/>
      <c r="C1934" s="6"/>
      <c r="D1934" s="6"/>
      <c r="E1934" s="6"/>
      <c r="F1934" s="6"/>
      <c r="G1934" s="6"/>
      <c r="H1934" s="6"/>
      <c r="I1934" s="6"/>
      <c r="J1934" s="6"/>
      <c r="K1934" s="6"/>
      <c r="L1934" s="6"/>
      <c r="M1934" s="6"/>
      <c r="N1934" s="6"/>
      <c r="O1934" s="6"/>
      <c r="P1934" s="6"/>
      <c r="Q1934" s="6"/>
      <c r="R1934" s="6"/>
      <c r="S1934" s="6"/>
      <c r="T1934" s="6"/>
      <c r="U1934" s="6"/>
      <c r="V1934" s="6"/>
      <c r="W1934" s="6"/>
      <c r="X1934" s="6"/>
      <c r="Y1934" s="6"/>
      <c r="Z1934" s="6"/>
      <c r="AA1934" s="6"/>
    </row>
    <row r="1935" spans="2:27">
      <c r="B1935" s="6"/>
      <c r="C1935" s="6"/>
      <c r="D1935" s="6"/>
      <c r="E1935" s="6"/>
      <c r="F1935" s="6"/>
      <c r="G1935" s="6"/>
      <c r="H1935" s="6"/>
      <c r="I1935" s="6"/>
      <c r="J1935" s="6"/>
      <c r="K1935" s="6"/>
      <c r="L1935" s="6"/>
      <c r="M1935" s="6"/>
      <c r="N1935" s="6"/>
      <c r="O1935" s="6"/>
      <c r="P1935" s="6"/>
      <c r="Q1935" s="6"/>
      <c r="R1935" s="6"/>
      <c r="S1935" s="6"/>
      <c r="T1935" s="6"/>
      <c r="U1935" s="6"/>
      <c r="V1935" s="6"/>
      <c r="W1935" s="6"/>
      <c r="X1935" s="6"/>
      <c r="Y1935" s="6"/>
      <c r="Z1935" s="6"/>
      <c r="AA1935" s="6"/>
    </row>
    <row r="1936" spans="2:27">
      <c r="B1936" s="6"/>
      <c r="C1936" s="6"/>
      <c r="D1936" s="6"/>
      <c r="E1936" s="6"/>
      <c r="F1936" s="6"/>
      <c r="G1936" s="6"/>
      <c r="H1936" s="6"/>
      <c r="I1936" s="6"/>
      <c r="J1936" s="6"/>
      <c r="K1936" s="6"/>
      <c r="L1936" s="6"/>
      <c r="M1936" s="6"/>
      <c r="N1936" s="6"/>
      <c r="O1936" s="6"/>
      <c r="P1936" s="6"/>
      <c r="Q1936" s="6"/>
      <c r="R1936" s="6"/>
      <c r="S1936" s="6"/>
      <c r="T1936" s="6"/>
      <c r="U1936" s="6"/>
      <c r="V1936" s="6"/>
      <c r="W1936" s="6"/>
      <c r="X1936" s="6"/>
      <c r="Y1936" s="6"/>
      <c r="Z1936" s="6"/>
      <c r="AA1936" s="6"/>
    </row>
    <row r="1937" spans="2:27">
      <c r="B1937" s="6"/>
      <c r="C1937" s="6"/>
      <c r="D1937" s="6"/>
      <c r="E1937" s="6"/>
      <c r="F1937" s="6"/>
      <c r="G1937" s="6"/>
      <c r="H1937" s="6"/>
      <c r="I1937" s="6"/>
      <c r="J1937" s="6"/>
      <c r="K1937" s="6"/>
      <c r="L1937" s="6"/>
      <c r="M1937" s="6"/>
      <c r="N1937" s="6"/>
      <c r="O1937" s="6"/>
      <c r="P1937" s="6"/>
      <c r="Q1937" s="6"/>
      <c r="R1937" s="6"/>
      <c r="S1937" s="6"/>
      <c r="T1937" s="6"/>
      <c r="U1937" s="6"/>
      <c r="V1937" s="6"/>
      <c r="W1937" s="6"/>
      <c r="X1937" s="6"/>
      <c r="Y1937" s="6"/>
      <c r="Z1937" s="6"/>
      <c r="AA1937" s="6"/>
    </row>
    <row r="1938" spans="2:27">
      <c r="B1938" s="6"/>
      <c r="C1938" s="6"/>
      <c r="D1938" s="6"/>
      <c r="E1938" s="6"/>
      <c r="F1938" s="6"/>
      <c r="G1938" s="6"/>
      <c r="H1938" s="6"/>
      <c r="I1938" s="6"/>
      <c r="J1938" s="6"/>
      <c r="K1938" s="6"/>
      <c r="L1938" s="6"/>
      <c r="M1938" s="6"/>
      <c r="N1938" s="6"/>
      <c r="O1938" s="6"/>
      <c r="P1938" s="6"/>
      <c r="Q1938" s="6"/>
      <c r="R1938" s="6"/>
      <c r="S1938" s="6"/>
      <c r="T1938" s="6"/>
      <c r="U1938" s="6"/>
      <c r="V1938" s="6"/>
      <c r="W1938" s="6"/>
      <c r="X1938" s="6"/>
      <c r="Y1938" s="6"/>
      <c r="Z1938" s="6"/>
      <c r="AA1938" s="6"/>
    </row>
    <row r="1939" spans="2:27">
      <c r="B1939" s="6"/>
      <c r="C1939" s="6"/>
      <c r="D1939" s="6"/>
      <c r="E1939" s="6"/>
      <c r="F1939" s="6"/>
      <c r="G1939" s="6"/>
      <c r="H1939" s="6"/>
      <c r="I1939" s="6"/>
      <c r="J1939" s="6"/>
      <c r="K1939" s="6"/>
      <c r="L1939" s="6"/>
      <c r="M1939" s="6"/>
      <c r="N1939" s="6"/>
      <c r="O1939" s="6"/>
      <c r="P1939" s="6"/>
      <c r="Q1939" s="6"/>
      <c r="R1939" s="6"/>
      <c r="S1939" s="6"/>
      <c r="T1939" s="6"/>
      <c r="U1939" s="6"/>
      <c r="V1939" s="6"/>
      <c r="W1939" s="6"/>
      <c r="X1939" s="6"/>
      <c r="Y1939" s="6"/>
      <c r="Z1939" s="6"/>
      <c r="AA1939" s="6"/>
    </row>
    <row r="1940" spans="2:27">
      <c r="B1940" s="6"/>
      <c r="C1940" s="6"/>
      <c r="D1940" s="6"/>
      <c r="E1940" s="6"/>
      <c r="F1940" s="6"/>
      <c r="G1940" s="6"/>
      <c r="H1940" s="6"/>
      <c r="I1940" s="6"/>
      <c r="J1940" s="6"/>
      <c r="K1940" s="6"/>
      <c r="L1940" s="6"/>
      <c r="M1940" s="6"/>
      <c r="N1940" s="6"/>
      <c r="O1940" s="6"/>
      <c r="P1940" s="6"/>
      <c r="Q1940" s="6"/>
      <c r="R1940" s="6"/>
      <c r="S1940" s="6"/>
      <c r="T1940" s="6"/>
      <c r="U1940" s="6"/>
      <c r="V1940" s="6"/>
      <c r="W1940" s="6"/>
      <c r="X1940" s="6"/>
      <c r="Y1940" s="6"/>
      <c r="Z1940" s="6"/>
      <c r="AA1940" s="6"/>
    </row>
    <row r="1941" spans="2:27">
      <c r="B1941" s="6"/>
      <c r="C1941" s="6"/>
      <c r="D1941" s="6"/>
      <c r="E1941" s="6"/>
      <c r="F1941" s="6"/>
      <c r="G1941" s="6"/>
      <c r="H1941" s="6"/>
      <c r="I1941" s="6"/>
      <c r="J1941" s="6"/>
      <c r="K1941" s="6"/>
      <c r="L1941" s="6"/>
      <c r="M1941" s="6"/>
      <c r="N1941" s="6"/>
      <c r="O1941" s="6"/>
      <c r="P1941" s="6"/>
      <c r="Q1941" s="6"/>
      <c r="R1941" s="6"/>
      <c r="S1941" s="6"/>
      <c r="T1941" s="6"/>
      <c r="U1941" s="6"/>
      <c r="V1941" s="6"/>
      <c r="W1941" s="6"/>
      <c r="X1941" s="6"/>
      <c r="Y1941" s="6"/>
      <c r="Z1941" s="6"/>
      <c r="AA1941" s="6"/>
    </row>
    <row r="1942" spans="2:27">
      <c r="B1942" s="6"/>
      <c r="C1942" s="6"/>
      <c r="D1942" s="6"/>
      <c r="E1942" s="6"/>
      <c r="F1942" s="6"/>
      <c r="G1942" s="6"/>
      <c r="H1942" s="6"/>
      <c r="I1942" s="6"/>
      <c r="J1942" s="6"/>
      <c r="K1942" s="6"/>
      <c r="L1942" s="6"/>
      <c r="M1942" s="6"/>
      <c r="N1942" s="6"/>
      <c r="O1942" s="6"/>
      <c r="P1942" s="6"/>
      <c r="Q1942" s="6"/>
      <c r="R1942" s="6"/>
      <c r="S1942" s="6"/>
      <c r="T1942" s="6"/>
      <c r="U1942" s="6"/>
      <c r="V1942" s="6"/>
      <c r="W1942" s="6"/>
      <c r="X1942" s="6"/>
      <c r="Y1942" s="6"/>
      <c r="Z1942" s="6"/>
      <c r="AA1942" s="6"/>
    </row>
    <row r="1943" spans="2:27">
      <c r="B1943" s="6"/>
      <c r="C1943" s="6"/>
      <c r="D1943" s="6"/>
      <c r="E1943" s="6"/>
      <c r="F1943" s="6"/>
      <c r="G1943" s="6"/>
      <c r="H1943" s="6"/>
      <c r="I1943" s="6"/>
      <c r="J1943" s="6"/>
      <c r="K1943" s="6"/>
      <c r="L1943" s="6"/>
      <c r="M1943" s="6"/>
      <c r="N1943" s="6"/>
      <c r="O1943" s="6"/>
      <c r="P1943" s="6"/>
      <c r="Q1943" s="6"/>
      <c r="R1943" s="6"/>
      <c r="S1943" s="6"/>
      <c r="T1943" s="6"/>
      <c r="U1943" s="6"/>
      <c r="V1943" s="6"/>
      <c r="W1943" s="6"/>
      <c r="X1943" s="6"/>
      <c r="Y1943" s="6"/>
      <c r="Z1943" s="6"/>
      <c r="AA1943" s="6"/>
    </row>
    <row r="1944" spans="2:27">
      <c r="B1944" s="6"/>
      <c r="C1944" s="6"/>
      <c r="D1944" s="6"/>
      <c r="E1944" s="6"/>
      <c r="F1944" s="6"/>
      <c r="G1944" s="6"/>
      <c r="H1944" s="6"/>
      <c r="I1944" s="6"/>
      <c r="J1944" s="6"/>
      <c r="K1944" s="6"/>
      <c r="L1944" s="6"/>
      <c r="M1944" s="6"/>
      <c r="N1944" s="6"/>
      <c r="O1944" s="6"/>
      <c r="P1944" s="6"/>
      <c r="Q1944" s="6"/>
      <c r="R1944" s="6"/>
      <c r="S1944" s="6"/>
      <c r="T1944" s="6"/>
      <c r="U1944" s="6"/>
      <c r="V1944" s="6"/>
      <c r="W1944" s="6"/>
      <c r="X1944" s="6"/>
      <c r="Y1944" s="6"/>
      <c r="Z1944" s="6"/>
      <c r="AA1944" s="6"/>
    </row>
    <row r="1945" spans="2:27">
      <c r="B1945" s="6"/>
      <c r="C1945" s="6"/>
      <c r="D1945" s="6"/>
      <c r="E1945" s="6"/>
      <c r="F1945" s="6"/>
      <c r="G1945" s="6"/>
      <c r="H1945" s="6"/>
      <c r="I1945" s="6"/>
      <c r="J1945" s="6"/>
      <c r="K1945" s="6"/>
      <c r="L1945" s="6"/>
      <c r="M1945" s="6"/>
      <c r="N1945" s="6"/>
      <c r="O1945" s="6"/>
      <c r="P1945" s="6"/>
      <c r="Q1945" s="6"/>
      <c r="R1945" s="6"/>
      <c r="S1945" s="6"/>
      <c r="T1945" s="6"/>
      <c r="U1945" s="6"/>
      <c r="V1945" s="6"/>
      <c r="W1945" s="6"/>
      <c r="X1945" s="6"/>
      <c r="Y1945" s="6"/>
      <c r="Z1945" s="6"/>
      <c r="AA1945" s="6"/>
    </row>
    <row r="1946" spans="2:27">
      <c r="B1946" s="6"/>
      <c r="C1946" s="6"/>
      <c r="D1946" s="6"/>
      <c r="E1946" s="6"/>
      <c r="F1946" s="6"/>
      <c r="G1946" s="6"/>
      <c r="H1946" s="6"/>
      <c r="I1946" s="6"/>
      <c r="J1946" s="6"/>
      <c r="K1946" s="6"/>
      <c r="L1946" s="6"/>
      <c r="M1946" s="6"/>
      <c r="N1946" s="6"/>
      <c r="O1946" s="6"/>
      <c r="P1946" s="6"/>
      <c r="Q1946" s="6"/>
      <c r="R1946" s="6"/>
      <c r="S1946" s="6"/>
      <c r="T1946" s="6"/>
      <c r="U1946" s="6"/>
      <c r="V1946" s="6"/>
      <c r="W1946" s="6"/>
      <c r="X1946" s="6"/>
      <c r="Y1946" s="6"/>
      <c r="Z1946" s="6"/>
      <c r="AA1946" s="6"/>
    </row>
    <row r="1947" spans="2:27">
      <c r="B1947" s="6"/>
      <c r="C1947" s="6"/>
      <c r="D1947" s="6"/>
      <c r="E1947" s="6"/>
      <c r="F1947" s="6"/>
      <c r="G1947" s="6"/>
      <c r="H1947" s="6"/>
      <c r="I1947" s="6"/>
      <c r="J1947" s="6"/>
      <c r="K1947" s="6"/>
      <c r="L1947" s="6"/>
      <c r="M1947" s="6"/>
      <c r="N1947" s="6"/>
      <c r="O1947" s="6"/>
      <c r="P1947" s="6"/>
      <c r="Q1947" s="6"/>
      <c r="R1947" s="6"/>
      <c r="S1947" s="6"/>
      <c r="T1947" s="6"/>
      <c r="U1947" s="6"/>
      <c r="V1947" s="6"/>
      <c r="W1947" s="6"/>
      <c r="X1947" s="6"/>
      <c r="Y1947" s="6"/>
      <c r="Z1947" s="6"/>
      <c r="AA1947" s="6"/>
    </row>
    <row r="1948" spans="2:27">
      <c r="B1948" s="6"/>
      <c r="C1948" s="6"/>
      <c r="D1948" s="6"/>
      <c r="E1948" s="6"/>
      <c r="F1948" s="6"/>
      <c r="G1948" s="6"/>
      <c r="H1948" s="6"/>
      <c r="I1948" s="6"/>
      <c r="J1948" s="6"/>
      <c r="K1948" s="6"/>
      <c r="L1948" s="6"/>
      <c r="M1948" s="6"/>
      <c r="N1948" s="6"/>
      <c r="O1948" s="6"/>
      <c r="P1948" s="6"/>
      <c r="Q1948" s="6"/>
      <c r="R1948" s="6"/>
      <c r="S1948" s="6"/>
      <c r="T1948" s="6"/>
      <c r="U1948" s="6"/>
      <c r="V1948" s="6"/>
      <c r="W1948" s="6"/>
      <c r="X1948" s="6"/>
      <c r="Y1948" s="6"/>
      <c r="Z1948" s="6"/>
      <c r="AA1948" s="6"/>
    </row>
    <row r="1949" spans="2:27">
      <c r="B1949" s="6"/>
      <c r="C1949" s="6"/>
      <c r="D1949" s="6"/>
      <c r="E1949" s="6"/>
      <c r="F1949" s="6"/>
      <c r="G1949" s="6"/>
      <c r="H1949" s="6"/>
      <c r="I1949" s="6"/>
      <c r="J1949" s="6"/>
      <c r="K1949" s="6"/>
      <c r="L1949" s="6"/>
      <c r="M1949" s="6"/>
      <c r="N1949" s="6"/>
      <c r="O1949" s="6"/>
      <c r="P1949" s="6"/>
      <c r="Q1949" s="6"/>
      <c r="R1949" s="6"/>
      <c r="S1949" s="6"/>
      <c r="T1949" s="6"/>
      <c r="U1949" s="6"/>
      <c r="V1949" s="6"/>
      <c r="W1949" s="6"/>
      <c r="X1949" s="6"/>
      <c r="Y1949" s="6"/>
      <c r="Z1949" s="6"/>
      <c r="AA1949" s="6"/>
    </row>
    <row r="1950" spans="2:27">
      <c r="B1950" s="6"/>
      <c r="C1950" s="6"/>
      <c r="D1950" s="6"/>
      <c r="E1950" s="6"/>
      <c r="F1950" s="6"/>
      <c r="G1950" s="6"/>
      <c r="H1950" s="6"/>
      <c r="I1950" s="6"/>
      <c r="J1950" s="6"/>
      <c r="K1950" s="6"/>
      <c r="L1950" s="6"/>
      <c r="M1950" s="6"/>
      <c r="N1950" s="6"/>
      <c r="O1950" s="6"/>
      <c r="P1950" s="6"/>
      <c r="Q1950" s="6"/>
      <c r="R1950" s="6"/>
      <c r="S1950" s="6"/>
      <c r="T1950" s="6"/>
      <c r="U1950" s="6"/>
      <c r="V1950" s="6"/>
      <c r="W1950" s="6"/>
      <c r="X1950" s="6"/>
      <c r="Y1950" s="6"/>
      <c r="Z1950" s="6"/>
      <c r="AA1950" s="6"/>
    </row>
    <row r="1951" spans="2:27">
      <c r="B1951" s="6"/>
      <c r="C1951" s="6"/>
      <c r="D1951" s="6"/>
      <c r="E1951" s="6"/>
      <c r="F1951" s="6"/>
      <c r="G1951" s="6"/>
      <c r="H1951" s="6"/>
      <c r="I1951" s="6"/>
      <c r="J1951" s="6"/>
      <c r="K1951" s="6"/>
      <c r="L1951" s="6"/>
      <c r="M1951" s="6"/>
      <c r="N1951" s="6"/>
      <c r="O1951" s="6"/>
      <c r="P1951" s="6"/>
      <c r="Q1951" s="6"/>
      <c r="R1951" s="6"/>
      <c r="S1951" s="6"/>
      <c r="T1951" s="6"/>
      <c r="U1951" s="6"/>
      <c r="V1951" s="6"/>
      <c r="W1951" s="6"/>
      <c r="X1951" s="6"/>
      <c r="Y1951" s="6"/>
      <c r="Z1951" s="6"/>
      <c r="AA1951" s="6"/>
    </row>
    <row r="1952" spans="2:27">
      <c r="B1952" s="6"/>
      <c r="C1952" s="6"/>
      <c r="D1952" s="6"/>
      <c r="E1952" s="6"/>
      <c r="F1952" s="6"/>
      <c r="G1952" s="6"/>
      <c r="H1952" s="6"/>
      <c r="I1952" s="6"/>
      <c r="J1952" s="6"/>
      <c r="K1952" s="6"/>
      <c r="L1952" s="6"/>
      <c r="M1952" s="6"/>
      <c r="N1952" s="6"/>
      <c r="O1952" s="6"/>
      <c r="P1952" s="6"/>
      <c r="Q1952" s="6"/>
      <c r="R1952" s="6"/>
      <c r="S1952" s="6"/>
      <c r="T1952" s="6"/>
      <c r="U1952" s="6"/>
      <c r="V1952" s="6"/>
      <c r="W1952" s="6"/>
      <c r="X1952" s="6"/>
      <c r="Y1952" s="6"/>
      <c r="Z1952" s="6"/>
      <c r="AA1952" s="6"/>
    </row>
    <row r="1953" spans="2:27">
      <c r="B1953" s="6"/>
      <c r="C1953" s="6"/>
      <c r="D1953" s="6"/>
      <c r="E1953" s="6"/>
      <c r="F1953" s="6"/>
      <c r="G1953" s="6"/>
      <c r="H1953" s="6"/>
      <c r="I1953" s="6"/>
      <c r="J1953" s="6"/>
      <c r="K1953" s="6"/>
      <c r="L1953" s="6"/>
      <c r="M1953" s="6"/>
      <c r="N1953" s="6"/>
      <c r="O1953" s="6"/>
      <c r="P1953" s="6"/>
      <c r="Q1953" s="6"/>
      <c r="R1953" s="6"/>
      <c r="S1953" s="6"/>
      <c r="T1953" s="6"/>
      <c r="U1953" s="6"/>
      <c r="V1953" s="6"/>
      <c r="W1953" s="6"/>
      <c r="X1953" s="6"/>
      <c r="Y1953" s="6"/>
      <c r="Z1953" s="6"/>
      <c r="AA1953" s="6"/>
    </row>
    <row r="1954" spans="2:27">
      <c r="B1954" s="6"/>
      <c r="C1954" s="6"/>
      <c r="D1954" s="6"/>
      <c r="E1954" s="6"/>
      <c r="F1954" s="6"/>
      <c r="G1954" s="6"/>
      <c r="H1954" s="6"/>
      <c r="I1954" s="6"/>
      <c r="J1954" s="6"/>
      <c r="K1954" s="6"/>
      <c r="L1954" s="6"/>
      <c r="M1954" s="6"/>
      <c r="N1954" s="6"/>
      <c r="O1954" s="6"/>
      <c r="P1954" s="6"/>
      <c r="Q1954" s="6"/>
      <c r="R1954" s="6"/>
      <c r="S1954" s="6"/>
      <c r="T1954" s="6"/>
      <c r="U1954" s="6"/>
      <c r="V1954" s="6"/>
      <c r="W1954" s="6"/>
      <c r="X1954" s="6"/>
      <c r="Y1954" s="6"/>
      <c r="Z1954" s="6"/>
      <c r="AA1954" s="6"/>
    </row>
    <row r="1955" spans="2:27">
      <c r="B1955" s="6"/>
      <c r="C1955" s="6"/>
      <c r="D1955" s="6"/>
      <c r="E1955" s="6"/>
      <c r="F1955" s="6"/>
      <c r="G1955" s="6"/>
      <c r="H1955" s="6"/>
      <c r="I1955" s="6"/>
      <c r="J1955" s="6"/>
      <c r="K1955" s="6"/>
      <c r="L1955" s="6"/>
      <c r="M1955" s="6"/>
      <c r="N1955" s="6"/>
      <c r="O1955" s="6"/>
      <c r="P1955" s="6"/>
      <c r="Q1955" s="6"/>
      <c r="R1955" s="6"/>
      <c r="S1955" s="6"/>
      <c r="T1955" s="6"/>
      <c r="U1955" s="6"/>
      <c r="V1955" s="6"/>
      <c r="W1955" s="6"/>
      <c r="X1955" s="6"/>
      <c r="Y1955" s="6"/>
      <c r="Z1955" s="6"/>
      <c r="AA1955" s="6"/>
    </row>
    <row r="1956" spans="2:27">
      <c r="B1956" s="6"/>
      <c r="C1956" s="6"/>
      <c r="D1956" s="6"/>
      <c r="E1956" s="6"/>
      <c r="F1956" s="6"/>
      <c r="G1956" s="6"/>
      <c r="H1956" s="6"/>
      <c r="I1956" s="6"/>
      <c r="J1956" s="6"/>
      <c r="K1956" s="6"/>
      <c r="L1956" s="6"/>
      <c r="M1956" s="6"/>
      <c r="N1956" s="6"/>
      <c r="O1956" s="6"/>
      <c r="P1956" s="6"/>
      <c r="Q1956" s="6"/>
      <c r="R1956" s="6"/>
      <c r="S1956" s="6"/>
      <c r="T1956" s="6"/>
      <c r="U1956" s="6"/>
      <c r="V1956" s="6"/>
      <c r="W1956" s="6"/>
      <c r="X1956" s="6"/>
      <c r="Y1956" s="6"/>
      <c r="Z1956" s="6"/>
      <c r="AA1956" s="6"/>
    </row>
    <row r="1957" spans="2:27">
      <c r="B1957" s="6"/>
      <c r="C1957" s="6"/>
      <c r="D1957" s="6"/>
      <c r="E1957" s="6"/>
      <c r="F1957" s="6"/>
      <c r="G1957" s="6"/>
      <c r="H1957" s="6"/>
      <c r="I1957" s="6"/>
      <c r="J1957" s="6"/>
      <c r="K1957" s="6"/>
      <c r="L1957" s="6"/>
      <c r="M1957" s="6"/>
      <c r="N1957" s="6"/>
      <c r="O1957" s="6"/>
      <c r="P1957" s="6"/>
      <c r="Q1957" s="6"/>
      <c r="R1957" s="6"/>
      <c r="S1957" s="6"/>
      <c r="T1957" s="6"/>
      <c r="U1957" s="6"/>
      <c r="V1957" s="6"/>
      <c r="W1957" s="6"/>
      <c r="X1957" s="6"/>
      <c r="Y1957" s="6"/>
      <c r="Z1957" s="6"/>
      <c r="AA1957" s="6"/>
    </row>
    <row r="1958" spans="2:27">
      <c r="B1958" s="6"/>
      <c r="C1958" s="6"/>
      <c r="D1958" s="6"/>
      <c r="E1958" s="6"/>
      <c r="F1958" s="6"/>
      <c r="G1958" s="6"/>
      <c r="H1958" s="6"/>
      <c r="I1958" s="6"/>
      <c r="J1958" s="6"/>
      <c r="K1958" s="6"/>
      <c r="L1958" s="6"/>
      <c r="M1958" s="6"/>
      <c r="N1958" s="6"/>
      <c r="O1958" s="6"/>
      <c r="P1958" s="6"/>
      <c r="Q1958" s="6"/>
      <c r="R1958" s="6"/>
      <c r="S1958" s="6"/>
      <c r="T1958" s="6"/>
      <c r="U1958" s="6"/>
      <c r="V1958" s="6"/>
      <c r="W1958" s="6"/>
      <c r="X1958" s="6"/>
      <c r="Y1958" s="6"/>
      <c r="Z1958" s="6"/>
      <c r="AA1958" s="6"/>
    </row>
    <row r="1959" spans="2:27">
      <c r="B1959" s="6"/>
      <c r="C1959" s="6"/>
      <c r="D1959" s="6"/>
      <c r="E1959" s="6"/>
      <c r="F1959" s="6"/>
      <c r="G1959" s="6"/>
      <c r="H1959" s="6"/>
      <c r="I1959" s="6"/>
      <c r="J1959" s="6"/>
      <c r="K1959" s="6"/>
      <c r="L1959" s="6"/>
      <c r="M1959" s="6"/>
      <c r="N1959" s="6"/>
      <c r="O1959" s="6"/>
      <c r="P1959" s="6"/>
      <c r="Q1959" s="6"/>
      <c r="R1959" s="6"/>
      <c r="S1959" s="6"/>
      <c r="T1959" s="6"/>
      <c r="U1959" s="6"/>
      <c r="V1959" s="6"/>
      <c r="W1959" s="6"/>
      <c r="X1959" s="6"/>
      <c r="Y1959" s="6"/>
      <c r="Z1959" s="6"/>
      <c r="AA1959" s="6"/>
    </row>
    <row r="1960" spans="2:27">
      <c r="B1960" s="6"/>
      <c r="C1960" s="6"/>
      <c r="D1960" s="6"/>
      <c r="E1960" s="6"/>
      <c r="F1960" s="6"/>
      <c r="G1960" s="6"/>
      <c r="H1960" s="6"/>
      <c r="I1960" s="6"/>
      <c r="J1960" s="6"/>
      <c r="K1960" s="6"/>
      <c r="L1960" s="6"/>
      <c r="M1960" s="6"/>
      <c r="N1960" s="6"/>
      <c r="O1960" s="6"/>
      <c r="P1960" s="6"/>
      <c r="Q1960" s="6"/>
      <c r="R1960" s="6"/>
      <c r="S1960" s="6"/>
      <c r="T1960" s="6"/>
      <c r="U1960" s="6"/>
      <c r="V1960" s="6"/>
      <c r="W1960" s="6"/>
      <c r="X1960" s="6"/>
      <c r="Y1960" s="6"/>
      <c r="Z1960" s="6"/>
      <c r="AA1960" s="6"/>
    </row>
    <row r="1961" spans="2:27">
      <c r="B1961" s="6"/>
      <c r="C1961" s="6"/>
      <c r="D1961" s="6"/>
      <c r="E1961" s="6"/>
      <c r="F1961" s="6"/>
      <c r="G1961" s="6"/>
      <c r="H1961" s="6"/>
      <c r="I1961" s="6"/>
      <c r="J1961" s="6"/>
      <c r="K1961" s="6"/>
      <c r="L1961" s="6"/>
      <c r="M1961" s="6"/>
      <c r="N1961" s="6"/>
      <c r="O1961" s="6"/>
      <c r="P1961" s="6"/>
      <c r="Q1961" s="6"/>
      <c r="R1961" s="6"/>
      <c r="S1961" s="6"/>
      <c r="T1961" s="6"/>
      <c r="U1961" s="6"/>
      <c r="V1961" s="6"/>
      <c r="W1961" s="6"/>
      <c r="X1961" s="6"/>
      <c r="Y1961" s="6"/>
      <c r="Z1961" s="6"/>
      <c r="AA1961" s="6"/>
    </row>
    <row r="1962" spans="2:27">
      <c r="B1962" s="6"/>
      <c r="C1962" s="6"/>
      <c r="D1962" s="6"/>
      <c r="E1962" s="6"/>
      <c r="F1962" s="6"/>
      <c r="G1962" s="6"/>
      <c r="H1962" s="6"/>
      <c r="I1962" s="6"/>
      <c r="J1962" s="6"/>
      <c r="K1962" s="6"/>
      <c r="L1962" s="6"/>
      <c r="M1962" s="6"/>
      <c r="N1962" s="6"/>
      <c r="O1962" s="6"/>
      <c r="P1962" s="6"/>
      <c r="Q1962" s="6"/>
      <c r="R1962" s="6"/>
      <c r="S1962" s="6"/>
      <c r="T1962" s="6"/>
      <c r="U1962" s="6"/>
      <c r="V1962" s="6"/>
      <c r="W1962" s="6"/>
      <c r="X1962" s="6"/>
      <c r="Y1962" s="6"/>
      <c r="Z1962" s="6"/>
      <c r="AA1962" s="6"/>
    </row>
    <row r="1963" spans="2:27">
      <c r="B1963" s="6"/>
      <c r="C1963" s="6"/>
      <c r="D1963" s="6"/>
      <c r="E1963" s="6"/>
      <c r="F1963" s="6"/>
      <c r="G1963" s="6"/>
      <c r="H1963" s="6"/>
      <c r="I1963" s="6"/>
      <c r="J1963" s="6"/>
      <c r="K1963" s="6"/>
      <c r="L1963" s="6"/>
      <c r="M1963" s="6"/>
      <c r="N1963" s="6"/>
      <c r="O1963" s="6"/>
      <c r="P1963" s="6"/>
      <c r="Q1963" s="6"/>
      <c r="R1963" s="6"/>
      <c r="S1963" s="6"/>
      <c r="T1963" s="6"/>
      <c r="U1963" s="6"/>
      <c r="V1963" s="6"/>
      <c r="W1963" s="6"/>
      <c r="X1963" s="6"/>
      <c r="Y1963" s="6"/>
      <c r="Z1963" s="6"/>
      <c r="AA1963" s="6"/>
    </row>
    <row r="1964" spans="2:27">
      <c r="B1964" s="6"/>
      <c r="C1964" s="6"/>
      <c r="D1964" s="6"/>
      <c r="E1964" s="6"/>
      <c r="F1964" s="6"/>
      <c r="G1964" s="6"/>
      <c r="H1964" s="6"/>
      <c r="I1964" s="6"/>
      <c r="J1964" s="6"/>
      <c r="K1964" s="6"/>
      <c r="L1964" s="6"/>
      <c r="M1964" s="6"/>
      <c r="N1964" s="6"/>
      <c r="O1964" s="6"/>
      <c r="P1964" s="6"/>
      <c r="Q1964" s="6"/>
      <c r="R1964" s="6"/>
      <c r="S1964" s="6"/>
      <c r="T1964" s="6"/>
      <c r="U1964" s="6"/>
      <c r="V1964" s="6"/>
      <c r="W1964" s="6"/>
      <c r="X1964" s="6"/>
      <c r="Y1964" s="6"/>
      <c r="Z1964" s="6"/>
      <c r="AA1964" s="6"/>
    </row>
    <row r="1965" spans="2:27">
      <c r="B1965" s="6"/>
      <c r="C1965" s="6"/>
      <c r="D1965" s="6"/>
      <c r="E1965" s="6"/>
      <c r="F1965" s="6"/>
      <c r="G1965" s="6"/>
      <c r="H1965" s="6"/>
      <c r="I1965" s="6"/>
      <c r="J1965" s="6"/>
      <c r="K1965" s="6"/>
      <c r="L1965" s="6"/>
      <c r="M1965" s="6"/>
      <c r="N1965" s="6"/>
      <c r="O1965" s="6"/>
      <c r="P1965" s="6"/>
      <c r="Q1965" s="6"/>
      <c r="R1965" s="6"/>
      <c r="S1965" s="6"/>
      <c r="T1965" s="6"/>
      <c r="U1965" s="6"/>
      <c r="V1965" s="6"/>
      <c r="W1965" s="6"/>
      <c r="X1965" s="6"/>
      <c r="Y1965" s="6"/>
      <c r="Z1965" s="6"/>
      <c r="AA1965" s="6"/>
    </row>
    <row r="1966" spans="2:27">
      <c r="B1966" s="6"/>
      <c r="C1966" s="6"/>
      <c r="D1966" s="6"/>
      <c r="E1966" s="6"/>
      <c r="F1966" s="6"/>
      <c r="G1966" s="6"/>
      <c r="H1966" s="6"/>
      <c r="I1966" s="6"/>
      <c r="J1966" s="6"/>
      <c r="K1966" s="6"/>
      <c r="L1966" s="6"/>
      <c r="M1966" s="6"/>
      <c r="N1966" s="6"/>
      <c r="O1966" s="6"/>
      <c r="P1966" s="6"/>
      <c r="Q1966" s="6"/>
      <c r="R1966" s="6"/>
      <c r="S1966" s="6"/>
      <c r="T1966" s="6"/>
      <c r="U1966" s="6"/>
      <c r="V1966" s="6"/>
      <c r="W1966" s="6"/>
      <c r="X1966" s="6"/>
      <c r="Y1966" s="6"/>
      <c r="Z1966" s="6"/>
      <c r="AA1966" s="6"/>
    </row>
    <row r="1967" spans="2:27">
      <c r="B1967" s="6"/>
      <c r="C1967" s="6"/>
      <c r="D1967" s="6"/>
      <c r="E1967" s="6"/>
      <c r="F1967" s="6"/>
      <c r="G1967" s="6"/>
      <c r="H1967" s="6"/>
      <c r="I1967" s="6"/>
      <c r="J1967" s="6"/>
      <c r="K1967" s="6"/>
      <c r="L1967" s="6"/>
      <c r="M1967" s="6"/>
      <c r="N1967" s="6"/>
      <c r="O1967" s="6"/>
      <c r="P1967" s="6"/>
      <c r="Q1967" s="6"/>
      <c r="R1967" s="6"/>
      <c r="S1967" s="6"/>
      <c r="T1967" s="6"/>
      <c r="U1967" s="6"/>
      <c r="V1967" s="6"/>
      <c r="W1967" s="6"/>
      <c r="X1967" s="6"/>
      <c r="Y1967" s="6"/>
      <c r="Z1967" s="6"/>
      <c r="AA1967" s="6"/>
    </row>
    <row r="1968" spans="2:27">
      <c r="B1968" s="6"/>
      <c r="C1968" s="6"/>
      <c r="D1968" s="6"/>
      <c r="E1968" s="6"/>
      <c r="F1968" s="6"/>
      <c r="G1968" s="6"/>
      <c r="H1968" s="6"/>
      <c r="I1968" s="6"/>
      <c r="J1968" s="6"/>
      <c r="K1968" s="6"/>
      <c r="L1968" s="6"/>
      <c r="M1968" s="6"/>
      <c r="N1968" s="6"/>
      <c r="O1968" s="6"/>
      <c r="P1968" s="6"/>
      <c r="Q1968" s="6"/>
      <c r="R1968" s="6"/>
      <c r="S1968" s="6"/>
      <c r="T1968" s="6"/>
      <c r="U1968" s="6"/>
      <c r="V1968" s="6"/>
      <c r="W1968" s="6"/>
      <c r="X1968" s="6"/>
      <c r="Y1968" s="6"/>
      <c r="Z1968" s="6"/>
      <c r="AA1968" s="6"/>
    </row>
    <row r="1969" spans="2:27">
      <c r="B1969" s="6"/>
      <c r="C1969" s="6"/>
      <c r="D1969" s="6"/>
      <c r="E1969" s="6"/>
      <c r="F1969" s="6"/>
      <c r="G1969" s="6"/>
      <c r="H1969" s="6"/>
      <c r="I1969" s="6"/>
      <c r="J1969" s="6"/>
      <c r="K1969" s="6"/>
      <c r="L1969" s="6"/>
      <c r="M1969" s="6"/>
      <c r="N1969" s="6"/>
      <c r="O1969" s="6"/>
      <c r="P1969" s="6"/>
      <c r="Q1969" s="6"/>
      <c r="R1969" s="6"/>
      <c r="S1969" s="6"/>
      <c r="T1969" s="6"/>
      <c r="U1969" s="6"/>
      <c r="V1969" s="6"/>
      <c r="W1969" s="6"/>
      <c r="X1969" s="6"/>
      <c r="Y1969" s="6"/>
      <c r="Z1969" s="6"/>
      <c r="AA1969" s="6"/>
    </row>
    <row r="1970" spans="2:27">
      <c r="B1970" s="6"/>
      <c r="C1970" s="6"/>
      <c r="D1970" s="6"/>
      <c r="E1970" s="6"/>
      <c r="F1970" s="6"/>
      <c r="G1970" s="6"/>
      <c r="H1970" s="6"/>
      <c r="I1970" s="6"/>
      <c r="J1970" s="6"/>
      <c r="K1970" s="6"/>
      <c r="L1970" s="6"/>
      <c r="M1970" s="6"/>
      <c r="N1970" s="6"/>
      <c r="O1970" s="6"/>
      <c r="P1970" s="6"/>
      <c r="Q1970" s="6"/>
      <c r="R1970" s="6"/>
      <c r="S1970" s="6"/>
      <c r="T1970" s="6"/>
      <c r="U1970" s="6"/>
      <c r="V1970" s="6"/>
      <c r="W1970" s="6"/>
      <c r="X1970" s="6"/>
      <c r="Y1970" s="6"/>
      <c r="Z1970" s="6"/>
      <c r="AA1970" s="6"/>
    </row>
    <row r="1971" spans="2:27">
      <c r="B1971" s="6"/>
      <c r="C1971" s="6"/>
      <c r="D1971" s="6"/>
      <c r="E1971" s="6"/>
      <c r="F1971" s="6"/>
      <c r="G1971" s="6"/>
      <c r="H1971" s="6"/>
      <c r="I1971" s="6"/>
      <c r="J1971" s="6"/>
      <c r="K1971" s="6"/>
      <c r="L1971" s="6"/>
      <c r="M1971" s="6"/>
      <c r="N1971" s="6"/>
      <c r="O1971" s="6"/>
      <c r="P1971" s="6"/>
      <c r="Q1971" s="6"/>
      <c r="R1971" s="6"/>
      <c r="S1971" s="6"/>
      <c r="T1971" s="6"/>
      <c r="U1971" s="6"/>
      <c r="V1971" s="6"/>
      <c r="W1971" s="6"/>
      <c r="X1971" s="6"/>
      <c r="Y1971" s="6"/>
      <c r="Z1971" s="6"/>
      <c r="AA1971" s="6"/>
    </row>
    <row r="1972" spans="2:27">
      <c r="B1972" s="6"/>
      <c r="C1972" s="6"/>
      <c r="D1972" s="6"/>
      <c r="E1972" s="6"/>
      <c r="F1972" s="6"/>
      <c r="G1972" s="6"/>
      <c r="H1972" s="6"/>
      <c r="I1972" s="6"/>
      <c r="J1972" s="6"/>
      <c r="K1972" s="6"/>
      <c r="L1972" s="6"/>
      <c r="M1972" s="6"/>
      <c r="N1972" s="6"/>
      <c r="O1972" s="6"/>
      <c r="P1972" s="6"/>
      <c r="Q1972" s="6"/>
      <c r="R1972" s="6"/>
      <c r="S1972" s="6"/>
      <c r="T1972" s="6"/>
      <c r="U1972" s="6"/>
      <c r="V1972" s="6"/>
      <c r="W1972" s="6"/>
      <c r="X1972" s="6"/>
      <c r="Y1972" s="6"/>
      <c r="Z1972" s="6"/>
      <c r="AA1972" s="6"/>
    </row>
    <row r="1973" spans="2:27">
      <c r="B1973" s="6"/>
      <c r="C1973" s="6"/>
      <c r="D1973" s="6"/>
      <c r="E1973" s="6"/>
      <c r="F1973" s="6"/>
      <c r="G1973" s="6"/>
      <c r="H1973" s="6"/>
      <c r="I1973" s="6"/>
      <c r="J1973" s="6"/>
      <c r="K1973" s="6"/>
      <c r="L1973" s="6"/>
      <c r="M1973" s="6"/>
      <c r="N1973" s="6"/>
      <c r="O1973" s="6"/>
      <c r="P1973" s="6"/>
      <c r="Q1973" s="6"/>
      <c r="R1973" s="6"/>
      <c r="S1973" s="6"/>
      <c r="T1973" s="6"/>
      <c r="U1973" s="6"/>
      <c r="V1973" s="6"/>
      <c r="W1973" s="6"/>
      <c r="X1973" s="6"/>
      <c r="Y1973" s="6"/>
      <c r="Z1973" s="6"/>
      <c r="AA1973" s="6"/>
    </row>
    <row r="1974" spans="2:27">
      <c r="B1974" s="6"/>
      <c r="C1974" s="6"/>
      <c r="D1974" s="6"/>
      <c r="E1974" s="6"/>
      <c r="F1974" s="6"/>
      <c r="G1974" s="6"/>
      <c r="H1974" s="6"/>
      <c r="I1974" s="6"/>
      <c r="J1974" s="6"/>
      <c r="K1974" s="6"/>
      <c r="L1974" s="6"/>
      <c r="M1974" s="6"/>
      <c r="N1974" s="6"/>
      <c r="O1974" s="6"/>
      <c r="P1974" s="6"/>
      <c r="Q1974" s="6"/>
      <c r="R1974" s="6"/>
      <c r="S1974" s="6"/>
      <c r="T1974" s="6"/>
      <c r="U1974" s="6"/>
      <c r="V1974" s="6"/>
      <c r="W1974" s="6"/>
      <c r="X1974" s="6"/>
      <c r="Y1974" s="6"/>
      <c r="Z1974" s="6"/>
      <c r="AA1974" s="6"/>
    </row>
    <row r="1975" spans="2:27">
      <c r="B1975" s="6"/>
      <c r="C1975" s="6"/>
      <c r="D1975" s="6"/>
      <c r="E1975" s="6"/>
      <c r="F1975" s="6"/>
      <c r="G1975" s="6"/>
      <c r="H1975" s="6"/>
      <c r="I1975" s="6"/>
      <c r="J1975" s="6"/>
      <c r="K1975" s="6"/>
      <c r="L1975" s="6"/>
      <c r="M1975" s="6"/>
      <c r="N1975" s="6"/>
      <c r="O1975" s="6"/>
      <c r="P1975" s="6"/>
      <c r="Q1975" s="6"/>
      <c r="R1975" s="6"/>
      <c r="S1975" s="6"/>
      <c r="T1975" s="6"/>
      <c r="U1975" s="6"/>
      <c r="V1975" s="6"/>
      <c r="W1975" s="6"/>
      <c r="X1975" s="6"/>
      <c r="Y1975" s="6"/>
      <c r="Z1975" s="6"/>
      <c r="AA1975" s="6"/>
    </row>
    <row r="1976" spans="2:27">
      <c r="B1976" s="6"/>
      <c r="C1976" s="6"/>
      <c r="D1976" s="6"/>
      <c r="E1976" s="6"/>
      <c r="F1976" s="6"/>
      <c r="G1976" s="6"/>
      <c r="H1976" s="6"/>
      <c r="I1976" s="6"/>
      <c r="J1976" s="6"/>
      <c r="K1976" s="6"/>
      <c r="L1976" s="6"/>
      <c r="M1976" s="6"/>
      <c r="N1976" s="6"/>
      <c r="O1976" s="6"/>
      <c r="P1976" s="6"/>
      <c r="Q1976" s="6"/>
      <c r="R1976" s="6"/>
      <c r="S1976" s="6"/>
      <c r="T1976" s="6"/>
      <c r="U1976" s="6"/>
      <c r="V1976" s="6"/>
      <c r="W1976" s="6"/>
      <c r="X1976" s="6"/>
      <c r="Y1976" s="6"/>
      <c r="Z1976" s="6"/>
      <c r="AA1976" s="6"/>
    </row>
    <row r="1977" spans="2:27">
      <c r="B1977" s="6"/>
      <c r="C1977" s="6"/>
      <c r="D1977" s="6"/>
      <c r="E1977" s="6"/>
      <c r="F1977" s="6"/>
      <c r="G1977" s="6"/>
      <c r="H1977" s="6"/>
      <c r="I1977" s="6"/>
      <c r="J1977" s="6"/>
      <c r="K1977" s="6"/>
      <c r="L1977" s="6"/>
      <c r="M1977" s="6"/>
      <c r="N1977" s="6"/>
      <c r="O1977" s="6"/>
      <c r="P1977" s="6"/>
      <c r="Q1977" s="6"/>
      <c r="R1977" s="6"/>
      <c r="S1977" s="6"/>
      <c r="T1977" s="6"/>
      <c r="U1977" s="6"/>
      <c r="V1977" s="6"/>
      <c r="W1977" s="6"/>
      <c r="X1977" s="6"/>
      <c r="Y1977" s="6"/>
      <c r="Z1977" s="6"/>
      <c r="AA1977" s="6"/>
    </row>
    <row r="1978" spans="2:27">
      <c r="B1978" s="6"/>
      <c r="C1978" s="6"/>
      <c r="D1978" s="6"/>
      <c r="E1978" s="6"/>
      <c r="F1978" s="6"/>
      <c r="G1978" s="6"/>
      <c r="H1978" s="6"/>
      <c r="I1978" s="6"/>
      <c r="J1978" s="6"/>
      <c r="K1978" s="6"/>
      <c r="L1978" s="6"/>
      <c r="M1978" s="6"/>
      <c r="N1978" s="6"/>
      <c r="O1978" s="6"/>
      <c r="P1978" s="6"/>
      <c r="Q1978" s="6"/>
      <c r="R1978" s="6"/>
      <c r="S1978" s="6"/>
      <c r="T1978" s="6"/>
      <c r="U1978" s="6"/>
      <c r="V1978" s="6"/>
      <c r="W1978" s="6"/>
      <c r="X1978" s="6"/>
      <c r="Y1978" s="6"/>
      <c r="Z1978" s="6"/>
      <c r="AA1978" s="6"/>
    </row>
    <row r="1979" spans="2:27">
      <c r="B1979" s="6"/>
      <c r="C1979" s="6"/>
      <c r="D1979" s="6"/>
      <c r="E1979" s="6"/>
      <c r="F1979" s="6"/>
      <c r="G1979" s="6"/>
      <c r="H1979" s="6"/>
      <c r="I1979" s="6"/>
      <c r="J1979" s="6"/>
      <c r="K1979" s="6"/>
      <c r="L1979" s="6"/>
      <c r="M1979" s="6"/>
      <c r="N1979" s="6"/>
      <c r="O1979" s="6"/>
      <c r="P1979" s="6"/>
      <c r="Q1979" s="6"/>
      <c r="R1979" s="6"/>
      <c r="S1979" s="6"/>
      <c r="T1979" s="6"/>
      <c r="U1979" s="6"/>
      <c r="V1979" s="6"/>
      <c r="W1979" s="6"/>
      <c r="X1979" s="6"/>
      <c r="Y1979" s="6"/>
      <c r="Z1979" s="6"/>
      <c r="AA1979" s="6"/>
    </row>
    <row r="1980" spans="2:27">
      <c r="B1980" s="6"/>
      <c r="C1980" s="6"/>
      <c r="D1980" s="6"/>
      <c r="E1980" s="6"/>
      <c r="F1980" s="6"/>
      <c r="G1980" s="6"/>
      <c r="H1980" s="6"/>
      <c r="I1980" s="6"/>
      <c r="J1980" s="6"/>
      <c r="K1980" s="6"/>
      <c r="L1980" s="6"/>
      <c r="M1980" s="6"/>
      <c r="N1980" s="6"/>
      <c r="O1980" s="6"/>
      <c r="P1980" s="6"/>
      <c r="Q1980" s="6"/>
      <c r="R1980" s="6"/>
      <c r="S1980" s="6"/>
      <c r="T1980" s="6"/>
      <c r="U1980" s="6"/>
      <c r="V1980" s="6"/>
      <c r="W1980" s="6"/>
      <c r="X1980" s="6"/>
      <c r="Y1980" s="6"/>
      <c r="Z1980" s="6"/>
      <c r="AA1980" s="6"/>
    </row>
    <row r="1981" spans="2:27">
      <c r="B1981" s="6"/>
      <c r="C1981" s="6"/>
      <c r="D1981" s="6"/>
      <c r="E1981" s="6"/>
      <c r="F1981" s="6"/>
      <c r="G1981" s="6"/>
      <c r="H1981" s="6"/>
      <c r="I1981" s="6"/>
      <c r="J1981" s="6"/>
      <c r="K1981" s="6"/>
      <c r="L1981" s="6"/>
      <c r="M1981" s="6"/>
      <c r="N1981" s="6"/>
      <c r="O1981" s="6"/>
      <c r="P1981" s="6"/>
      <c r="Q1981" s="6"/>
      <c r="R1981" s="6"/>
      <c r="S1981" s="6"/>
      <c r="T1981" s="6"/>
      <c r="U1981" s="6"/>
      <c r="V1981" s="6"/>
      <c r="W1981" s="6"/>
      <c r="X1981" s="6"/>
      <c r="Y1981" s="6"/>
      <c r="Z1981" s="6"/>
      <c r="AA1981" s="6"/>
    </row>
    <row r="1982" spans="2:27">
      <c r="B1982" s="6"/>
      <c r="C1982" s="6"/>
      <c r="D1982" s="6"/>
      <c r="E1982" s="6"/>
      <c r="F1982" s="6"/>
      <c r="G1982" s="6"/>
      <c r="H1982" s="6"/>
      <c r="I1982" s="6"/>
      <c r="J1982" s="6"/>
      <c r="K1982" s="6"/>
      <c r="L1982" s="6"/>
      <c r="M1982" s="6"/>
      <c r="N1982" s="6"/>
      <c r="O1982" s="6"/>
      <c r="P1982" s="6"/>
      <c r="Q1982" s="6"/>
      <c r="R1982" s="6"/>
      <c r="S1982" s="6"/>
      <c r="T1982" s="6"/>
      <c r="U1982" s="6"/>
      <c r="V1982" s="6"/>
      <c r="W1982" s="6"/>
      <c r="X1982" s="6"/>
      <c r="Y1982" s="6"/>
      <c r="Z1982" s="6"/>
      <c r="AA1982" s="6"/>
    </row>
    <row r="1983" spans="2:27">
      <c r="B1983" s="6"/>
      <c r="C1983" s="6"/>
      <c r="D1983" s="6"/>
      <c r="E1983" s="6"/>
      <c r="F1983" s="6"/>
      <c r="G1983" s="6"/>
      <c r="H1983" s="6"/>
      <c r="I1983" s="6"/>
      <c r="J1983" s="6"/>
      <c r="K1983" s="6"/>
      <c r="L1983" s="6"/>
      <c r="M1983" s="6"/>
      <c r="N1983" s="6"/>
      <c r="O1983" s="6"/>
      <c r="P1983" s="6"/>
      <c r="Q1983" s="6"/>
      <c r="R1983" s="6"/>
      <c r="S1983" s="6"/>
      <c r="T1983" s="6"/>
      <c r="U1983" s="6"/>
      <c r="V1983" s="6"/>
      <c r="W1983" s="6"/>
      <c r="X1983" s="6"/>
      <c r="Y1983" s="6"/>
      <c r="Z1983" s="6"/>
      <c r="AA1983" s="6"/>
    </row>
    <row r="1984" spans="2:27">
      <c r="B1984" s="6"/>
      <c r="C1984" s="6"/>
      <c r="D1984" s="6"/>
      <c r="E1984" s="6"/>
      <c r="F1984" s="6"/>
      <c r="G1984" s="6"/>
      <c r="H1984" s="6"/>
      <c r="I1984" s="6"/>
      <c r="J1984" s="6"/>
      <c r="K1984" s="6"/>
      <c r="L1984" s="6"/>
      <c r="M1984" s="6"/>
      <c r="N1984" s="6"/>
      <c r="O1984" s="6"/>
      <c r="P1984" s="6"/>
      <c r="Q1984" s="6"/>
      <c r="R1984" s="6"/>
      <c r="S1984" s="6"/>
      <c r="T1984" s="6"/>
      <c r="U1984" s="6"/>
      <c r="V1984" s="6"/>
      <c r="W1984" s="6"/>
      <c r="X1984" s="6"/>
      <c r="Y1984" s="6"/>
      <c r="Z1984" s="6"/>
      <c r="AA1984" s="6"/>
    </row>
    <row r="1985" spans="2:27">
      <c r="B1985" s="6"/>
      <c r="C1985" s="6"/>
      <c r="D1985" s="6"/>
      <c r="E1985" s="6"/>
      <c r="F1985" s="6"/>
      <c r="G1985" s="6"/>
      <c r="H1985" s="6"/>
      <c r="I1985" s="6"/>
      <c r="J1985" s="6"/>
      <c r="K1985" s="6"/>
      <c r="L1985" s="6"/>
      <c r="M1985" s="6"/>
      <c r="N1985" s="6"/>
      <c r="O1985" s="6"/>
      <c r="P1985" s="6"/>
      <c r="Q1985" s="6"/>
      <c r="R1985" s="6"/>
      <c r="S1985" s="6"/>
      <c r="T1985" s="6"/>
      <c r="U1985" s="6"/>
      <c r="V1985" s="6"/>
      <c r="W1985" s="6"/>
      <c r="X1985" s="6"/>
      <c r="Y1985" s="6"/>
      <c r="Z1985" s="6"/>
      <c r="AA1985" s="6"/>
    </row>
    <row r="1986" spans="2:27">
      <c r="B1986" s="6"/>
      <c r="C1986" s="6"/>
      <c r="D1986" s="6"/>
      <c r="E1986" s="6"/>
      <c r="F1986" s="6"/>
      <c r="G1986" s="6"/>
      <c r="H1986" s="6"/>
      <c r="I1986" s="6"/>
      <c r="J1986" s="6"/>
      <c r="K1986" s="6"/>
      <c r="L1986" s="6"/>
      <c r="M1986" s="6"/>
      <c r="N1986" s="6"/>
      <c r="O1986" s="6"/>
      <c r="P1986" s="6"/>
      <c r="Q1986" s="6"/>
      <c r="R1986" s="6"/>
      <c r="S1986" s="6"/>
      <c r="T1986" s="6"/>
      <c r="U1986" s="6"/>
      <c r="V1986" s="6"/>
      <c r="W1986" s="6"/>
      <c r="X1986" s="6"/>
      <c r="Y1986" s="6"/>
      <c r="Z1986" s="6"/>
      <c r="AA1986" s="6"/>
    </row>
    <row r="1987" spans="2:27">
      <c r="B1987" s="6"/>
      <c r="C1987" s="6"/>
      <c r="D1987" s="6"/>
      <c r="E1987" s="6"/>
      <c r="F1987" s="6"/>
      <c r="G1987" s="6"/>
      <c r="H1987" s="6"/>
      <c r="I1987" s="6"/>
      <c r="J1987" s="6"/>
      <c r="K1987" s="6"/>
      <c r="L1987" s="6"/>
      <c r="M1987" s="6"/>
      <c r="N1987" s="6"/>
      <c r="O1987" s="6"/>
      <c r="P1987" s="6"/>
      <c r="Q1987" s="6"/>
      <c r="R1987" s="6"/>
      <c r="S1987" s="6"/>
      <c r="T1987" s="6"/>
      <c r="U1987" s="6"/>
      <c r="V1987" s="6"/>
      <c r="W1987" s="6"/>
      <c r="X1987" s="6"/>
      <c r="Y1987" s="6"/>
      <c r="Z1987" s="6"/>
      <c r="AA1987" s="6"/>
    </row>
    <row r="1988" spans="2:27">
      <c r="B1988" s="6"/>
      <c r="C1988" s="6"/>
      <c r="D1988" s="6"/>
      <c r="E1988" s="6"/>
      <c r="F1988" s="6"/>
      <c r="G1988" s="6"/>
      <c r="H1988" s="6"/>
      <c r="I1988" s="6"/>
      <c r="J1988" s="6"/>
      <c r="K1988" s="6"/>
      <c r="L1988" s="6"/>
      <c r="M1988" s="6"/>
      <c r="N1988" s="6"/>
      <c r="O1988" s="6"/>
      <c r="P1988" s="6"/>
      <c r="Q1988" s="6"/>
      <c r="R1988" s="6"/>
      <c r="S1988" s="6"/>
      <c r="T1988" s="6"/>
      <c r="U1988" s="6"/>
      <c r="V1988" s="6"/>
      <c r="W1988" s="6"/>
      <c r="X1988" s="6"/>
      <c r="Y1988" s="6"/>
      <c r="Z1988" s="6"/>
      <c r="AA1988" s="6"/>
    </row>
    <row r="1989" spans="2:27">
      <c r="B1989" s="6"/>
      <c r="C1989" s="6"/>
      <c r="D1989" s="6"/>
      <c r="E1989" s="6"/>
      <c r="F1989" s="6"/>
      <c r="G1989" s="6"/>
      <c r="H1989" s="6"/>
      <c r="I1989" s="6"/>
      <c r="J1989" s="6"/>
      <c r="K1989" s="6"/>
      <c r="L1989" s="6"/>
      <c r="M1989" s="6"/>
      <c r="N1989" s="6"/>
      <c r="O1989" s="6"/>
      <c r="P1989" s="6"/>
      <c r="Q1989" s="6"/>
      <c r="R1989" s="6"/>
      <c r="S1989" s="6"/>
      <c r="T1989" s="6"/>
      <c r="U1989" s="6"/>
      <c r="V1989" s="6"/>
      <c r="W1989" s="6"/>
      <c r="X1989" s="6"/>
      <c r="Y1989" s="6"/>
      <c r="Z1989" s="6"/>
      <c r="AA1989" s="6"/>
    </row>
    <row r="1990" spans="2:27">
      <c r="B1990" s="6"/>
      <c r="C1990" s="6"/>
      <c r="D1990" s="6"/>
      <c r="E1990" s="6"/>
      <c r="F1990" s="6"/>
      <c r="G1990" s="6"/>
      <c r="H1990" s="6"/>
      <c r="I1990" s="6"/>
      <c r="J1990" s="6"/>
      <c r="K1990" s="6"/>
      <c r="L1990" s="6"/>
      <c r="M1990" s="6"/>
      <c r="N1990" s="6"/>
      <c r="O1990" s="6"/>
      <c r="P1990" s="6"/>
      <c r="Q1990" s="6"/>
      <c r="R1990" s="6"/>
      <c r="S1990" s="6"/>
      <c r="T1990" s="6"/>
      <c r="U1990" s="6"/>
      <c r="V1990" s="6"/>
      <c r="W1990" s="6"/>
      <c r="X1990" s="6"/>
      <c r="Y1990" s="6"/>
      <c r="Z1990" s="6"/>
      <c r="AA1990" s="6"/>
    </row>
    <row r="1991" spans="2:27">
      <c r="B1991" s="6"/>
      <c r="C1991" s="6"/>
      <c r="D1991" s="6"/>
      <c r="E1991" s="6"/>
      <c r="F1991" s="6"/>
      <c r="G1991" s="6"/>
      <c r="H1991" s="6"/>
      <c r="I1991" s="6"/>
      <c r="J1991" s="6"/>
      <c r="K1991" s="6"/>
      <c r="L1991" s="6"/>
      <c r="M1991" s="6"/>
      <c r="N1991" s="6"/>
      <c r="O1991" s="6"/>
      <c r="P1991" s="6"/>
      <c r="Q1991" s="6"/>
      <c r="R1991" s="6"/>
      <c r="S1991" s="6"/>
      <c r="T1991" s="6"/>
      <c r="U1991" s="6"/>
      <c r="V1991" s="6"/>
      <c r="W1991" s="6"/>
      <c r="X1991" s="6"/>
      <c r="Y1991" s="6"/>
      <c r="Z1991" s="6"/>
      <c r="AA1991" s="6"/>
    </row>
    <row r="1992" spans="2:27">
      <c r="B1992" s="6"/>
      <c r="C1992" s="6"/>
      <c r="D1992" s="6"/>
      <c r="E1992" s="6"/>
      <c r="F1992" s="6"/>
      <c r="G1992" s="6"/>
      <c r="H1992" s="6"/>
      <c r="I1992" s="6"/>
      <c r="J1992" s="6"/>
      <c r="K1992" s="6"/>
      <c r="L1992" s="6"/>
      <c r="M1992" s="6"/>
      <c r="N1992" s="6"/>
      <c r="O1992" s="6"/>
      <c r="P1992" s="6"/>
      <c r="Q1992" s="6"/>
      <c r="R1992" s="6"/>
      <c r="S1992" s="6"/>
      <c r="T1992" s="6"/>
      <c r="U1992" s="6"/>
      <c r="V1992" s="6"/>
      <c r="W1992" s="6"/>
      <c r="X1992" s="6"/>
      <c r="Y1992" s="6"/>
      <c r="Z1992" s="6"/>
      <c r="AA1992" s="6"/>
    </row>
    <row r="1993" spans="2:27">
      <c r="B1993" s="6"/>
      <c r="C1993" s="6"/>
      <c r="D1993" s="6"/>
      <c r="E1993" s="6"/>
      <c r="F1993" s="6"/>
      <c r="G1993" s="6"/>
      <c r="H1993" s="6"/>
      <c r="I1993" s="6"/>
      <c r="J1993" s="6"/>
      <c r="K1993" s="6"/>
      <c r="L1993" s="6"/>
      <c r="M1993" s="6"/>
      <c r="N1993" s="6"/>
      <c r="O1993" s="6"/>
      <c r="P1993" s="6"/>
      <c r="Q1993" s="6"/>
      <c r="R1993" s="6"/>
      <c r="S1993" s="6"/>
      <c r="T1993" s="6"/>
      <c r="U1993" s="6"/>
      <c r="V1993" s="6"/>
      <c r="W1993" s="6"/>
      <c r="X1993" s="6"/>
      <c r="Y1993" s="6"/>
      <c r="Z1993" s="6"/>
      <c r="AA1993" s="6"/>
    </row>
    <row r="1994" spans="2:27">
      <c r="B1994" s="6"/>
      <c r="C1994" s="6"/>
      <c r="D1994" s="6"/>
      <c r="E1994" s="6"/>
      <c r="F1994" s="6"/>
      <c r="G1994" s="6"/>
      <c r="H1994" s="6"/>
      <c r="I1994" s="6"/>
      <c r="J1994" s="6"/>
      <c r="K1994" s="6"/>
      <c r="L1994" s="6"/>
      <c r="M1994" s="6"/>
      <c r="N1994" s="6"/>
      <c r="O1994" s="6"/>
      <c r="P1994" s="6"/>
      <c r="Q1994" s="6"/>
      <c r="R1994" s="6"/>
      <c r="S1994" s="6"/>
      <c r="T1994" s="6"/>
      <c r="U1994" s="6"/>
      <c r="V1994" s="6"/>
      <c r="W1994" s="6"/>
      <c r="X1994" s="6"/>
      <c r="Y1994" s="6"/>
      <c r="Z1994" s="6"/>
      <c r="AA1994" s="6"/>
    </row>
    <row r="1995" spans="2:27">
      <c r="B1995" s="6"/>
      <c r="C1995" s="6"/>
      <c r="D1995" s="6"/>
      <c r="E1995" s="6"/>
      <c r="F1995" s="6"/>
      <c r="G1995" s="6"/>
      <c r="H1995" s="6"/>
      <c r="I1995" s="6"/>
      <c r="J1995" s="6"/>
      <c r="K1995" s="6"/>
      <c r="L1995" s="6"/>
      <c r="M1995" s="6"/>
      <c r="N1995" s="6"/>
      <c r="O1995" s="6"/>
      <c r="P1995" s="6"/>
      <c r="Q1995" s="6"/>
      <c r="R1995" s="6"/>
      <c r="S1995" s="6"/>
      <c r="T1995" s="6"/>
      <c r="U1995" s="6"/>
      <c r="V1995" s="6"/>
      <c r="W1995" s="6"/>
      <c r="X1995" s="6"/>
      <c r="Y1995" s="6"/>
      <c r="Z1995" s="6"/>
      <c r="AA1995" s="6"/>
    </row>
    <row r="1996" spans="2:27">
      <c r="B1996" s="6"/>
      <c r="C1996" s="6"/>
      <c r="D1996" s="6"/>
      <c r="E1996" s="6"/>
      <c r="F1996" s="6"/>
      <c r="G1996" s="6"/>
      <c r="H1996" s="6"/>
      <c r="I1996" s="6"/>
      <c r="J1996" s="6"/>
      <c r="K1996" s="6"/>
      <c r="L1996" s="6"/>
      <c r="M1996" s="6"/>
      <c r="N1996" s="6"/>
      <c r="O1996" s="6"/>
      <c r="P1996" s="6"/>
      <c r="Q1996" s="6"/>
      <c r="R1996" s="6"/>
      <c r="S1996" s="6"/>
      <c r="T1996" s="6"/>
      <c r="U1996" s="6"/>
      <c r="V1996" s="6"/>
      <c r="W1996" s="6"/>
      <c r="X1996" s="6"/>
      <c r="Y1996" s="6"/>
      <c r="Z1996" s="6"/>
      <c r="AA1996" s="6"/>
    </row>
    <row r="1997" spans="2:27">
      <c r="B1997" s="6"/>
      <c r="C1997" s="6"/>
      <c r="D1997" s="6"/>
      <c r="E1997" s="6"/>
      <c r="F1997" s="6"/>
      <c r="G1997" s="6"/>
      <c r="H1997" s="6"/>
      <c r="I1997" s="6"/>
      <c r="J1997" s="6"/>
      <c r="K1997" s="6"/>
      <c r="L1997" s="6"/>
      <c r="M1997" s="6"/>
      <c r="N1997" s="6"/>
      <c r="O1997" s="6"/>
      <c r="P1997" s="6"/>
      <c r="Q1997" s="6"/>
      <c r="R1997" s="6"/>
      <c r="S1997" s="6"/>
      <c r="T1997" s="6"/>
      <c r="U1997" s="6"/>
      <c r="V1997" s="6"/>
      <c r="W1997" s="6"/>
      <c r="X1997" s="6"/>
      <c r="Y1997" s="6"/>
      <c r="Z1997" s="6"/>
      <c r="AA1997" s="6"/>
    </row>
    <row r="1998" spans="2:27">
      <c r="B1998" s="6"/>
      <c r="C1998" s="6"/>
      <c r="D1998" s="6"/>
      <c r="E1998" s="6"/>
      <c r="F1998" s="6"/>
      <c r="G1998" s="6"/>
      <c r="H1998" s="6"/>
      <c r="I1998" s="6"/>
      <c r="J1998" s="6"/>
      <c r="K1998" s="6"/>
      <c r="L1998" s="6"/>
      <c r="M1998" s="6"/>
      <c r="N1998" s="6"/>
      <c r="O1998" s="6"/>
      <c r="P1998" s="6"/>
      <c r="Q1998" s="6"/>
      <c r="R1998" s="6"/>
      <c r="S1998" s="6"/>
      <c r="T1998" s="6"/>
      <c r="U1998" s="6"/>
      <c r="V1998" s="6"/>
      <c r="W1998" s="6"/>
      <c r="X1998" s="6"/>
      <c r="Y1998" s="6"/>
      <c r="Z1998" s="6"/>
      <c r="AA1998" s="6"/>
    </row>
    <row r="1999" spans="2:27">
      <c r="B1999" s="6"/>
      <c r="C1999" s="6"/>
      <c r="D1999" s="6"/>
      <c r="E1999" s="6"/>
      <c r="F1999" s="6"/>
      <c r="G1999" s="6"/>
      <c r="H1999" s="6"/>
      <c r="I1999" s="6"/>
      <c r="J1999" s="6"/>
      <c r="K1999" s="6"/>
      <c r="L1999" s="6"/>
      <c r="M1999" s="6"/>
      <c r="N1999" s="6"/>
      <c r="O1999" s="6"/>
      <c r="P1999" s="6"/>
      <c r="Q1999" s="6"/>
      <c r="R1999" s="6"/>
      <c r="S1999" s="6"/>
      <c r="T1999" s="6"/>
      <c r="U1999" s="6"/>
      <c r="V1999" s="6"/>
      <c r="W1999" s="6"/>
      <c r="X1999" s="6"/>
      <c r="Y1999" s="6"/>
      <c r="Z1999" s="6"/>
      <c r="AA1999" s="6"/>
    </row>
    <row r="2000" spans="2:27">
      <c r="B2000" s="6"/>
      <c r="C2000" s="6"/>
      <c r="D2000" s="6"/>
      <c r="E2000" s="6"/>
      <c r="F2000" s="6"/>
      <c r="G2000" s="6"/>
      <c r="H2000" s="6"/>
      <c r="I2000" s="6"/>
      <c r="J2000" s="6"/>
      <c r="K2000" s="6"/>
      <c r="L2000" s="6"/>
      <c r="M2000" s="6"/>
      <c r="N2000" s="6"/>
      <c r="O2000" s="6"/>
      <c r="P2000" s="6"/>
      <c r="Q2000" s="6"/>
      <c r="R2000" s="6"/>
      <c r="S2000" s="6"/>
      <c r="T2000" s="6"/>
      <c r="U2000" s="6"/>
      <c r="V2000" s="6"/>
      <c r="W2000" s="6"/>
      <c r="X2000" s="6"/>
      <c r="Y2000" s="6"/>
      <c r="Z2000" s="6"/>
      <c r="AA2000" s="6"/>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0"/>
  <sheetViews>
    <sheetView workbookViewId="0">
      <selection activeCell="F13" sqref="F13"/>
    </sheetView>
  </sheetViews>
  <sheetFormatPr defaultRowHeight="15"/>
  <cols>
    <col min="1" max="2" width="20.7109375" customWidth="1"/>
  </cols>
  <sheetData>
    <row r="1" spans="1:6">
      <c r="A1" s="7" t="s">
        <v>0</v>
      </c>
      <c r="B1" s="7" t="s">
        <v>295</v>
      </c>
    </row>
    <row r="2" spans="1:6">
      <c r="A2" s="7" t="s">
        <v>1</v>
      </c>
      <c r="B2" s="7" t="s">
        <v>296</v>
      </c>
    </row>
    <row r="3" spans="1:6">
      <c r="A3" s="7" t="s">
        <v>2</v>
      </c>
      <c r="B3" s="7" t="s">
        <v>3</v>
      </c>
    </row>
    <row r="4" spans="1:6">
      <c r="A4" s="7" t="s">
        <v>4</v>
      </c>
      <c r="B4" s="7" t="s">
        <v>5</v>
      </c>
    </row>
    <row r="5" spans="1:6">
      <c r="A5" s="7" t="s">
        <v>6</v>
      </c>
      <c r="B5" s="7" t="s">
        <v>7</v>
      </c>
    </row>
    <row r="6" spans="1:6">
      <c r="A6" s="7" t="s">
        <v>8</v>
      </c>
      <c r="B6" s="7" t="s">
        <v>9</v>
      </c>
    </row>
    <row r="7" spans="1:6">
      <c r="A7" s="7" t="s">
        <v>10</v>
      </c>
      <c r="B7" s="7" t="s">
        <v>11</v>
      </c>
    </row>
    <row r="8" spans="1:6">
      <c r="A8" s="7" t="s">
        <v>12</v>
      </c>
      <c r="B8" s="7" t="s">
        <v>13</v>
      </c>
    </row>
    <row r="9" spans="1:6">
      <c r="A9" s="7" t="s">
        <v>14</v>
      </c>
      <c r="B9" s="7" t="s">
        <v>297</v>
      </c>
    </row>
    <row r="10" spans="1:6">
      <c r="A10" s="7" t="s">
        <v>15</v>
      </c>
      <c r="B10" s="7" t="s">
        <v>298</v>
      </c>
    </row>
    <row r="12" spans="1:6">
      <c r="A12" s="7" t="s">
        <v>16</v>
      </c>
      <c r="B12" s="7" t="s">
        <v>17</v>
      </c>
      <c r="F12" t="s">
        <v>423</v>
      </c>
    </row>
    <row r="13" spans="1:6">
      <c r="A13" s="8">
        <v>17168</v>
      </c>
      <c r="B13" s="9">
        <v>14.29</v>
      </c>
    </row>
    <row r="14" spans="1:6">
      <c r="A14" s="8">
        <v>17258</v>
      </c>
      <c r="B14" s="9">
        <v>14.484999999999999</v>
      </c>
    </row>
    <row r="15" spans="1:6">
      <c r="A15" s="8">
        <v>17349</v>
      </c>
      <c r="B15" s="9">
        <v>15.122999999999999</v>
      </c>
    </row>
    <row r="16" spans="1:6">
      <c r="A16" s="8">
        <v>17441</v>
      </c>
      <c r="B16" s="9">
        <v>15.069000000000001</v>
      </c>
    </row>
    <row r="17" spans="1:2">
      <c r="A17" s="8">
        <v>17533</v>
      </c>
      <c r="B17" s="9">
        <v>15.342000000000001</v>
      </c>
    </row>
    <row r="18" spans="1:2">
      <c r="A18" s="8">
        <v>17624</v>
      </c>
      <c r="B18" s="9">
        <v>15.595000000000001</v>
      </c>
    </row>
    <row r="19" spans="1:2">
      <c r="A19" s="8">
        <v>17715</v>
      </c>
      <c r="B19" s="9">
        <v>15.893000000000001</v>
      </c>
    </row>
    <row r="20" spans="1:2">
      <c r="A20" s="8">
        <v>17807</v>
      </c>
      <c r="B20" s="9">
        <v>16.117000000000001</v>
      </c>
    </row>
    <row r="21" spans="1:2">
      <c r="A21" s="8">
        <v>17899</v>
      </c>
      <c r="B21" s="9">
        <v>16.013000000000002</v>
      </c>
    </row>
    <row r="22" spans="1:2">
      <c r="A22" s="8">
        <v>17989</v>
      </c>
      <c r="B22" s="9">
        <v>15.852</v>
      </c>
    </row>
    <row r="23" spans="1:2">
      <c r="A23" s="8">
        <v>18080</v>
      </c>
      <c r="B23" s="9">
        <v>15.811999999999999</v>
      </c>
    </row>
    <row r="24" spans="1:2">
      <c r="A24" s="8">
        <v>18172</v>
      </c>
      <c r="B24" s="9">
        <v>15.756</v>
      </c>
    </row>
    <row r="25" spans="1:2">
      <c r="A25" s="8">
        <v>18264</v>
      </c>
      <c r="B25" s="9">
        <v>15.804</v>
      </c>
    </row>
    <row r="26" spans="1:2">
      <c r="A26" s="8">
        <v>18354</v>
      </c>
      <c r="B26" s="9">
        <v>15.874000000000001</v>
      </c>
    </row>
    <row r="27" spans="1:2">
      <c r="A27" s="8">
        <v>18445</v>
      </c>
      <c r="B27" s="9">
        <v>16.05</v>
      </c>
    </row>
    <row r="28" spans="1:2">
      <c r="A28" s="8">
        <v>18537</v>
      </c>
      <c r="B28" s="9">
        <v>16.385000000000002</v>
      </c>
    </row>
    <row r="29" spans="1:2">
      <c r="A29" s="8">
        <v>18629</v>
      </c>
      <c r="B29" s="9">
        <v>16.827999999999999</v>
      </c>
    </row>
    <row r="30" spans="1:2">
      <c r="A30" s="8">
        <v>18719</v>
      </c>
      <c r="B30" s="9">
        <v>17.062000000000001</v>
      </c>
    </row>
    <row r="31" spans="1:2">
      <c r="A31" s="8">
        <v>18810</v>
      </c>
      <c r="B31" s="9">
        <v>17.167000000000002</v>
      </c>
    </row>
    <row r="32" spans="1:2">
      <c r="A32" s="8">
        <v>18902</v>
      </c>
      <c r="B32" s="9">
        <v>17.286000000000001</v>
      </c>
    </row>
    <row r="33" spans="1:2">
      <c r="A33" s="8">
        <v>18994</v>
      </c>
      <c r="B33" s="9">
        <v>17.312999999999999</v>
      </c>
    </row>
    <row r="34" spans="1:2">
      <c r="A34" s="8">
        <v>19085</v>
      </c>
      <c r="B34" s="9">
        <v>17.315000000000001</v>
      </c>
    </row>
    <row r="35" spans="1:2">
      <c r="A35" s="8">
        <v>19176</v>
      </c>
      <c r="B35" s="9">
        <v>17.495000000000001</v>
      </c>
    </row>
    <row r="36" spans="1:2">
      <c r="A36" s="8">
        <v>19268</v>
      </c>
      <c r="B36" s="9">
        <v>17.631</v>
      </c>
    </row>
    <row r="37" spans="1:2">
      <c r="A37" s="8">
        <v>19360</v>
      </c>
      <c r="B37" s="9">
        <v>17.661999999999999</v>
      </c>
    </row>
    <row r="38" spans="1:2">
      <c r="A38" s="8">
        <v>19450</v>
      </c>
      <c r="B38" s="9">
        <v>17.766999999999999</v>
      </c>
    </row>
    <row r="39" spans="1:2">
      <c r="A39" s="8">
        <v>19541</v>
      </c>
      <c r="B39" s="9">
        <v>17.821999999999999</v>
      </c>
    </row>
    <row r="40" spans="1:2">
      <c r="A40" s="8">
        <v>19633</v>
      </c>
      <c r="B40" s="9">
        <v>17.849</v>
      </c>
    </row>
    <row r="41" spans="1:2">
      <c r="A41" s="8">
        <v>19725</v>
      </c>
      <c r="B41" s="9">
        <v>17.913</v>
      </c>
    </row>
    <row r="42" spans="1:2">
      <c r="A42" s="8">
        <v>19815</v>
      </c>
      <c r="B42" s="9">
        <v>17.937000000000001</v>
      </c>
    </row>
    <row r="43" spans="1:2">
      <c r="A43" s="8">
        <v>19906</v>
      </c>
      <c r="B43" s="9">
        <v>17.913</v>
      </c>
    </row>
    <row r="44" spans="1:2">
      <c r="A44" s="8">
        <v>19998</v>
      </c>
      <c r="B44" s="9">
        <v>17.983000000000001</v>
      </c>
    </row>
    <row r="45" spans="1:2">
      <c r="A45" s="8">
        <v>20090</v>
      </c>
      <c r="B45" s="9">
        <v>18.073</v>
      </c>
    </row>
    <row r="46" spans="1:2">
      <c r="A46" s="8">
        <v>20180</v>
      </c>
      <c r="B46" s="9">
        <v>18.14</v>
      </c>
    </row>
    <row r="47" spans="1:2">
      <c r="A47" s="8">
        <v>20271</v>
      </c>
      <c r="B47" s="9">
        <v>18.318999999999999</v>
      </c>
    </row>
    <row r="48" spans="1:2">
      <c r="A48" s="8">
        <v>20363</v>
      </c>
      <c r="B48" s="9">
        <v>18.486999999999998</v>
      </c>
    </row>
    <row r="49" spans="1:2">
      <c r="A49" s="8">
        <v>20455</v>
      </c>
      <c r="B49" s="9">
        <v>18.664999999999999</v>
      </c>
    </row>
    <row r="50" spans="1:2">
      <c r="A50" s="8">
        <v>20546</v>
      </c>
      <c r="B50" s="9">
        <v>18.785</v>
      </c>
    </row>
    <row r="51" spans="1:2">
      <c r="A51" s="8">
        <v>20637</v>
      </c>
      <c r="B51" s="9">
        <v>19.02</v>
      </c>
    </row>
    <row r="52" spans="1:2">
      <c r="A52" s="8">
        <v>20729</v>
      </c>
      <c r="B52" s="9">
        <v>19.137</v>
      </c>
    </row>
    <row r="53" spans="1:2">
      <c r="A53" s="8">
        <v>20821</v>
      </c>
      <c r="B53" s="9">
        <v>19.359000000000002</v>
      </c>
    </row>
    <row r="54" spans="1:2">
      <c r="A54" s="8">
        <v>20911</v>
      </c>
      <c r="B54" s="9">
        <v>19.474</v>
      </c>
    </row>
    <row r="55" spans="1:2">
      <c r="A55" s="8">
        <v>21002</v>
      </c>
      <c r="B55" s="9">
        <v>19.571000000000002</v>
      </c>
    </row>
    <row r="56" spans="1:2">
      <c r="A56" s="8">
        <v>21094</v>
      </c>
      <c r="B56" s="9">
        <v>19.622</v>
      </c>
    </row>
    <row r="57" spans="1:2">
      <c r="A57" s="8">
        <v>21186</v>
      </c>
      <c r="B57" s="9">
        <v>19.7</v>
      </c>
    </row>
    <row r="58" spans="1:2">
      <c r="A58" s="8">
        <v>21276</v>
      </c>
      <c r="B58" s="9">
        <v>19.712</v>
      </c>
    </row>
    <row r="59" spans="1:2">
      <c r="A59" s="8">
        <v>21367</v>
      </c>
      <c r="B59" s="9">
        <v>19.815999999999999</v>
      </c>
    </row>
    <row r="60" spans="1:2">
      <c r="A60" s="8">
        <v>21459</v>
      </c>
      <c r="B60" s="9">
        <v>19.905999999999999</v>
      </c>
    </row>
    <row r="61" spans="1:2">
      <c r="A61" s="8">
        <v>21551</v>
      </c>
      <c r="B61" s="9">
        <v>20.004000000000001</v>
      </c>
    </row>
    <row r="62" spans="1:2">
      <c r="A62" s="8">
        <v>21641</v>
      </c>
      <c r="B62" s="9">
        <v>20.045000000000002</v>
      </c>
    </row>
    <row r="63" spans="1:2">
      <c r="A63" s="8">
        <v>21732</v>
      </c>
      <c r="B63" s="9">
        <v>20.123000000000001</v>
      </c>
    </row>
    <row r="64" spans="1:2">
      <c r="A64" s="8">
        <v>21824</v>
      </c>
      <c r="B64" s="9">
        <v>20.224</v>
      </c>
    </row>
    <row r="65" spans="1:2">
      <c r="A65" s="8">
        <v>21916</v>
      </c>
      <c r="B65" s="9">
        <v>20.247</v>
      </c>
    </row>
    <row r="66" spans="1:2">
      <c r="A66" s="8">
        <v>22007</v>
      </c>
      <c r="B66" s="9">
        <v>20.291</v>
      </c>
    </row>
    <row r="67" spans="1:2">
      <c r="A67" s="8">
        <v>22098</v>
      </c>
      <c r="B67" s="9">
        <v>20.370999999999999</v>
      </c>
    </row>
    <row r="68" spans="1:2">
      <c r="A68" s="8">
        <v>22190</v>
      </c>
      <c r="B68" s="9">
        <v>20.437999999999999</v>
      </c>
    </row>
    <row r="69" spans="1:2">
      <c r="A69" s="8">
        <v>22282</v>
      </c>
      <c r="B69" s="9">
        <v>20.456</v>
      </c>
    </row>
    <row r="70" spans="1:2">
      <c r="A70" s="8">
        <v>22372</v>
      </c>
      <c r="B70" s="9">
        <v>20.495999999999999</v>
      </c>
    </row>
    <row r="71" spans="1:2">
      <c r="A71" s="8">
        <v>22463</v>
      </c>
      <c r="B71" s="9">
        <v>20.512</v>
      </c>
    </row>
    <row r="72" spans="1:2">
      <c r="A72" s="8">
        <v>22555</v>
      </c>
      <c r="B72" s="9">
        <v>20.521000000000001</v>
      </c>
    </row>
    <row r="73" spans="1:2">
      <c r="A73" s="8">
        <v>22647</v>
      </c>
      <c r="B73" s="9">
        <v>20.614999999999998</v>
      </c>
    </row>
    <row r="74" spans="1:2">
      <c r="A74" s="8">
        <v>22737</v>
      </c>
      <c r="B74" s="9">
        <v>20.69</v>
      </c>
    </row>
    <row r="75" spans="1:2">
      <c r="A75" s="8">
        <v>22828</v>
      </c>
      <c r="B75" s="9">
        <v>20.713000000000001</v>
      </c>
    </row>
    <row r="76" spans="1:2">
      <c r="A76" s="8">
        <v>22920</v>
      </c>
      <c r="B76" s="9">
        <v>20.695</v>
      </c>
    </row>
    <row r="77" spans="1:2">
      <c r="A77" s="8">
        <v>23012</v>
      </c>
      <c r="B77" s="9">
        <v>20.805</v>
      </c>
    </row>
    <row r="78" spans="1:2">
      <c r="A78" s="8">
        <v>23102</v>
      </c>
      <c r="B78" s="9">
        <v>20.812000000000001</v>
      </c>
    </row>
    <row r="79" spans="1:2">
      <c r="A79" s="8">
        <v>23193</v>
      </c>
      <c r="B79" s="9">
        <v>20.803999999999998</v>
      </c>
    </row>
    <row r="80" spans="1:2">
      <c r="A80" s="8">
        <v>23285</v>
      </c>
      <c r="B80" s="9">
        <v>20.933</v>
      </c>
    </row>
    <row r="81" spans="1:2">
      <c r="A81" s="8">
        <v>23377</v>
      </c>
      <c r="B81" s="9">
        <v>20.99</v>
      </c>
    </row>
    <row r="82" spans="1:2">
      <c r="A82" s="8">
        <v>23468</v>
      </c>
      <c r="B82" s="9">
        <v>21.053999999999998</v>
      </c>
    </row>
    <row r="83" spans="1:2">
      <c r="A83" s="8">
        <v>23559</v>
      </c>
      <c r="B83" s="9">
        <v>21.16</v>
      </c>
    </row>
    <row r="84" spans="1:2">
      <c r="A84" s="8">
        <v>23651</v>
      </c>
      <c r="B84" s="9">
        <v>21.23</v>
      </c>
    </row>
    <row r="85" spans="1:2">
      <c r="A85" s="8">
        <v>23743</v>
      </c>
      <c r="B85" s="9">
        <v>21.298999999999999</v>
      </c>
    </row>
    <row r="86" spans="1:2">
      <c r="A86" s="8">
        <v>23833</v>
      </c>
      <c r="B86" s="9">
        <v>21.327999999999999</v>
      </c>
    </row>
    <row r="87" spans="1:2">
      <c r="A87" s="8">
        <v>23924</v>
      </c>
      <c r="B87" s="9">
        <v>21.417000000000002</v>
      </c>
    </row>
    <row r="88" spans="1:2">
      <c r="A88" s="8">
        <v>24016</v>
      </c>
      <c r="B88" s="9">
        <v>21.492999999999999</v>
      </c>
    </row>
    <row r="89" spans="1:2">
      <c r="A89" s="8">
        <v>24108</v>
      </c>
      <c r="B89" s="9">
        <v>21.556000000000001</v>
      </c>
    </row>
    <row r="90" spans="1:2">
      <c r="A90" s="8">
        <v>24198</v>
      </c>
      <c r="B90" s="9">
        <v>21.782</v>
      </c>
    </row>
    <row r="91" spans="1:2">
      <c r="A91" s="8">
        <v>24289</v>
      </c>
      <c r="B91" s="9">
        <v>21.946000000000002</v>
      </c>
    </row>
    <row r="92" spans="1:2">
      <c r="A92" s="8">
        <v>24381</v>
      </c>
      <c r="B92" s="9">
        <v>22.201000000000001</v>
      </c>
    </row>
    <row r="93" spans="1:2">
      <c r="A93" s="8">
        <v>24473</v>
      </c>
      <c r="B93" s="9">
        <v>22.308</v>
      </c>
    </row>
    <row r="94" spans="1:2">
      <c r="A94" s="8">
        <v>24563</v>
      </c>
      <c r="B94" s="9">
        <v>22.431000000000001</v>
      </c>
    </row>
    <row r="95" spans="1:2">
      <c r="A95" s="8">
        <v>24654</v>
      </c>
      <c r="B95" s="9">
        <v>22.623999999999999</v>
      </c>
    </row>
    <row r="96" spans="1:2">
      <c r="A96" s="8">
        <v>24746</v>
      </c>
      <c r="B96" s="9">
        <v>22.838999999999999</v>
      </c>
    </row>
    <row r="97" spans="1:2">
      <c r="A97" s="8">
        <v>24838</v>
      </c>
      <c r="B97" s="9">
        <v>23.076000000000001</v>
      </c>
    </row>
    <row r="98" spans="1:2">
      <c r="A98" s="8">
        <v>24929</v>
      </c>
      <c r="B98" s="9">
        <v>23.327999999999999</v>
      </c>
    </row>
    <row r="99" spans="1:2">
      <c r="A99" s="8">
        <v>25020</v>
      </c>
      <c r="B99" s="9">
        <v>23.478000000000002</v>
      </c>
    </row>
    <row r="100" spans="1:2">
      <c r="A100" s="8">
        <v>25112</v>
      </c>
      <c r="B100" s="9">
        <v>23.803999999999998</v>
      </c>
    </row>
    <row r="101" spans="1:2">
      <c r="A101" s="8">
        <v>25204</v>
      </c>
      <c r="B101" s="9">
        <v>24.09</v>
      </c>
    </row>
    <row r="102" spans="1:2">
      <c r="A102" s="8">
        <v>25294</v>
      </c>
      <c r="B102" s="9">
        <v>24.363</v>
      </c>
    </row>
    <row r="103" spans="1:2">
      <c r="A103" s="8">
        <v>25385</v>
      </c>
      <c r="B103" s="9">
        <v>24.603000000000002</v>
      </c>
    </row>
    <row r="104" spans="1:2">
      <c r="A104" s="8">
        <v>25477</v>
      </c>
      <c r="B104" s="9">
        <v>24.853999999999999</v>
      </c>
    </row>
    <row r="105" spans="1:2">
      <c r="A105" s="8">
        <v>25569</v>
      </c>
      <c r="B105" s="9">
        <v>25.117999999999999</v>
      </c>
    </row>
    <row r="106" spans="1:2">
      <c r="A106" s="8">
        <v>25659</v>
      </c>
      <c r="B106" s="9">
        <v>25.49</v>
      </c>
    </row>
    <row r="107" spans="1:2">
      <c r="A107" s="8">
        <v>25750</v>
      </c>
      <c r="B107" s="9">
        <v>25.62</v>
      </c>
    </row>
    <row r="108" spans="1:2">
      <c r="A108" s="8">
        <v>25842</v>
      </c>
      <c r="B108" s="9">
        <v>25.989000000000001</v>
      </c>
    </row>
    <row r="109" spans="1:2">
      <c r="A109" s="8">
        <v>25934</v>
      </c>
      <c r="B109" s="9">
        <v>26.262</v>
      </c>
    </row>
    <row r="110" spans="1:2">
      <c r="A110" s="8">
        <v>26024</v>
      </c>
      <c r="B110" s="9">
        <v>26.58</v>
      </c>
    </row>
    <row r="111" spans="1:2">
      <c r="A111" s="8">
        <v>26115</v>
      </c>
      <c r="B111" s="9">
        <v>26.827000000000002</v>
      </c>
    </row>
    <row r="112" spans="1:2">
      <c r="A112" s="8">
        <v>26207</v>
      </c>
      <c r="B112" s="9">
        <v>26.928000000000001</v>
      </c>
    </row>
    <row r="113" spans="1:2">
      <c r="A113" s="8">
        <v>26299</v>
      </c>
      <c r="B113" s="9">
        <v>27.263000000000002</v>
      </c>
    </row>
    <row r="114" spans="1:2">
      <c r="A114" s="8">
        <v>26390</v>
      </c>
      <c r="B114" s="9">
        <v>27.373000000000001</v>
      </c>
    </row>
    <row r="115" spans="1:2">
      <c r="A115" s="8">
        <v>26481</v>
      </c>
      <c r="B115" s="9">
        <v>27.544</v>
      </c>
    </row>
    <row r="116" spans="1:2">
      <c r="A116" s="8">
        <v>26573</v>
      </c>
      <c r="B116" s="9">
        <v>27.716000000000001</v>
      </c>
    </row>
    <row r="117" spans="1:2">
      <c r="A117" s="8">
        <v>26665</v>
      </c>
      <c r="B117" s="9">
        <v>27.879000000000001</v>
      </c>
    </row>
    <row r="118" spans="1:2">
      <c r="A118" s="8">
        <v>26755</v>
      </c>
      <c r="B118" s="9">
        <v>28.187000000000001</v>
      </c>
    </row>
    <row r="119" spans="1:2">
      <c r="A119" s="8">
        <v>26846</v>
      </c>
      <c r="B119" s="9">
        <v>28.550999999999998</v>
      </c>
    </row>
    <row r="120" spans="1:2">
      <c r="A120" s="8">
        <v>26938</v>
      </c>
      <c r="B120" s="9">
        <v>29.228999999999999</v>
      </c>
    </row>
    <row r="121" spans="1:2">
      <c r="A121" s="8">
        <v>27030</v>
      </c>
      <c r="B121" s="9">
        <v>29.882999999999999</v>
      </c>
    </row>
    <row r="122" spans="1:2">
      <c r="A122" s="8">
        <v>27120</v>
      </c>
      <c r="B122" s="9">
        <v>30.978999999999999</v>
      </c>
    </row>
    <row r="123" spans="1:2">
      <c r="A123" s="8">
        <v>27211</v>
      </c>
      <c r="B123" s="9">
        <v>31.937000000000001</v>
      </c>
    </row>
    <row r="124" spans="1:2">
      <c r="A124" s="8">
        <v>27303</v>
      </c>
      <c r="B124" s="9">
        <v>32.909999999999997</v>
      </c>
    </row>
    <row r="125" spans="1:2">
      <c r="A125" s="8">
        <v>27395</v>
      </c>
      <c r="B125" s="9">
        <v>33.984000000000002</v>
      </c>
    </row>
    <row r="126" spans="1:2">
      <c r="A126" s="8">
        <v>27485</v>
      </c>
      <c r="B126" s="9">
        <v>34.497</v>
      </c>
    </row>
    <row r="127" spans="1:2">
      <c r="A127" s="8">
        <v>27576</v>
      </c>
      <c r="B127" s="9">
        <v>35.036999999999999</v>
      </c>
    </row>
    <row r="128" spans="1:2">
      <c r="A128" s="8">
        <v>27668</v>
      </c>
      <c r="B128" s="9">
        <v>35.539000000000001</v>
      </c>
    </row>
    <row r="129" spans="1:2">
      <c r="A129" s="8">
        <v>27760</v>
      </c>
      <c r="B129" s="9">
        <v>35.947000000000003</v>
      </c>
    </row>
    <row r="130" spans="1:2">
      <c r="A130" s="8">
        <v>27851</v>
      </c>
      <c r="B130" s="9">
        <v>36.347999999999999</v>
      </c>
    </row>
    <row r="131" spans="1:2">
      <c r="A131" s="8">
        <v>27942</v>
      </c>
      <c r="B131" s="9">
        <v>36.86</v>
      </c>
    </row>
    <row r="132" spans="1:2">
      <c r="A132" s="8">
        <v>28034</v>
      </c>
      <c r="B132" s="9">
        <v>37.533999999999999</v>
      </c>
    </row>
    <row r="133" spans="1:2">
      <c r="A133" s="8">
        <v>28126</v>
      </c>
      <c r="B133" s="9">
        <v>38.075000000000003</v>
      </c>
    </row>
    <row r="134" spans="1:2">
      <c r="A134" s="8">
        <v>28216</v>
      </c>
      <c r="B134" s="9">
        <v>38.689</v>
      </c>
    </row>
    <row r="135" spans="1:2">
      <c r="A135" s="8">
        <v>28307</v>
      </c>
      <c r="B135" s="9">
        <v>39.198</v>
      </c>
    </row>
    <row r="136" spans="1:2">
      <c r="A136" s="8">
        <v>28399</v>
      </c>
      <c r="B136" s="9">
        <v>39.890999999999998</v>
      </c>
    </row>
    <row r="137" spans="1:2">
      <c r="A137" s="8">
        <v>28491</v>
      </c>
      <c r="B137" s="9">
        <v>40.506999999999998</v>
      </c>
    </row>
    <row r="138" spans="1:2">
      <c r="A138" s="8">
        <v>28581</v>
      </c>
      <c r="B138" s="9">
        <v>41.116999999999997</v>
      </c>
    </row>
    <row r="139" spans="1:2">
      <c r="A139" s="8">
        <v>28672</v>
      </c>
      <c r="B139" s="9">
        <v>41.837000000000003</v>
      </c>
    </row>
    <row r="140" spans="1:2">
      <c r="A140" s="8">
        <v>28764</v>
      </c>
      <c r="B140" s="9">
        <v>42.667999999999999</v>
      </c>
    </row>
    <row r="141" spans="1:2">
      <c r="A141" s="8">
        <v>28856</v>
      </c>
      <c r="B141" s="9">
        <v>43.405999999999999</v>
      </c>
    </row>
    <row r="142" spans="1:2">
      <c r="A142" s="8">
        <v>28946</v>
      </c>
      <c r="B142" s="9">
        <v>44.655000000000001</v>
      </c>
    </row>
    <row r="143" spans="1:2">
      <c r="A143" s="8">
        <v>29037</v>
      </c>
      <c r="B143" s="9">
        <v>45.621000000000002</v>
      </c>
    </row>
    <row r="144" spans="1:2">
      <c r="A144" s="8">
        <v>29129</v>
      </c>
      <c r="B144" s="9">
        <v>46.518999999999998</v>
      </c>
    </row>
    <row r="145" spans="1:2">
      <c r="A145" s="8">
        <v>29221</v>
      </c>
      <c r="B145" s="9">
        <v>47.695999999999998</v>
      </c>
    </row>
    <row r="146" spans="1:2">
      <c r="A146" s="8">
        <v>29312</v>
      </c>
      <c r="B146" s="9">
        <v>49.036000000000001</v>
      </c>
    </row>
    <row r="147" spans="1:2">
      <c r="A147" s="8">
        <v>29403</v>
      </c>
      <c r="B147" s="9">
        <v>49.813000000000002</v>
      </c>
    </row>
    <row r="148" spans="1:2">
      <c r="A148" s="8">
        <v>29495</v>
      </c>
      <c r="B148" s="9">
        <v>50.890999999999998</v>
      </c>
    </row>
    <row r="149" spans="1:2">
      <c r="A149" s="8">
        <v>29587</v>
      </c>
      <c r="B149" s="9">
        <v>52.438000000000002</v>
      </c>
    </row>
    <row r="150" spans="1:2">
      <c r="A150" s="8">
        <v>29677</v>
      </c>
      <c r="B150" s="9">
        <v>53.51</v>
      </c>
    </row>
    <row r="151" spans="1:2">
      <c r="A151" s="8">
        <v>29768</v>
      </c>
      <c r="B151" s="9">
        <v>54.633000000000003</v>
      </c>
    </row>
    <row r="152" spans="1:2">
      <c r="A152" s="8">
        <v>29860</v>
      </c>
      <c r="B152" s="9">
        <v>55.656999999999996</v>
      </c>
    </row>
    <row r="153" spans="1:2">
      <c r="A153" s="8">
        <v>29952</v>
      </c>
      <c r="B153" s="9">
        <v>56.441000000000003</v>
      </c>
    </row>
    <row r="154" spans="1:2">
      <c r="A154" s="8">
        <v>30042</v>
      </c>
      <c r="B154" s="9">
        <v>57.131</v>
      </c>
    </row>
    <row r="155" spans="1:2">
      <c r="A155" s="8">
        <v>30133</v>
      </c>
      <c r="B155" s="9">
        <v>57.832999999999998</v>
      </c>
    </row>
    <row r="156" spans="1:2">
      <c r="A156" s="8">
        <v>30225</v>
      </c>
      <c r="B156" s="9">
        <v>58.433</v>
      </c>
    </row>
    <row r="157" spans="1:2">
      <c r="A157" s="8">
        <v>30317</v>
      </c>
      <c r="B157" s="9">
        <v>58.692999999999998</v>
      </c>
    </row>
    <row r="158" spans="1:2">
      <c r="A158" s="8">
        <v>30407</v>
      </c>
      <c r="B158" s="9">
        <v>58.923999999999999</v>
      </c>
    </row>
    <row r="159" spans="1:2">
      <c r="A159" s="8">
        <v>30498</v>
      </c>
      <c r="B159" s="9">
        <v>59.619</v>
      </c>
    </row>
    <row r="160" spans="1:2">
      <c r="A160" s="8">
        <v>30590</v>
      </c>
      <c r="B160" s="9">
        <v>59.957999999999998</v>
      </c>
    </row>
    <row r="161" spans="1:2">
      <c r="A161" s="8">
        <v>30682</v>
      </c>
      <c r="B161" s="9">
        <v>60.259</v>
      </c>
    </row>
    <row r="162" spans="1:2">
      <c r="A162" s="8">
        <v>30773</v>
      </c>
      <c r="B162" s="9">
        <v>60.796999999999997</v>
      </c>
    </row>
    <row r="163" spans="1:2">
      <c r="A163" s="8">
        <v>30864</v>
      </c>
      <c r="B163" s="9">
        <v>61.305</v>
      </c>
    </row>
    <row r="164" spans="1:2">
      <c r="A164" s="8">
        <v>30956</v>
      </c>
      <c r="B164" s="9">
        <v>61.63</v>
      </c>
    </row>
    <row r="165" spans="1:2">
      <c r="A165" s="8">
        <v>31048</v>
      </c>
      <c r="B165" s="9">
        <v>62.436999999999998</v>
      </c>
    </row>
    <row r="166" spans="1:2">
      <c r="A166" s="8">
        <v>31138</v>
      </c>
      <c r="B166" s="9">
        <v>62.853999999999999</v>
      </c>
    </row>
    <row r="167" spans="1:2">
      <c r="A167" s="8">
        <v>31229</v>
      </c>
      <c r="B167" s="9">
        <v>63.323</v>
      </c>
    </row>
    <row r="168" spans="1:2">
      <c r="A168" s="8">
        <v>31321</v>
      </c>
      <c r="B168" s="9">
        <v>63.454000000000001</v>
      </c>
    </row>
    <row r="169" spans="1:2">
      <c r="A169" s="8">
        <v>31413</v>
      </c>
      <c r="B169" s="9">
        <v>63.774999999999999</v>
      </c>
    </row>
    <row r="170" spans="1:2">
      <c r="A170" s="8">
        <v>31503</v>
      </c>
      <c r="B170" s="9">
        <v>63.83</v>
      </c>
    </row>
    <row r="171" spans="1:2">
      <c r="A171" s="8">
        <v>31594</v>
      </c>
      <c r="B171" s="9">
        <v>63.905999999999999</v>
      </c>
    </row>
    <row r="172" spans="1:2">
      <c r="A172" s="8">
        <v>31686</v>
      </c>
      <c r="B172" s="9">
        <v>64.16</v>
      </c>
    </row>
    <row r="173" spans="1:2">
      <c r="A173" s="8">
        <v>31778</v>
      </c>
      <c r="B173" s="9">
        <v>64.587000000000003</v>
      </c>
    </row>
    <row r="174" spans="1:2">
      <c r="A174" s="8">
        <v>31868</v>
      </c>
      <c r="B174" s="9">
        <v>64.94</v>
      </c>
    </row>
    <row r="175" spans="1:2">
      <c r="A175" s="8">
        <v>31959</v>
      </c>
      <c r="B175" s="9">
        <v>65.462999999999994</v>
      </c>
    </row>
    <row r="176" spans="1:2">
      <c r="A176" s="8">
        <v>32051</v>
      </c>
      <c r="B176" s="9">
        <v>65.73</v>
      </c>
    </row>
    <row r="177" spans="1:2">
      <c r="A177" s="8">
        <v>32143</v>
      </c>
      <c r="B177" s="9">
        <v>66.186999999999998</v>
      </c>
    </row>
    <row r="178" spans="1:2">
      <c r="A178" s="8">
        <v>32234</v>
      </c>
      <c r="B178" s="9">
        <v>66.766000000000005</v>
      </c>
    </row>
    <row r="179" spans="1:2">
      <c r="A179" s="8">
        <v>32325</v>
      </c>
      <c r="B179" s="9">
        <v>67.504000000000005</v>
      </c>
    </row>
    <row r="180" spans="1:2">
      <c r="A180" s="8">
        <v>32417</v>
      </c>
      <c r="B180" s="9">
        <v>68.162999999999997</v>
      </c>
    </row>
    <row r="181" spans="1:2">
      <c r="A181" s="8">
        <v>32509</v>
      </c>
      <c r="B181" s="9">
        <v>68.650999999999996</v>
      </c>
    </row>
    <row r="182" spans="1:2">
      <c r="A182" s="8">
        <v>32599</v>
      </c>
      <c r="B182" s="9">
        <v>69.468000000000004</v>
      </c>
    </row>
    <row r="183" spans="1:2">
      <c r="A183" s="8">
        <v>32690</v>
      </c>
      <c r="B183" s="9">
        <v>69.933000000000007</v>
      </c>
    </row>
    <row r="184" spans="1:2">
      <c r="A184" s="8">
        <v>32782</v>
      </c>
      <c r="B184" s="9">
        <v>70.275000000000006</v>
      </c>
    </row>
    <row r="185" spans="1:2">
      <c r="A185" s="8">
        <v>32874</v>
      </c>
      <c r="B185" s="9">
        <v>71.006</v>
      </c>
    </row>
    <row r="186" spans="1:2">
      <c r="A186" s="8">
        <v>32964</v>
      </c>
      <c r="B186" s="9">
        <v>71.665000000000006</v>
      </c>
    </row>
    <row r="187" spans="1:2">
      <c r="A187" s="8">
        <v>33055</v>
      </c>
      <c r="B187" s="9">
        <v>72.254999999999995</v>
      </c>
    </row>
    <row r="188" spans="1:2">
      <c r="A188" s="8">
        <v>33147</v>
      </c>
      <c r="B188" s="9">
        <v>72.855999999999995</v>
      </c>
    </row>
    <row r="189" spans="1:2">
      <c r="A189" s="8">
        <v>33239</v>
      </c>
      <c r="B189" s="9">
        <v>73.53</v>
      </c>
    </row>
    <row r="190" spans="1:2">
      <c r="A190" s="8">
        <v>33329</v>
      </c>
      <c r="B190" s="9">
        <v>73.912999999999997</v>
      </c>
    </row>
    <row r="191" spans="1:2">
      <c r="A191" s="8">
        <v>33420</v>
      </c>
      <c r="B191" s="9">
        <v>74.478999999999999</v>
      </c>
    </row>
    <row r="192" spans="1:2">
      <c r="A192" s="8">
        <v>33512</v>
      </c>
      <c r="B192" s="9">
        <v>74.701999999999998</v>
      </c>
    </row>
    <row r="193" spans="1:2">
      <c r="A193" s="8">
        <v>33604</v>
      </c>
      <c r="B193" s="9">
        <v>74.825000000000003</v>
      </c>
    </row>
    <row r="194" spans="1:2">
      <c r="A194" s="8">
        <v>33695</v>
      </c>
      <c r="B194" s="9">
        <v>75.171999999999997</v>
      </c>
    </row>
    <row r="195" spans="1:2">
      <c r="A195" s="8">
        <v>33786</v>
      </c>
      <c r="B195" s="9">
        <v>75.501000000000005</v>
      </c>
    </row>
    <row r="196" spans="1:2">
      <c r="A196" s="8">
        <v>33878</v>
      </c>
      <c r="B196" s="9">
        <v>76.037000000000006</v>
      </c>
    </row>
    <row r="197" spans="1:2">
      <c r="A197" s="8">
        <v>33970</v>
      </c>
      <c r="B197" s="9">
        <v>76.528000000000006</v>
      </c>
    </row>
    <row r="198" spans="1:2">
      <c r="A198" s="8">
        <v>34060</v>
      </c>
      <c r="B198" s="9">
        <v>76.944000000000003</v>
      </c>
    </row>
    <row r="199" spans="1:2">
      <c r="A199" s="8">
        <v>34151</v>
      </c>
      <c r="B199" s="9">
        <v>77.37</v>
      </c>
    </row>
    <row r="200" spans="1:2">
      <c r="A200" s="8">
        <v>34243</v>
      </c>
      <c r="B200" s="9">
        <v>77.698999999999998</v>
      </c>
    </row>
    <row r="201" spans="1:2">
      <c r="A201" s="8">
        <v>34335</v>
      </c>
      <c r="B201" s="9">
        <v>77.932000000000002</v>
      </c>
    </row>
    <row r="202" spans="1:2">
      <c r="A202" s="8">
        <v>34425</v>
      </c>
      <c r="B202" s="9">
        <v>78.331999999999994</v>
      </c>
    </row>
    <row r="203" spans="1:2">
      <c r="A203" s="8">
        <v>34516</v>
      </c>
      <c r="B203" s="9">
        <v>78.819999999999993</v>
      </c>
    </row>
    <row r="204" spans="1:2">
      <c r="A204" s="8">
        <v>34608</v>
      </c>
      <c r="B204" s="9">
        <v>79.146000000000001</v>
      </c>
    </row>
    <row r="205" spans="1:2">
      <c r="A205" s="8">
        <v>34700</v>
      </c>
      <c r="B205" s="9">
        <v>79.501000000000005</v>
      </c>
    </row>
    <row r="206" spans="1:2">
      <c r="A206" s="8">
        <v>34790</v>
      </c>
      <c r="B206" s="9">
        <v>79.846000000000004</v>
      </c>
    </row>
    <row r="207" spans="1:2">
      <c r="A207" s="8">
        <v>34881</v>
      </c>
      <c r="B207" s="9">
        <v>80.097999999999999</v>
      </c>
    </row>
    <row r="208" spans="1:2">
      <c r="A208" s="8">
        <v>34973</v>
      </c>
      <c r="B208" s="9">
        <v>80.296999999999997</v>
      </c>
    </row>
    <row r="209" spans="1:2">
      <c r="A209" s="8">
        <v>35065</v>
      </c>
      <c r="B209" s="9">
        <v>80.563999999999993</v>
      </c>
    </row>
    <row r="210" spans="1:2">
      <c r="A210" s="8">
        <v>35156</v>
      </c>
      <c r="B210" s="9">
        <v>80.872</v>
      </c>
    </row>
    <row r="211" spans="1:2">
      <c r="A211" s="8">
        <v>35247</v>
      </c>
      <c r="B211" s="9">
        <v>81.143000000000001</v>
      </c>
    </row>
    <row r="212" spans="1:2">
      <c r="A212" s="8">
        <v>35339</v>
      </c>
      <c r="B212" s="9">
        <v>81.522999999999996</v>
      </c>
    </row>
    <row r="213" spans="1:2">
      <c r="A213" s="8">
        <v>35431</v>
      </c>
      <c r="B213" s="9">
        <v>81.986000000000004</v>
      </c>
    </row>
    <row r="214" spans="1:2">
      <c r="A214" s="8">
        <v>35521</v>
      </c>
      <c r="B214" s="9">
        <v>82.338999999999999</v>
      </c>
    </row>
    <row r="215" spans="1:2">
      <c r="A215" s="8">
        <v>35612</v>
      </c>
      <c r="B215" s="9">
        <v>82.558000000000007</v>
      </c>
    </row>
    <row r="216" spans="1:2">
      <c r="A216" s="8">
        <v>35704</v>
      </c>
      <c r="B216" s="9">
        <v>82.763999999999996</v>
      </c>
    </row>
    <row r="217" spans="1:2">
      <c r="A217" s="8">
        <v>35796</v>
      </c>
      <c r="B217" s="9">
        <v>82.784000000000006</v>
      </c>
    </row>
    <row r="218" spans="1:2">
      <c r="A218" s="8">
        <v>35886</v>
      </c>
      <c r="B218" s="9">
        <v>82.822000000000003</v>
      </c>
    </row>
    <row r="219" spans="1:2">
      <c r="A219" s="8">
        <v>35977</v>
      </c>
      <c r="B219" s="9">
        <v>83.033000000000001</v>
      </c>
    </row>
    <row r="220" spans="1:2">
      <c r="A220" s="8">
        <v>36069</v>
      </c>
      <c r="B220" s="9">
        <v>83.016000000000005</v>
      </c>
    </row>
    <row r="221" spans="1:2">
      <c r="A221" s="8">
        <v>36161</v>
      </c>
      <c r="B221" s="9">
        <v>83.174999999999997</v>
      </c>
    </row>
    <row r="222" spans="1:2">
      <c r="A222" s="8">
        <v>36251</v>
      </c>
      <c r="B222" s="9">
        <v>83.411000000000001</v>
      </c>
    </row>
    <row r="223" spans="1:2">
      <c r="A223" s="8">
        <v>36342</v>
      </c>
      <c r="B223" s="9">
        <v>83.668999999999997</v>
      </c>
    </row>
    <row r="224" spans="1:2">
      <c r="A224" s="8">
        <v>36434</v>
      </c>
      <c r="B224" s="9">
        <v>83.988</v>
      </c>
    </row>
    <row r="225" spans="1:2">
      <c r="A225" s="8">
        <v>36526</v>
      </c>
      <c r="B225" s="9">
        <v>84.545000000000002</v>
      </c>
    </row>
    <row r="226" spans="1:2">
      <c r="A226" s="8">
        <v>36617</v>
      </c>
      <c r="B226" s="9">
        <v>84.96</v>
      </c>
    </row>
    <row r="227" spans="1:2">
      <c r="A227" s="8">
        <v>36708</v>
      </c>
      <c r="B227" s="9">
        <v>85.475999999999999</v>
      </c>
    </row>
    <row r="228" spans="1:2">
      <c r="A228" s="8">
        <v>36800</v>
      </c>
      <c r="B228" s="9">
        <v>85.834000000000003</v>
      </c>
    </row>
    <row r="229" spans="1:2">
      <c r="A229" s="8">
        <v>36892</v>
      </c>
      <c r="B229" s="9">
        <v>86.236999999999995</v>
      </c>
    </row>
    <row r="230" spans="1:2">
      <c r="A230" s="8">
        <v>36982</v>
      </c>
      <c r="B230" s="9">
        <v>86.69</v>
      </c>
    </row>
    <row r="231" spans="1:2">
      <c r="A231" s="8">
        <v>37073</v>
      </c>
      <c r="B231" s="9">
        <v>86.715000000000003</v>
      </c>
    </row>
    <row r="232" spans="1:2">
      <c r="A232" s="8">
        <v>37165</v>
      </c>
      <c r="B232" s="9">
        <v>86.921999999999997</v>
      </c>
    </row>
    <row r="233" spans="1:2">
      <c r="A233" s="8">
        <v>37257</v>
      </c>
      <c r="B233" s="9">
        <v>86.79</v>
      </c>
    </row>
    <row r="234" spans="1:2">
      <c r="A234" s="8">
        <v>37347</v>
      </c>
      <c r="B234" s="9">
        <v>87.256</v>
      </c>
    </row>
    <row r="235" spans="1:2">
      <c r="A235" s="8">
        <v>37438</v>
      </c>
      <c r="B235" s="9">
        <v>87.513000000000005</v>
      </c>
    </row>
    <row r="236" spans="1:2">
      <c r="A236" s="8">
        <v>37530</v>
      </c>
      <c r="B236" s="9">
        <v>87.838999999999999</v>
      </c>
    </row>
    <row r="237" spans="1:2">
      <c r="A237" s="8">
        <v>37622</v>
      </c>
      <c r="B237" s="9">
        <v>88.204999999999998</v>
      </c>
    </row>
    <row r="238" spans="1:2">
      <c r="A238" s="8">
        <v>37712</v>
      </c>
      <c r="B238" s="9">
        <v>88.302000000000007</v>
      </c>
    </row>
    <row r="239" spans="1:2">
      <c r="A239" s="8">
        <v>37803</v>
      </c>
      <c r="B239" s="9">
        <v>88.619</v>
      </c>
    </row>
    <row r="240" spans="1:2">
      <c r="A240" s="8">
        <v>37895</v>
      </c>
      <c r="B240" s="9">
        <v>88.754000000000005</v>
      </c>
    </row>
    <row r="241" spans="1:2">
      <c r="A241" s="8">
        <v>37987</v>
      </c>
      <c r="B241" s="9">
        <v>89.42</v>
      </c>
    </row>
    <row r="242" spans="1:2">
      <c r="A242" s="8">
        <v>38078</v>
      </c>
      <c r="B242" s="9">
        <v>89.926000000000002</v>
      </c>
    </row>
    <row r="243" spans="1:2">
      <c r="A243" s="8">
        <v>38169</v>
      </c>
      <c r="B243" s="9">
        <v>90.569000000000003</v>
      </c>
    </row>
    <row r="244" spans="1:2">
      <c r="A244" s="8">
        <v>38261</v>
      </c>
      <c r="B244" s="9">
        <v>91.375</v>
      </c>
    </row>
    <row r="245" spans="1:2">
      <c r="A245" s="8">
        <v>38353</v>
      </c>
      <c r="B245" s="9">
        <v>92.188000000000002</v>
      </c>
    </row>
    <row r="246" spans="1:2">
      <c r="A246" s="8">
        <v>38443</v>
      </c>
      <c r="B246" s="9">
        <v>92.856999999999999</v>
      </c>
    </row>
    <row r="247" spans="1:2">
      <c r="A247" s="8">
        <v>38534</v>
      </c>
      <c r="B247" s="9">
        <v>93.834000000000003</v>
      </c>
    </row>
    <row r="248" spans="1:2">
      <c r="A248" s="8">
        <v>38626</v>
      </c>
      <c r="B248" s="9">
        <v>94.58</v>
      </c>
    </row>
    <row r="249" spans="1:2">
      <c r="A249" s="8">
        <v>38718</v>
      </c>
      <c r="B249" s="9">
        <v>95.144999999999996</v>
      </c>
    </row>
    <row r="250" spans="1:2">
      <c r="A250" s="8">
        <v>38808</v>
      </c>
      <c r="B250" s="9">
        <v>95.953999999999994</v>
      </c>
    </row>
    <row r="251" spans="1:2">
      <c r="A251" s="8">
        <v>38899</v>
      </c>
      <c r="B251" s="9">
        <v>96.465000000000003</v>
      </c>
    </row>
    <row r="252" spans="1:2">
      <c r="A252" s="8">
        <v>38991</v>
      </c>
      <c r="B252" s="9">
        <v>96.489000000000004</v>
      </c>
    </row>
    <row r="253" spans="1:2">
      <c r="A253" s="8">
        <v>39083</v>
      </c>
      <c r="B253" s="9">
        <v>97.367999999999995</v>
      </c>
    </row>
    <row r="254" spans="1:2">
      <c r="A254" s="8">
        <v>39173</v>
      </c>
      <c r="B254" s="9">
        <v>97.917000000000002</v>
      </c>
    </row>
    <row r="255" spans="1:2">
      <c r="A255" s="8">
        <v>39264</v>
      </c>
      <c r="B255" s="9">
        <v>98.076999999999998</v>
      </c>
    </row>
    <row r="256" spans="1:2">
      <c r="A256" s="8">
        <v>39356</v>
      </c>
      <c r="B256" s="9">
        <v>98.356999999999999</v>
      </c>
    </row>
    <row r="257" spans="1:2">
      <c r="A257" s="8">
        <v>39448</v>
      </c>
      <c r="B257" s="9">
        <v>98.736999999999995</v>
      </c>
    </row>
    <row r="258" spans="1:2">
      <c r="A258" s="8">
        <v>39539</v>
      </c>
      <c r="B258" s="9">
        <v>99.17</v>
      </c>
    </row>
    <row r="259" spans="1:2">
      <c r="A259" s="8">
        <v>39630</v>
      </c>
      <c r="B259" s="9">
        <v>99.903000000000006</v>
      </c>
    </row>
    <row r="260" spans="1:2">
      <c r="A260" s="8">
        <v>39722</v>
      </c>
      <c r="B260" s="9">
        <v>99.947000000000003</v>
      </c>
    </row>
    <row r="261" spans="1:2">
      <c r="A261" s="8">
        <v>39814</v>
      </c>
      <c r="B261" s="9">
        <v>100.289</v>
      </c>
    </row>
    <row r="262" spans="1:2">
      <c r="A262" s="8">
        <v>39904</v>
      </c>
      <c r="B262" s="9">
        <v>99.873000000000005</v>
      </c>
    </row>
    <row r="263" spans="1:2">
      <c r="A263" s="8">
        <v>39995</v>
      </c>
      <c r="B263" s="9">
        <v>99.852000000000004</v>
      </c>
    </row>
    <row r="264" spans="1:2">
      <c r="A264" s="8">
        <v>40087</v>
      </c>
      <c r="B264" s="9">
        <v>99.984999999999999</v>
      </c>
    </row>
    <row r="265" spans="1:2">
      <c r="A265" s="8">
        <v>40179</v>
      </c>
      <c r="B265" s="9">
        <v>100.371</v>
      </c>
    </row>
    <row r="266" spans="1:2">
      <c r="A266" s="8">
        <v>40269</v>
      </c>
      <c r="B266" s="9">
        <v>100.77</v>
      </c>
    </row>
    <row r="267" spans="1:2">
      <c r="A267" s="8">
        <v>40360</v>
      </c>
      <c r="B267" s="9">
        <v>101.15</v>
      </c>
    </row>
    <row r="268" spans="1:2">
      <c r="A268" s="8">
        <v>40452</v>
      </c>
      <c r="B268" s="9">
        <v>101.64</v>
      </c>
    </row>
    <row r="269" spans="1:2">
      <c r="A269" s="8">
        <v>40544</v>
      </c>
      <c r="B269" s="9">
        <v>101.872</v>
      </c>
    </row>
    <row r="270" spans="1:2">
      <c r="A270" s="8">
        <v>40634</v>
      </c>
      <c r="B270" s="9">
        <v>102.479</v>
      </c>
    </row>
    <row r="271" spans="1:2">
      <c r="A271" s="8">
        <v>40725</v>
      </c>
      <c r="B271" s="9">
        <v>103.163</v>
      </c>
    </row>
    <row r="272" spans="1:2">
      <c r="A272" s="8">
        <v>40817</v>
      </c>
      <c r="B272" s="9">
        <v>103.444</v>
      </c>
    </row>
    <row r="273" spans="1:2">
      <c r="A273" s="8">
        <v>40909</v>
      </c>
      <c r="B273" s="9">
        <v>103.842</v>
      </c>
    </row>
    <row r="274" spans="1:2">
      <c r="A274" s="8">
        <v>41000</v>
      </c>
      <c r="B274" s="9">
        <v>104.39100000000001</v>
      </c>
    </row>
    <row r="275" spans="1:2">
      <c r="A275" s="8">
        <v>41091</v>
      </c>
      <c r="B275" s="9">
        <v>104.968</v>
      </c>
    </row>
    <row r="276" spans="1:2">
      <c r="A276" s="8">
        <v>41183</v>
      </c>
      <c r="B276" s="9">
        <v>105.18</v>
      </c>
    </row>
    <row r="277" spans="1:2">
      <c r="A277" s="8">
        <v>41275</v>
      </c>
      <c r="B277" s="9">
        <v>105.374</v>
      </c>
    </row>
    <row r="278" spans="1:2">
      <c r="A278" s="8">
        <v>41365</v>
      </c>
      <c r="B278" s="9">
        <v>105.593</v>
      </c>
    </row>
    <row r="279" spans="1:2">
      <c r="A279" s="8">
        <v>41456</v>
      </c>
      <c r="B279" s="9">
        <v>106.214</v>
      </c>
    </row>
    <row r="280" spans="1:2">
      <c r="A280" s="8">
        <v>41548</v>
      </c>
      <c r="B280" s="9">
        <v>106.589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2"/>
  <sheetViews>
    <sheetView workbookViewId="0">
      <selection activeCell="F19" sqref="F19"/>
    </sheetView>
  </sheetViews>
  <sheetFormatPr defaultRowHeight="15"/>
  <cols>
    <col min="1" max="2" width="20.7109375" customWidth="1"/>
  </cols>
  <sheetData>
    <row r="1" spans="1:2">
      <c r="A1" s="7" t="s">
        <v>0</v>
      </c>
      <c r="B1" s="7" t="s">
        <v>301</v>
      </c>
    </row>
    <row r="2" spans="1:2">
      <c r="A2" s="7" t="s">
        <v>1</v>
      </c>
      <c r="B2" s="7" t="s">
        <v>302</v>
      </c>
    </row>
    <row r="3" spans="1:2">
      <c r="A3" s="7" t="s">
        <v>2</v>
      </c>
      <c r="B3" s="7" t="s">
        <v>3</v>
      </c>
    </row>
    <row r="4" spans="1:2">
      <c r="A4" s="7" t="s">
        <v>4</v>
      </c>
      <c r="B4" s="7" t="s">
        <v>303</v>
      </c>
    </row>
    <row r="5" spans="1:2">
      <c r="A5" s="7" t="s">
        <v>6</v>
      </c>
      <c r="B5" s="7" t="s">
        <v>304</v>
      </c>
    </row>
    <row r="6" spans="1:2">
      <c r="A6" s="7" t="s">
        <v>8</v>
      </c>
      <c r="B6" s="7" t="s">
        <v>9</v>
      </c>
    </row>
    <row r="7" spans="1:2">
      <c r="A7" s="7" t="s">
        <v>305</v>
      </c>
      <c r="B7" s="7" t="s">
        <v>306</v>
      </c>
    </row>
    <row r="8" spans="1:2">
      <c r="A8" s="7" t="s">
        <v>10</v>
      </c>
      <c r="B8" s="7" t="s">
        <v>307</v>
      </c>
    </row>
    <row r="9" spans="1:2">
      <c r="A9" s="7" t="s">
        <v>12</v>
      </c>
      <c r="B9" s="7" t="s">
        <v>308</v>
      </c>
    </row>
    <row r="10" spans="1:2">
      <c r="A10" s="7" t="s">
        <v>14</v>
      </c>
      <c r="B10" s="7" t="s">
        <v>309</v>
      </c>
    </row>
    <row r="11" spans="1:2">
      <c r="A11" s="7" t="s">
        <v>15</v>
      </c>
      <c r="B11" s="7" t="s">
        <v>310</v>
      </c>
    </row>
    <row r="12" spans="1:2">
      <c r="B12" s="7" t="s">
        <v>311</v>
      </c>
    </row>
    <row r="13" spans="1:2">
      <c r="B13" s="7" t="s">
        <v>312</v>
      </c>
    </row>
    <row r="14" spans="1:2">
      <c r="B14" s="7" t="s">
        <v>313</v>
      </c>
    </row>
    <row r="15" spans="1:2">
      <c r="B15" s="7" t="s">
        <v>314</v>
      </c>
    </row>
    <row r="17" spans="1:6">
      <c r="A17" s="7" t="s">
        <v>16</v>
      </c>
      <c r="B17" s="7" t="s">
        <v>17</v>
      </c>
    </row>
    <row r="18" spans="1:6">
      <c r="A18" s="8">
        <v>17533</v>
      </c>
      <c r="B18" s="12">
        <v>102691</v>
      </c>
      <c r="F18" t="s">
        <v>423</v>
      </c>
    </row>
    <row r="19" spans="1:6">
      <c r="A19" s="8">
        <v>17624</v>
      </c>
      <c r="B19" s="12">
        <v>102915</v>
      </c>
    </row>
    <row r="20" spans="1:6">
      <c r="A20" s="8">
        <v>17715</v>
      </c>
      <c r="B20" s="12">
        <v>103249</v>
      </c>
    </row>
    <row r="21" spans="1:6">
      <c r="A21" s="8">
        <v>17807</v>
      </c>
      <c r="B21" s="12">
        <v>103418</v>
      </c>
    </row>
    <row r="22" spans="1:6">
      <c r="A22" s="8">
        <v>17899</v>
      </c>
      <c r="B22" s="12">
        <v>103584</v>
      </c>
    </row>
    <row r="23" spans="1:6">
      <c r="A23" s="8">
        <v>17989</v>
      </c>
      <c r="B23" s="12">
        <v>103838</v>
      </c>
    </row>
    <row r="24" spans="1:6">
      <c r="A24" s="8">
        <v>18080</v>
      </c>
      <c r="B24" s="12">
        <v>104127</v>
      </c>
    </row>
    <row r="25" spans="1:6">
      <c r="A25" s="8">
        <v>18172</v>
      </c>
      <c r="B25" s="12">
        <v>104428</v>
      </c>
    </row>
    <row r="26" spans="1:6">
      <c r="A26" s="8">
        <v>18264</v>
      </c>
      <c r="B26" s="12">
        <v>104733</v>
      </c>
    </row>
    <row r="27" spans="1:6">
      <c r="A27" s="8">
        <v>18354</v>
      </c>
      <c r="B27" s="12">
        <v>105020</v>
      </c>
    </row>
    <row r="28" spans="1:6">
      <c r="A28" s="8">
        <v>18445</v>
      </c>
      <c r="B28" s="12">
        <v>105248</v>
      </c>
    </row>
    <row r="29" spans="1:6">
      <c r="A29" s="8">
        <v>18537</v>
      </c>
      <c r="B29" s="12">
        <v>104982</v>
      </c>
    </row>
    <row r="30" spans="1:6">
      <c r="A30" s="8">
        <v>18629</v>
      </c>
      <c r="B30" s="12">
        <v>104692</v>
      </c>
    </row>
    <row r="31" spans="1:6">
      <c r="A31" s="8">
        <v>18719</v>
      </c>
      <c r="B31" s="12">
        <v>104507</v>
      </c>
    </row>
    <row r="32" spans="1:6">
      <c r="A32" s="8">
        <v>18810</v>
      </c>
      <c r="B32" s="12">
        <v>104543</v>
      </c>
    </row>
    <row r="33" spans="1:2">
      <c r="A33" s="8">
        <v>18902</v>
      </c>
      <c r="B33" s="12">
        <v>104747</v>
      </c>
    </row>
    <row r="34" spans="1:2">
      <c r="A34" s="8">
        <v>18994</v>
      </c>
      <c r="B34" s="12">
        <v>104863</v>
      </c>
    </row>
    <row r="35" spans="1:2">
      <c r="A35" s="8">
        <v>19085</v>
      </c>
      <c r="B35" s="12">
        <v>105007</v>
      </c>
    </row>
    <row r="36" spans="1:2">
      <c r="A36" s="8">
        <v>19176</v>
      </c>
      <c r="B36" s="12">
        <v>105343</v>
      </c>
    </row>
    <row r="37" spans="1:2">
      <c r="A37" s="8">
        <v>19268</v>
      </c>
      <c r="B37" s="12">
        <v>105703</v>
      </c>
    </row>
    <row r="38" spans="1:2">
      <c r="A38" s="8">
        <v>19360</v>
      </c>
      <c r="B38" s="12">
        <v>106672</v>
      </c>
    </row>
    <row r="39" spans="1:2">
      <c r="A39" s="8">
        <v>19450</v>
      </c>
      <c r="B39" s="12">
        <v>106905</v>
      </c>
    </row>
    <row r="40" spans="1:2">
      <c r="A40" s="8">
        <v>19541</v>
      </c>
      <c r="B40" s="12">
        <v>107140</v>
      </c>
    </row>
    <row r="41" spans="1:2">
      <c r="A41" s="8">
        <v>19633</v>
      </c>
      <c r="B41" s="12">
        <v>107503</v>
      </c>
    </row>
    <row r="42" spans="1:2">
      <c r="A42" s="8">
        <v>19725</v>
      </c>
      <c r="B42" s="12">
        <v>107877</v>
      </c>
    </row>
    <row r="43" spans="1:2">
      <c r="A43" s="8">
        <v>19815</v>
      </c>
      <c r="B43" s="12">
        <v>108177</v>
      </c>
    </row>
    <row r="44" spans="1:2">
      <c r="A44" s="8">
        <v>19906</v>
      </c>
      <c r="B44" s="12">
        <v>108443</v>
      </c>
    </row>
    <row r="45" spans="1:2">
      <c r="A45" s="8">
        <v>19998</v>
      </c>
      <c r="B45" s="12">
        <v>108786</v>
      </c>
    </row>
    <row r="46" spans="1:2">
      <c r="A46" s="8">
        <v>20090</v>
      </c>
      <c r="B46" s="12">
        <v>109130</v>
      </c>
    </row>
    <row r="47" spans="1:2">
      <c r="A47" s="8">
        <v>20180</v>
      </c>
      <c r="B47" s="12">
        <v>109534</v>
      </c>
    </row>
    <row r="48" spans="1:2">
      <c r="A48" s="8">
        <v>20271</v>
      </c>
      <c r="B48" s="12">
        <v>109884</v>
      </c>
    </row>
    <row r="49" spans="1:2">
      <c r="A49" s="8">
        <v>20363</v>
      </c>
      <c r="B49" s="12">
        <v>110186</v>
      </c>
    </row>
    <row r="50" spans="1:2">
      <c r="A50" s="8">
        <v>20455</v>
      </c>
      <c r="B50" s="12">
        <v>110483</v>
      </c>
    </row>
    <row r="51" spans="1:2">
      <c r="A51" s="8">
        <v>20546</v>
      </c>
      <c r="B51" s="12">
        <v>110788</v>
      </c>
    </row>
    <row r="52" spans="1:2">
      <c r="A52" s="8">
        <v>20637</v>
      </c>
      <c r="B52" s="12">
        <v>111113</v>
      </c>
    </row>
    <row r="53" spans="1:2">
      <c r="A53" s="8">
        <v>20729</v>
      </c>
      <c r="B53" s="12">
        <v>111431</v>
      </c>
    </row>
    <row r="54" spans="1:2">
      <c r="A54" s="8">
        <v>20821</v>
      </c>
      <c r="B54" s="12">
        <v>111720</v>
      </c>
    </row>
    <row r="55" spans="1:2">
      <c r="A55" s="8">
        <v>20911</v>
      </c>
      <c r="B55" s="12">
        <v>112045</v>
      </c>
    </row>
    <row r="56" spans="1:2">
      <c r="A56" s="8">
        <v>21002</v>
      </c>
      <c r="B56" s="12">
        <v>112431</v>
      </c>
    </row>
    <row r="57" spans="1:2">
      <c r="A57" s="8">
        <v>21094</v>
      </c>
      <c r="B57" s="12">
        <v>112866</v>
      </c>
    </row>
    <row r="58" spans="1:2">
      <c r="A58" s="8">
        <v>21186</v>
      </c>
      <c r="B58" s="12">
        <v>113236</v>
      </c>
    </row>
    <row r="59" spans="1:2">
      <c r="A59" s="8">
        <v>21276</v>
      </c>
      <c r="B59" s="12">
        <v>113532</v>
      </c>
    </row>
    <row r="60" spans="1:2">
      <c r="A60" s="8">
        <v>21367</v>
      </c>
      <c r="B60" s="12">
        <v>113846</v>
      </c>
    </row>
    <row r="61" spans="1:2">
      <c r="A61" s="8">
        <v>21459</v>
      </c>
      <c r="B61" s="12">
        <v>114283</v>
      </c>
    </row>
    <row r="62" spans="1:2">
      <c r="A62" s="8">
        <v>21551</v>
      </c>
      <c r="B62" s="12">
        <v>114714</v>
      </c>
    </row>
    <row r="63" spans="1:2">
      <c r="A63" s="8">
        <v>21641</v>
      </c>
      <c r="B63" s="12">
        <v>115139</v>
      </c>
    </row>
    <row r="64" spans="1:2">
      <c r="A64" s="8">
        <v>21732</v>
      </c>
      <c r="B64" s="12">
        <v>115551</v>
      </c>
    </row>
    <row r="65" spans="1:2">
      <c r="A65" s="8">
        <v>21824</v>
      </c>
      <c r="B65" s="12">
        <v>115918</v>
      </c>
    </row>
    <row r="66" spans="1:2">
      <c r="A66" s="8">
        <v>21916</v>
      </c>
      <c r="B66" s="12">
        <v>116708</v>
      </c>
    </row>
    <row r="67" spans="1:2">
      <c r="A67" s="8">
        <v>22007</v>
      </c>
      <c r="B67" s="12">
        <v>117037</v>
      </c>
    </row>
    <row r="68" spans="1:2">
      <c r="A68" s="8">
        <v>22098</v>
      </c>
      <c r="B68" s="12">
        <v>117411</v>
      </c>
    </row>
    <row r="69" spans="1:2">
      <c r="A69" s="8">
        <v>22190</v>
      </c>
      <c r="B69" s="12">
        <v>117824</v>
      </c>
    </row>
    <row r="70" spans="1:2">
      <c r="A70" s="8">
        <v>22282</v>
      </c>
      <c r="B70" s="12">
        <v>118254</v>
      </c>
    </row>
    <row r="71" spans="1:2">
      <c r="A71" s="8">
        <v>22372</v>
      </c>
      <c r="B71" s="12">
        <v>118636</v>
      </c>
    </row>
    <row r="72" spans="1:2">
      <c r="A72" s="8">
        <v>22463</v>
      </c>
      <c r="B72" s="12">
        <v>119001</v>
      </c>
    </row>
    <row r="73" spans="1:2">
      <c r="A73" s="8">
        <v>22555</v>
      </c>
      <c r="B73" s="12">
        <v>119190</v>
      </c>
    </row>
    <row r="74" spans="1:2">
      <c r="A74" s="8">
        <v>22647</v>
      </c>
      <c r="B74" s="12">
        <v>119379</v>
      </c>
    </row>
    <row r="75" spans="1:2">
      <c r="A75" s="8">
        <v>22737</v>
      </c>
      <c r="B75" s="12">
        <v>119819</v>
      </c>
    </row>
    <row r="76" spans="1:2">
      <c r="A76" s="8">
        <v>22828</v>
      </c>
      <c r="B76" s="12">
        <v>120368</v>
      </c>
    </row>
    <row r="77" spans="1:2">
      <c r="A77" s="8">
        <v>22920</v>
      </c>
      <c r="B77" s="12">
        <v>121046</v>
      </c>
    </row>
    <row r="78" spans="1:2">
      <c r="A78" s="8">
        <v>23012</v>
      </c>
      <c r="B78" s="12">
        <v>121640</v>
      </c>
    </row>
    <row r="79" spans="1:2">
      <c r="A79" s="8">
        <v>23102</v>
      </c>
      <c r="B79" s="12">
        <v>122167</v>
      </c>
    </row>
    <row r="80" spans="1:2">
      <c r="A80" s="8">
        <v>23193</v>
      </c>
      <c r="B80" s="12">
        <v>122670</v>
      </c>
    </row>
    <row r="81" spans="1:2">
      <c r="A81" s="8">
        <v>23285</v>
      </c>
      <c r="B81" s="12">
        <v>123189</v>
      </c>
    </row>
    <row r="82" spans="1:2">
      <c r="A82" s="8">
        <v>23377</v>
      </c>
      <c r="B82" s="12">
        <v>123708</v>
      </c>
    </row>
    <row r="83" spans="1:2">
      <c r="A83" s="8">
        <v>23468</v>
      </c>
      <c r="B83" s="12">
        <v>124203</v>
      </c>
    </row>
    <row r="84" spans="1:2">
      <c r="A84" s="8">
        <v>23559</v>
      </c>
      <c r="B84" s="12">
        <v>124739</v>
      </c>
    </row>
    <row r="85" spans="1:2">
      <c r="A85" s="8">
        <v>23651</v>
      </c>
      <c r="B85" s="12">
        <v>125289</v>
      </c>
    </row>
    <row r="86" spans="1:2">
      <c r="A86" s="8">
        <v>23743</v>
      </c>
      <c r="B86" s="12">
        <v>125814</v>
      </c>
    </row>
    <row r="87" spans="1:2">
      <c r="A87" s="8">
        <v>23833</v>
      </c>
      <c r="B87" s="12">
        <v>126325</v>
      </c>
    </row>
    <row r="88" spans="1:2">
      <c r="A88" s="8">
        <v>23924</v>
      </c>
      <c r="B88" s="12">
        <v>126745</v>
      </c>
    </row>
    <row r="89" spans="1:2">
      <c r="A89" s="8">
        <v>24016</v>
      </c>
      <c r="B89" s="12">
        <v>127169</v>
      </c>
    </row>
    <row r="90" spans="1:2">
      <c r="A90" s="8">
        <v>24108</v>
      </c>
      <c r="B90" s="12">
        <v>127511</v>
      </c>
    </row>
    <row r="91" spans="1:2">
      <c r="A91" s="8">
        <v>24198</v>
      </c>
      <c r="B91" s="12">
        <v>127869</v>
      </c>
    </row>
    <row r="92" spans="1:2">
      <c r="A92" s="8">
        <v>24289</v>
      </c>
      <c r="B92" s="12">
        <v>128234</v>
      </c>
    </row>
    <row r="93" spans="1:2">
      <c r="A93" s="8">
        <v>24381</v>
      </c>
      <c r="B93" s="12">
        <v>128617</v>
      </c>
    </row>
    <row r="94" spans="1:2">
      <c r="A94" s="8">
        <v>24473</v>
      </c>
      <c r="B94" s="12">
        <v>129044</v>
      </c>
    </row>
    <row r="95" spans="1:2">
      <c r="A95" s="8">
        <v>24563</v>
      </c>
      <c r="B95" s="12">
        <v>129527</v>
      </c>
    </row>
    <row r="96" spans="1:2">
      <c r="A96" s="8">
        <v>24654</v>
      </c>
      <c r="B96" s="12">
        <v>130166</v>
      </c>
    </row>
    <row r="97" spans="1:2">
      <c r="A97" s="8">
        <v>24746</v>
      </c>
      <c r="B97" s="12">
        <v>130757</v>
      </c>
    </row>
    <row r="98" spans="1:2">
      <c r="A98" s="8">
        <v>24838</v>
      </c>
      <c r="B98" s="12">
        <v>131267</v>
      </c>
    </row>
    <row r="99" spans="1:2">
      <c r="A99" s="8">
        <v>24929</v>
      </c>
      <c r="B99" s="12">
        <v>131712</v>
      </c>
    </row>
    <row r="100" spans="1:2">
      <c r="A100" s="8">
        <v>25020</v>
      </c>
      <c r="B100" s="12">
        <v>132250</v>
      </c>
    </row>
    <row r="101" spans="1:2">
      <c r="A101" s="8">
        <v>25112</v>
      </c>
      <c r="B101" s="12">
        <v>132880</v>
      </c>
    </row>
    <row r="102" spans="1:2">
      <c r="A102" s="8">
        <v>25204</v>
      </c>
      <c r="B102" s="12">
        <v>133476</v>
      </c>
    </row>
    <row r="103" spans="1:2">
      <c r="A103" s="8">
        <v>25294</v>
      </c>
      <c r="B103" s="12">
        <v>134020</v>
      </c>
    </row>
    <row r="104" spans="1:2">
      <c r="A104" s="8">
        <v>25385</v>
      </c>
      <c r="B104" s="12">
        <v>134595</v>
      </c>
    </row>
    <row r="105" spans="1:2">
      <c r="A105" s="8">
        <v>25477</v>
      </c>
      <c r="B105" s="12">
        <v>135247</v>
      </c>
    </row>
    <row r="106" spans="1:2">
      <c r="A106" s="8">
        <v>25569</v>
      </c>
      <c r="B106" s="12">
        <v>135950</v>
      </c>
    </row>
    <row r="107" spans="1:2">
      <c r="A107" s="8">
        <v>25659</v>
      </c>
      <c r="B107" s="12">
        <v>136677</v>
      </c>
    </row>
    <row r="108" spans="1:2">
      <c r="A108" s="8">
        <v>25750</v>
      </c>
      <c r="B108" s="12">
        <v>137456</v>
      </c>
    </row>
    <row r="109" spans="1:2">
      <c r="A109" s="8">
        <v>25842</v>
      </c>
      <c r="B109" s="12">
        <v>138260</v>
      </c>
    </row>
    <row r="110" spans="1:2">
      <c r="A110" s="8">
        <v>25934</v>
      </c>
      <c r="B110" s="12">
        <v>139034</v>
      </c>
    </row>
    <row r="111" spans="1:2">
      <c r="A111" s="8">
        <v>26024</v>
      </c>
      <c r="B111" s="12">
        <v>139827</v>
      </c>
    </row>
    <row r="112" spans="1:2">
      <c r="A112" s="8">
        <v>26115</v>
      </c>
      <c r="B112" s="12">
        <v>140603</v>
      </c>
    </row>
    <row r="113" spans="1:2">
      <c r="A113" s="8">
        <v>26207</v>
      </c>
      <c r="B113" s="12">
        <v>141402</v>
      </c>
    </row>
    <row r="114" spans="1:2">
      <c r="A114" s="8">
        <v>26299</v>
      </c>
      <c r="B114" s="12">
        <v>143005</v>
      </c>
    </row>
    <row r="115" spans="1:2">
      <c r="A115" s="8">
        <v>26390</v>
      </c>
      <c r="B115" s="12">
        <v>143759</v>
      </c>
    </row>
    <row r="116" spans="1:2">
      <c r="A116" s="8">
        <v>26481</v>
      </c>
      <c r="B116" s="12">
        <v>144523</v>
      </c>
    </row>
    <row r="117" spans="1:2">
      <c r="A117" s="8">
        <v>26573</v>
      </c>
      <c r="B117" s="12">
        <v>145215</v>
      </c>
    </row>
    <row r="118" spans="1:2">
      <c r="A118" s="8">
        <v>26665</v>
      </c>
      <c r="B118" s="12">
        <v>145964</v>
      </c>
    </row>
    <row r="119" spans="1:2">
      <c r="A119" s="8">
        <v>26755</v>
      </c>
      <c r="B119" s="12">
        <v>146720</v>
      </c>
    </row>
    <row r="120" spans="1:2">
      <c r="A120" s="8">
        <v>26846</v>
      </c>
      <c r="B120" s="12">
        <v>147478</v>
      </c>
    </row>
    <row r="121" spans="1:2">
      <c r="A121" s="8">
        <v>26938</v>
      </c>
      <c r="B121" s="12">
        <v>148226</v>
      </c>
    </row>
    <row r="122" spans="1:2">
      <c r="A122" s="8">
        <v>27030</v>
      </c>
      <c r="B122" s="12">
        <v>148987</v>
      </c>
    </row>
    <row r="123" spans="1:2">
      <c r="A123" s="8">
        <v>27120</v>
      </c>
      <c r="B123" s="12">
        <v>149747</v>
      </c>
    </row>
    <row r="124" spans="1:2">
      <c r="A124" s="8">
        <v>27211</v>
      </c>
      <c r="B124" s="12">
        <v>150498</v>
      </c>
    </row>
    <row r="125" spans="1:2">
      <c r="A125" s="8">
        <v>27303</v>
      </c>
      <c r="B125" s="12">
        <v>151253</v>
      </c>
    </row>
    <row r="126" spans="1:2">
      <c r="A126" s="8">
        <v>27395</v>
      </c>
      <c r="B126" s="12">
        <v>151987</v>
      </c>
    </row>
    <row r="127" spans="1:2">
      <c r="A127" s="8">
        <v>27485</v>
      </c>
      <c r="B127" s="12">
        <v>152708</v>
      </c>
    </row>
    <row r="128" spans="1:2">
      <c r="A128" s="8">
        <v>27576</v>
      </c>
      <c r="B128" s="12">
        <v>153579</v>
      </c>
    </row>
    <row r="129" spans="1:2">
      <c r="A129" s="8">
        <v>27668</v>
      </c>
      <c r="B129" s="12">
        <v>154336</v>
      </c>
    </row>
    <row r="130" spans="1:2">
      <c r="A130" s="8">
        <v>27760</v>
      </c>
      <c r="B130" s="12">
        <v>155075</v>
      </c>
    </row>
    <row r="131" spans="1:2">
      <c r="A131" s="8">
        <v>27851</v>
      </c>
      <c r="B131" s="12">
        <v>155774</v>
      </c>
    </row>
    <row r="132" spans="1:2">
      <c r="A132" s="8">
        <v>27942</v>
      </c>
      <c r="B132" s="12">
        <v>156527</v>
      </c>
    </row>
    <row r="133" spans="1:2">
      <c r="A133" s="8">
        <v>28034</v>
      </c>
      <c r="B133" s="12">
        <v>157222</v>
      </c>
    </row>
    <row r="134" spans="1:2">
      <c r="A134" s="8">
        <v>28126</v>
      </c>
      <c r="B134" s="12">
        <v>157911</v>
      </c>
    </row>
    <row r="135" spans="1:2">
      <c r="A135" s="8">
        <v>28216</v>
      </c>
      <c r="B135" s="12">
        <v>158652</v>
      </c>
    </row>
    <row r="136" spans="1:2">
      <c r="A136" s="8">
        <v>28307</v>
      </c>
      <c r="B136" s="12">
        <v>159430</v>
      </c>
    </row>
    <row r="137" spans="1:2">
      <c r="A137" s="8">
        <v>28399</v>
      </c>
      <c r="B137" s="12">
        <v>160140</v>
      </c>
    </row>
    <row r="138" spans="1:2">
      <c r="A138" s="8">
        <v>28491</v>
      </c>
      <c r="B138" s="12">
        <v>160829</v>
      </c>
    </row>
    <row r="139" spans="1:2">
      <c r="A139" s="8">
        <v>28581</v>
      </c>
      <c r="B139" s="12">
        <v>161525</v>
      </c>
    </row>
    <row r="140" spans="1:2">
      <c r="A140" s="8">
        <v>28672</v>
      </c>
      <c r="B140" s="12">
        <v>162265</v>
      </c>
    </row>
    <row r="141" spans="1:2">
      <c r="A141" s="8">
        <v>28764</v>
      </c>
      <c r="B141" s="12">
        <v>163024</v>
      </c>
    </row>
    <row r="142" spans="1:2">
      <c r="A142" s="8">
        <v>28856</v>
      </c>
      <c r="B142" s="12">
        <v>163756</v>
      </c>
    </row>
    <row r="143" spans="1:2">
      <c r="A143" s="8">
        <v>28946</v>
      </c>
      <c r="B143" s="12">
        <v>164447</v>
      </c>
    </row>
    <row r="144" spans="1:2">
      <c r="A144" s="8">
        <v>29037</v>
      </c>
      <c r="B144" s="12">
        <v>165200</v>
      </c>
    </row>
    <row r="145" spans="1:2">
      <c r="A145" s="8">
        <v>29129</v>
      </c>
      <c r="B145" s="12">
        <v>166055</v>
      </c>
    </row>
    <row r="146" spans="1:2">
      <c r="A146" s="8">
        <v>29221</v>
      </c>
      <c r="B146" s="12">
        <v>166762</v>
      </c>
    </row>
    <row r="147" spans="1:2">
      <c r="A147" s="8">
        <v>29312</v>
      </c>
      <c r="B147" s="12">
        <v>167416</v>
      </c>
    </row>
    <row r="148" spans="1:2">
      <c r="A148" s="8">
        <v>29403</v>
      </c>
      <c r="B148" s="12">
        <v>168111</v>
      </c>
    </row>
    <row r="149" spans="1:2">
      <c r="A149" s="8">
        <v>29495</v>
      </c>
      <c r="B149" s="12">
        <v>168694</v>
      </c>
    </row>
    <row r="150" spans="1:2">
      <c r="A150" s="8">
        <v>29587</v>
      </c>
      <c r="B150" s="12">
        <v>169279</v>
      </c>
    </row>
    <row r="151" spans="1:2">
      <c r="A151" s="8">
        <v>29677</v>
      </c>
      <c r="B151" s="12">
        <v>169837</v>
      </c>
    </row>
    <row r="152" spans="1:2">
      <c r="A152" s="8">
        <v>29768</v>
      </c>
      <c r="B152" s="12">
        <v>170413</v>
      </c>
    </row>
    <row r="153" spans="1:2">
      <c r="A153" s="8">
        <v>29860</v>
      </c>
      <c r="B153" s="12">
        <v>170990</v>
      </c>
    </row>
    <row r="154" spans="1:2">
      <c r="A154" s="8">
        <v>29952</v>
      </c>
      <c r="B154" s="12">
        <v>171497</v>
      </c>
    </row>
    <row r="155" spans="1:2">
      <c r="A155" s="8">
        <v>30042</v>
      </c>
      <c r="B155" s="12">
        <v>172020</v>
      </c>
    </row>
    <row r="156" spans="1:2">
      <c r="A156" s="8">
        <v>30133</v>
      </c>
      <c r="B156" s="12">
        <v>172522</v>
      </c>
    </row>
    <row r="157" spans="1:2">
      <c r="A157" s="8">
        <v>30225</v>
      </c>
      <c r="B157" s="12">
        <v>173046</v>
      </c>
    </row>
    <row r="158" spans="1:2">
      <c r="A158" s="8">
        <v>30317</v>
      </c>
      <c r="B158" s="12">
        <v>173505</v>
      </c>
    </row>
    <row r="159" spans="1:2">
      <c r="A159" s="8">
        <v>30407</v>
      </c>
      <c r="B159" s="12">
        <v>173957</v>
      </c>
    </row>
    <row r="160" spans="1:2">
      <c r="A160" s="8">
        <v>30498</v>
      </c>
      <c r="B160" s="12">
        <v>174449</v>
      </c>
    </row>
    <row r="161" spans="1:2">
      <c r="A161" s="8">
        <v>30590</v>
      </c>
      <c r="B161" s="12">
        <v>174950</v>
      </c>
    </row>
    <row r="162" spans="1:2">
      <c r="A162" s="8">
        <v>30682</v>
      </c>
      <c r="B162" s="12">
        <v>175679</v>
      </c>
    </row>
    <row r="163" spans="1:2">
      <c r="A163" s="8">
        <v>30773</v>
      </c>
      <c r="B163" s="12">
        <v>176125</v>
      </c>
    </row>
    <row r="164" spans="1:2">
      <c r="A164" s="8">
        <v>30864</v>
      </c>
      <c r="B164" s="12">
        <v>176595</v>
      </c>
    </row>
    <row r="165" spans="1:2">
      <c r="A165" s="8">
        <v>30956</v>
      </c>
      <c r="B165" s="12">
        <v>177132</v>
      </c>
    </row>
    <row r="166" spans="1:2">
      <c r="A166" s="8">
        <v>31048</v>
      </c>
      <c r="B166" s="12">
        <v>177522</v>
      </c>
    </row>
    <row r="167" spans="1:2">
      <c r="A167" s="8">
        <v>31138</v>
      </c>
      <c r="B167" s="12">
        <v>177946</v>
      </c>
    </row>
    <row r="168" spans="1:2">
      <c r="A168" s="8">
        <v>31229</v>
      </c>
      <c r="B168" s="12">
        <v>178413</v>
      </c>
    </row>
    <row r="169" spans="1:2">
      <c r="A169" s="8">
        <v>31321</v>
      </c>
      <c r="B169" s="12">
        <v>178941</v>
      </c>
    </row>
    <row r="170" spans="1:2">
      <c r="A170" s="8">
        <v>31413</v>
      </c>
      <c r="B170" s="12">
        <v>179825</v>
      </c>
    </row>
    <row r="171" spans="1:2">
      <c r="A171" s="8">
        <v>31503</v>
      </c>
      <c r="B171" s="12">
        <v>180321</v>
      </c>
    </row>
    <row r="172" spans="1:2">
      <c r="A172" s="8">
        <v>31594</v>
      </c>
      <c r="B172" s="12">
        <v>180836</v>
      </c>
    </row>
    <row r="173" spans="1:2">
      <c r="A173" s="8">
        <v>31686</v>
      </c>
      <c r="B173" s="12">
        <v>181365</v>
      </c>
    </row>
    <row r="174" spans="1:2">
      <c r="A174" s="8">
        <v>31778</v>
      </c>
      <c r="B174" s="12">
        <v>182001</v>
      </c>
    </row>
    <row r="175" spans="1:2">
      <c r="A175" s="8">
        <v>31868</v>
      </c>
      <c r="B175" s="12">
        <v>182527</v>
      </c>
    </row>
    <row r="176" spans="1:2">
      <c r="A176" s="8">
        <v>31959</v>
      </c>
      <c r="B176" s="12">
        <v>183016</v>
      </c>
    </row>
    <row r="177" spans="1:2">
      <c r="A177" s="8">
        <v>32051</v>
      </c>
      <c r="B177" s="12">
        <v>183467</v>
      </c>
    </row>
    <row r="178" spans="1:2">
      <c r="A178" s="8">
        <v>32143</v>
      </c>
      <c r="B178" s="12">
        <v>183967</v>
      </c>
    </row>
    <row r="179" spans="1:2">
      <c r="A179" s="8">
        <v>32234</v>
      </c>
      <c r="B179" s="12">
        <v>184389</v>
      </c>
    </row>
    <row r="180" spans="1:2">
      <c r="A180" s="8">
        <v>32325</v>
      </c>
      <c r="B180" s="12">
        <v>184840</v>
      </c>
    </row>
    <row r="181" spans="1:2">
      <c r="A181" s="8">
        <v>32417</v>
      </c>
      <c r="B181" s="12">
        <v>185253</v>
      </c>
    </row>
    <row r="182" spans="1:2">
      <c r="A182" s="8">
        <v>32509</v>
      </c>
      <c r="B182" s="12">
        <v>185773</v>
      </c>
    </row>
    <row r="183" spans="1:2">
      <c r="A183" s="8">
        <v>32599</v>
      </c>
      <c r="B183" s="12">
        <v>186178</v>
      </c>
    </row>
    <row r="184" spans="1:2">
      <c r="A184" s="8">
        <v>32690</v>
      </c>
      <c r="B184" s="12">
        <v>186602</v>
      </c>
    </row>
    <row r="185" spans="1:2">
      <c r="A185" s="8">
        <v>32782</v>
      </c>
      <c r="B185" s="12">
        <v>187018</v>
      </c>
    </row>
    <row r="186" spans="1:2">
      <c r="A186" s="8">
        <v>32874</v>
      </c>
      <c r="B186" s="12">
        <v>188520</v>
      </c>
    </row>
    <row r="187" spans="1:2">
      <c r="A187" s="8">
        <v>32964</v>
      </c>
      <c r="B187" s="12">
        <v>188916</v>
      </c>
    </row>
    <row r="188" spans="1:2">
      <c r="A188" s="8">
        <v>33055</v>
      </c>
      <c r="B188" s="12">
        <v>189353</v>
      </c>
    </row>
    <row r="189" spans="1:2">
      <c r="A189" s="8">
        <v>33147</v>
      </c>
      <c r="B189" s="12">
        <v>189866</v>
      </c>
    </row>
    <row r="190" spans="1:2">
      <c r="A190" s="8">
        <v>33239</v>
      </c>
      <c r="B190" s="12">
        <v>190272</v>
      </c>
    </row>
    <row r="191" spans="1:2">
      <c r="A191" s="8">
        <v>33329</v>
      </c>
      <c r="B191" s="12">
        <v>190656</v>
      </c>
    </row>
    <row r="192" spans="1:2">
      <c r="A192" s="8">
        <v>33420</v>
      </c>
      <c r="B192" s="12">
        <v>191121</v>
      </c>
    </row>
    <row r="193" spans="1:2">
      <c r="A193" s="8">
        <v>33512</v>
      </c>
      <c r="B193" s="12">
        <v>191651</v>
      </c>
    </row>
    <row r="194" spans="1:2">
      <c r="A194" s="8">
        <v>33604</v>
      </c>
      <c r="B194" s="12">
        <v>192075</v>
      </c>
    </row>
    <row r="195" spans="1:2">
      <c r="A195" s="8">
        <v>33695</v>
      </c>
      <c r="B195" s="12">
        <v>192507</v>
      </c>
    </row>
    <row r="196" spans="1:2">
      <c r="A196" s="8">
        <v>33786</v>
      </c>
      <c r="B196" s="12">
        <v>193024</v>
      </c>
    </row>
    <row r="197" spans="1:2">
      <c r="A197" s="8">
        <v>33878</v>
      </c>
      <c r="B197" s="12">
        <v>193616</v>
      </c>
    </row>
    <row r="198" spans="1:2">
      <c r="A198" s="8">
        <v>33970</v>
      </c>
      <c r="B198" s="12">
        <v>194106</v>
      </c>
    </row>
    <row r="199" spans="1:2">
      <c r="A199" s="8">
        <v>34060</v>
      </c>
      <c r="B199" s="12">
        <v>194555</v>
      </c>
    </row>
    <row r="200" spans="1:2">
      <c r="A200" s="8">
        <v>34151</v>
      </c>
      <c r="B200" s="12">
        <v>195068</v>
      </c>
    </row>
    <row r="201" spans="1:2">
      <c r="A201" s="8">
        <v>34243</v>
      </c>
      <c r="B201" s="12">
        <v>195621</v>
      </c>
    </row>
    <row r="202" spans="1:2">
      <c r="A202" s="8">
        <v>34335</v>
      </c>
      <c r="B202" s="12">
        <v>196085</v>
      </c>
    </row>
    <row r="203" spans="1:2">
      <c r="A203" s="8">
        <v>34425</v>
      </c>
      <c r="B203" s="12">
        <v>196522</v>
      </c>
    </row>
    <row r="204" spans="1:2">
      <c r="A204" s="8">
        <v>34516</v>
      </c>
      <c r="B204" s="12">
        <v>197050</v>
      </c>
    </row>
    <row r="205" spans="1:2">
      <c r="A205" s="8">
        <v>34608</v>
      </c>
      <c r="B205" s="12">
        <v>197601</v>
      </c>
    </row>
    <row r="206" spans="1:2">
      <c r="A206" s="8">
        <v>34700</v>
      </c>
      <c r="B206" s="12">
        <v>197882</v>
      </c>
    </row>
    <row r="207" spans="1:2">
      <c r="A207" s="8">
        <v>34790</v>
      </c>
      <c r="B207" s="12">
        <v>198296</v>
      </c>
    </row>
    <row r="208" spans="1:2">
      <c r="A208" s="8">
        <v>34881</v>
      </c>
      <c r="B208" s="12">
        <v>198807</v>
      </c>
    </row>
    <row r="209" spans="1:2">
      <c r="A209" s="8">
        <v>34973</v>
      </c>
      <c r="B209" s="12">
        <v>199352</v>
      </c>
    </row>
    <row r="210" spans="1:2">
      <c r="A210" s="8">
        <v>35065</v>
      </c>
      <c r="B210" s="12">
        <v>199776</v>
      </c>
    </row>
    <row r="211" spans="1:2">
      <c r="A211" s="8">
        <v>35156</v>
      </c>
      <c r="B211" s="12">
        <v>200279</v>
      </c>
    </row>
    <row r="212" spans="1:2">
      <c r="A212" s="8">
        <v>35247</v>
      </c>
      <c r="B212" s="12">
        <v>200850</v>
      </c>
    </row>
    <row r="213" spans="1:2">
      <c r="A213" s="8">
        <v>35339</v>
      </c>
      <c r="B213" s="12">
        <v>201457</v>
      </c>
    </row>
    <row r="214" spans="1:2">
      <c r="A214" s="8">
        <v>35431</v>
      </c>
      <c r="B214" s="12">
        <v>202396</v>
      </c>
    </row>
    <row r="215" spans="1:2">
      <c r="A215" s="8">
        <v>35521</v>
      </c>
      <c r="B215" s="12">
        <v>202835</v>
      </c>
    </row>
    <row r="216" spans="1:2">
      <c r="A216" s="8">
        <v>35612</v>
      </c>
      <c r="B216" s="12">
        <v>203367</v>
      </c>
    </row>
    <row r="217" spans="1:2">
      <c r="A217" s="8">
        <v>35704</v>
      </c>
      <c r="B217" s="12">
        <v>203935</v>
      </c>
    </row>
    <row r="218" spans="1:2">
      <c r="A218" s="8">
        <v>35796</v>
      </c>
      <c r="B218" s="12">
        <v>204395</v>
      </c>
    </row>
    <row r="219" spans="1:2">
      <c r="A219" s="8">
        <v>35886</v>
      </c>
      <c r="B219" s="12">
        <v>204905</v>
      </c>
    </row>
    <row r="220" spans="1:2">
      <c r="A220" s="8">
        <v>35977</v>
      </c>
      <c r="B220" s="12">
        <v>205483</v>
      </c>
    </row>
    <row r="221" spans="1:2">
      <c r="A221" s="8">
        <v>36069</v>
      </c>
      <c r="B221" s="12">
        <v>206098</v>
      </c>
    </row>
    <row r="222" spans="1:2">
      <c r="A222" s="8">
        <v>36161</v>
      </c>
      <c r="B222" s="12">
        <v>206876</v>
      </c>
    </row>
    <row r="223" spans="1:2">
      <c r="A223" s="8">
        <v>36251</v>
      </c>
      <c r="B223" s="12">
        <v>207432</v>
      </c>
    </row>
    <row r="224" spans="1:2">
      <c r="A224" s="8">
        <v>36342</v>
      </c>
      <c r="B224" s="12">
        <v>208044</v>
      </c>
    </row>
    <row r="225" spans="1:2">
      <c r="A225" s="8">
        <v>36434</v>
      </c>
      <c r="B225" s="12">
        <v>208660</v>
      </c>
    </row>
    <row r="226" spans="1:2">
      <c r="A226" s="8">
        <v>36526</v>
      </c>
      <c r="B226" s="12">
        <v>211586</v>
      </c>
    </row>
    <row r="227" spans="1:2">
      <c r="A227" s="8">
        <v>36617</v>
      </c>
      <c r="B227" s="12">
        <v>212242</v>
      </c>
    </row>
    <row r="228" spans="1:2">
      <c r="A228" s="8">
        <v>36708</v>
      </c>
      <c r="B228" s="12">
        <v>212919</v>
      </c>
    </row>
    <row r="229" spans="1:2">
      <c r="A229" s="8">
        <v>36800</v>
      </c>
      <c r="B229" s="12">
        <v>213560</v>
      </c>
    </row>
    <row r="230" spans="1:2">
      <c r="A230" s="8">
        <v>36892</v>
      </c>
      <c r="B230" s="12">
        <v>214101</v>
      </c>
    </row>
    <row r="231" spans="1:2">
      <c r="A231" s="8">
        <v>36982</v>
      </c>
      <c r="B231" s="12">
        <v>214736</v>
      </c>
    </row>
    <row r="232" spans="1:2">
      <c r="A232" s="8">
        <v>37073</v>
      </c>
      <c r="B232" s="12">
        <v>215422</v>
      </c>
    </row>
    <row r="233" spans="1:2">
      <c r="A233" s="8">
        <v>37165</v>
      </c>
      <c r="B233" s="12">
        <v>216112</v>
      </c>
    </row>
    <row r="234" spans="1:2">
      <c r="A234" s="8">
        <v>37257</v>
      </c>
      <c r="B234" s="12">
        <v>216664</v>
      </c>
    </row>
    <row r="235" spans="1:2">
      <c r="A235" s="8">
        <v>37347</v>
      </c>
      <c r="B235" s="12">
        <v>217204</v>
      </c>
    </row>
    <row r="236" spans="1:2">
      <c r="A236" s="8">
        <v>37438</v>
      </c>
      <c r="B236" s="12">
        <v>217868</v>
      </c>
    </row>
    <row r="237" spans="1:2">
      <c r="A237" s="8">
        <v>37530</v>
      </c>
      <c r="B237" s="12">
        <v>218543</v>
      </c>
    </row>
    <row r="238" spans="1:2">
      <c r="A238" s="8">
        <v>37622</v>
      </c>
      <c r="B238" s="12">
        <v>220109</v>
      </c>
    </row>
    <row r="239" spans="1:2">
      <c r="A239" s="8">
        <v>37712</v>
      </c>
      <c r="B239" s="12">
        <v>220774</v>
      </c>
    </row>
    <row r="240" spans="1:2">
      <c r="A240" s="8">
        <v>37803</v>
      </c>
      <c r="B240" s="12">
        <v>221513</v>
      </c>
    </row>
    <row r="241" spans="1:2">
      <c r="A241" s="8">
        <v>37895</v>
      </c>
      <c r="B241" s="12">
        <v>222276</v>
      </c>
    </row>
    <row r="242" spans="1:2">
      <c r="A242" s="8">
        <v>37987</v>
      </c>
      <c r="B242" s="12">
        <v>222356</v>
      </c>
    </row>
    <row r="243" spans="1:2">
      <c r="A243" s="8">
        <v>38078</v>
      </c>
      <c r="B243" s="12">
        <v>222973</v>
      </c>
    </row>
    <row r="244" spans="1:2">
      <c r="A244" s="8">
        <v>38169</v>
      </c>
      <c r="B244" s="12">
        <v>223680</v>
      </c>
    </row>
    <row r="245" spans="1:2">
      <c r="A245" s="8">
        <v>38261</v>
      </c>
      <c r="B245" s="12">
        <v>224418</v>
      </c>
    </row>
    <row r="246" spans="1:2">
      <c r="A246" s="8">
        <v>38353</v>
      </c>
      <c r="B246" s="12">
        <v>225038</v>
      </c>
    </row>
    <row r="247" spans="1:2">
      <c r="A247" s="8">
        <v>38443</v>
      </c>
      <c r="B247" s="12">
        <v>225674</v>
      </c>
    </row>
    <row r="248" spans="1:2">
      <c r="A248" s="8">
        <v>38534</v>
      </c>
      <c r="B248" s="12">
        <v>226422</v>
      </c>
    </row>
    <row r="249" spans="1:2">
      <c r="A249" s="8">
        <v>38626</v>
      </c>
      <c r="B249" s="12">
        <v>227196</v>
      </c>
    </row>
    <row r="250" spans="1:2">
      <c r="A250" s="8">
        <v>38718</v>
      </c>
      <c r="B250" s="12">
        <v>227764</v>
      </c>
    </row>
    <row r="251" spans="1:2">
      <c r="A251" s="8">
        <v>38808</v>
      </c>
      <c r="B251" s="12">
        <v>228433</v>
      </c>
    </row>
    <row r="252" spans="1:2">
      <c r="A252" s="8">
        <v>38899</v>
      </c>
      <c r="B252" s="12">
        <v>229166</v>
      </c>
    </row>
    <row r="253" spans="1:2">
      <c r="A253" s="8">
        <v>38991</v>
      </c>
      <c r="B253" s="12">
        <v>229896</v>
      </c>
    </row>
    <row r="254" spans="1:2">
      <c r="A254" s="8">
        <v>39083</v>
      </c>
      <c r="B254" s="12">
        <v>230839</v>
      </c>
    </row>
    <row r="255" spans="1:2">
      <c r="A255" s="8">
        <v>39173</v>
      </c>
      <c r="B255" s="12">
        <v>231482</v>
      </c>
    </row>
    <row r="256" spans="1:2">
      <c r="A256" s="8">
        <v>39264</v>
      </c>
      <c r="B256" s="12">
        <v>232210</v>
      </c>
    </row>
    <row r="257" spans="1:2">
      <c r="A257" s="8">
        <v>39356</v>
      </c>
      <c r="B257" s="12">
        <v>232937</v>
      </c>
    </row>
    <row r="258" spans="1:2">
      <c r="A258" s="8">
        <v>39448</v>
      </c>
      <c r="B258" s="12">
        <v>232807</v>
      </c>
    </row>
    <row r="259" spans="1:2">
      <c r="A259" s="8">
        <v>39539</v>
      </c>
      <c r="B259" s="12">
        <v>233410</v>
      </c>
    </row>
    <row r="260" spans="1:2">
      <c r="A260" s="8">
        <v>39630</v>
      </c>
      <c r="B260" s="12">
        <v>234110</v>
      </c>
    </row>
    <row r="261" spans="1:2">
      <c r="A261" s="8">
        <v>39722</v>
      </c>
      <c r="B261" s="12">
        <v>234825</v>
      </c>
    </row>
    <row r="262" spans="1:2">
      <c r="A262" s="8">
        <v>39814</v>
      </c>
      <c r="B262" s="12">
        <v>234913</v>
      </c>
    </row>
    <row r="263" spans="1:2">
      <c r="A263" s="8">
        <v>39904</v>
      </c>
      <c r="B263" s="12">
        <v>235459</v>
      </c>
    </row>
    <row r="264" spans="1:2">
      <c r="A264" s="8">
        <v>39995</v>
      </c>
      <c r="B264" s="12">
        <v>236093</v>
      </c>
    </row>
    <row r="265" spans="1:2">
      <c r="A265" s="8">
        <v>40087</v>
      </c>
      <c r="B265" s="12">
        <v>236739</v>
      </c>
    </row>
    <row r="266" spans="1:2">
      <c r="A266" s="8">
        <v>40179</v>
      </c>
      <c r="B266" s="12">
        <v>236996</v>
      </c>
    </row>
    <row r="267" spans="1:2">
      <c r="A267" s="8">
        <v>40269</v>
      </c>
      <c r="B267" s="12">
        <v>237506</v>
      </c>
    </row>
    <row r="268" spans="1:2">
      <c r="A268" s="8">
        <v>40360</v>
      </c>
      <c r="B268" s="12">
        <v>238104</v>
      </c>
    </row>
    <row r="269" spans="1:2">
      <c r="A269" s="8">
        <v>40452</v>
      </c>
      <c r="B269" s="12">
        <v>238711</v>
      </c>
    </row>
    <row r="270" spans="1:2">
      <c r="A270" s="8">
        <v>40544</v>
      </c>
      <c r="B270" s="12">
        <v>238852</v>
      </c>
    </row>
    <row r="271" spans="1:2">
      <c r="A271" s="8">
        <v>40634</v>
      </c>
      <c r="B271" s="12">
        <v>239316</v>
      </c>
    </row>
    <row r="272" spans="1:2">
      <c r="A272" s="8">
        <v>40725</v>
      </c>
      <c r="B272" s="12">
        <v>239871</v>
      </c>
    </row>
    <row r="273" spans="1:2">
      <c r="A273" s="8">
        <v>40817</v>
      </c>
      <c r="B273" s="12">
        <v>240431</v>
      </c>
    </row>
    <row r="274" spans="1:2">
      <c r="A274" s="8">
        <v>40909</v>
      </c>
      <c r="B274" s="12">
        <v>242436</v>
      </c>
    </row>
    <row r="275" spans="1:2">
      <c r="A275" s="8">
        <v>41000</v>
      </c>
      <c r="B275" s="12">
        <v>242968</v>
      </c>
    </row>
    <row r="276" spans="1:2">
      <c r="A276" s="8">
        <v>41091</v>
      </c>
      <c r="B276" s="12">
        <v>243564</v>
      </c>
    </row>
    <row r="277" spans="1:2">
      <c r="A277" s="8">
        <v>41183</v>
      </c>
      <c r="B277" s="12">
        <v>244169</v>
      </c>
    </row>
    <row r="278" spans="1:2">
      <c r="A278" s="8">
        <v>41275</v>
      </c>
      <c r="B278" s="12">
        <v>244829</v>
      </c>
    </row>
    <row r="279" spans="1:2">
      <c r="A279" s="8">
        <v>41365</v>
      </c>
      <c r="B279" s="12">
        <v>245363</v>
      </c>
    </row>
    <row r="280" spans="1:2">
      <c r="A280" s="8">
        <v>41456</v>
      </c>
      <c r="B280" s="12">
        <v>245961</v>
      </c>
    </row>
    <row r="281" spans="1:2">
      <c r="A281" s="8">
        <v>41548</v>
      </c>
      <c r="B281" s="12">
        <v>246564</v>
      </c>
    </row>
    <row r="282" spans="1:2">
      <c r="A282" s="8">
        <v>41640</v>
      </c>
      <c r="B282" s="13" t="e">
        <f>NA()</f>
        <v>#N/A</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finaldat</vt:lpstr>
      <vt:lpstr>Shiller_dat</vt:lpstr>
      <vt:lpstr>SP_monthly</vt:lpstr>
      <vt:lpstr>SP_quarterly</vt:lpstr>
      <vt:lpstr>Fernald_readme</vt:lpstr>
      <vt:lpstr>Fernald_dat</vt:lpstr>
      <vt:lpstr>pgdp_nfbus</vt:lpstr>
      <vt:lpstr>population</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vramey</dc:creator>
  <cp:lastModifiedBy>Valerie</cp:lastModifiedBy>
  <dcterms:created xsi:type="dcterms:W3CDTF">2014-03-05T18:09:56Z</dcterms:created>
  <dcterms:modified xsi:type="dcterms:W3CDTF">2014-03-08T01:41:43Z</dcterms:modified>
</cp:coreProperties>
</file>