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25" windowWidth="14940" windowHeight="8385" firstSheet="5" activeTab="11"/>
  </bookViews>
  <sheets>
    <sheet name="Sensitivity Report 1" sheetId="1" r:id="rId1"/>
    <sheet name="PS1-1AtoE" sheetId="2" r:id="rId2"/>
    <sheet name="Sensitivity Report 2" sheetId="3" r:id="rId3"/>
    <sheet name="PS1-1F" sheetId="4" r:id="rId4"/>
    <sheet name="Sensitivity Report 3" sheetId="5" r:id="rId5"/>
    <sheet name="PS1-1G" sheetId="6" r:id="rId6"/>
    <sheet name="PS1-1H" sheetId="7" r:id="rId7"/>
    <sheet name="Sensitivity Report 4" sheetId="8" r:id="rId8"/>
    <sheet name="PS1-2D Primal" sheetId="9" r:id="rId9"/>
    <sheet name="Sensitivity Report 5" sheetId="10" r:id="rId10"/>
    <sheet name="PS1-2D Dual" sheetId="11" r:id="rId11"/>
    <sheet name="Sensitivity Report 6" sheetId="12" r:id="rId12"/>
    <sheet name="PS1-#3C" sheetId="13" r:id="rId13"/>
  </sheets>
  <definedNames>
    <definedName name="solver_adj" localSheetId="12" hidden="1">'PS1-#3C'!$E$12:$I$17</definedName>
    <definedName name="solver_adj" localSheetId="1" hidden="1">'PS1-1AtoE'!$D$6:$E$6</definedName>
    <definedName name="solver_adj" localSheetId="3" hidden="1">'PS1-1F'!$D$6:$E$6</definedName>
    <definedName name="solver_adj" localSheetId="5" hidden="1">'PS1-1G'!$D$6:$E$6</definedName>
    <definedName name="solver_adj" localSheetId="6" hidden="1">'PS1-1H'!$D$6:$E$6</definedName>
    <definedName name="solver_adj" localSheetId="10" hidden="1">'PS1-2D Dual'!$E$8:$F$8</definedName>
    <definedName name="solver_adj" localSheetId="8" hidden="1">'PS1-2D Primal'!$E$8:$G$8</definedName>
    <definedName name="solver_cvg" localSheetId="12" hidden="1">0.0001</definedName>
    <definedName name="solver_cvg" localSheetId="1" hidden="1">0.0001</definedName>
    <definedName name="solver_cvg" localSheetId="3" hidden="1">0.0001</definedName>
    <definedName name="solver_cvg" localSheetId="5" hidden="1">0.0001</definedName>
    <definedName name="solver_cvg" localSheetId="6" hidden="1">0.0001</definedName>
    <definedName name="solver_cvg" localSheetId="10" hidden="1">0.0001</definedName>
    <definedName name="solver_cvg" localSheetId="8" hidden="1">0.0001</definedName>
    <definedName name="solver_drv" localSheetId="12" hidden="1">1</definedName>
    <definedName name="solver_drv" localSheetId="1" hidden="1">1</definedName>
    <definedName name="solver_drv" localSheetId="3" hidden="1">1</definedName>
    <definedName name="solver_drv" localSheetId="5" hidden="1">1</definedName>
    <definedName name="solver_drv" localSheetId="6" hidden="1">1</definedName>
    <definedName name="solver_drv" localSheetId="10" hidden="1">1</definedName>
    <definedName name="solver_drv" localSheetId="8" hidden="1">1</definedName>
    <definedName name="solver_eng" localSheetId="1" hidden="1">1</definedName>
    <definedName name="solver_eng" localSheetId="3" hidden="1">1</definedName>
    <definedName name="solver_eng" localSheetId="5" hidden="1">1</definedName>
    <definedName name="solver_eng" localSheetId="6" hidden="1">1</definedName>
    <definedName name="solver_est" localSheetId="12" hidden="1">1</definedName>
    <definedName name="solver_est" localSheetId="1" hidden="1">1</definedName>
    <definedName name="solver_est" localSheetId="3" hidden="1">1</definedName>
    <definedName name="solver_est" localSheetId="5" hidden="1">1</definedName>
    <definedName name="solver_est" localSheetId="6" hidden="1">1</definedName>
    <definedName name="solver_est" localSheetId="10" hidden="1">1</definedName>
    <definedName name="solver_est" localSheetId="8" hidden="1">1</definedName>
    <definedName name="solver_ibd" localSheetId="1" hidden="1">2</definedName>
    <definedName name="solver_ibd" localSheetId="3" hidden="1">2</definedName>
    <definedName name="solver_ibd" localSheetId="5" hidden="1">2</definedName>
    <definedName name="solver_ibd" localSheetId="6" hidden="1">2</definedName>
    <definedName name="solver_itr" localSheetId="12" hidden="1">100</definedName>
    <definedName name="solver_itr" localSheetId="1" hidden="1">100</definedName>
    <definedName name="solver_itr" localSheetId="3" hidden="1">100</definedName>
    <definedName name="solver_itr" localSheetId="5" hidden="1">100</definedName>
    <definedName name="solver_itr" localSheetId="6" hidden="1">100</definedName>
    <definedName name="solver_itr" localSheetId="10" hidden="1">100</definedName>
    <definedName name="solver_itr" localSheetId="8" hidden="1">100</definedName>
    <definedName name="solver_lhs1" localSheetId="12" hidden="1">'PS1-#3C'!$E$12:$I$17</definedName>
    <definedName name="solver_lhs1" localSheetId="1" hidden="1">'PS1-1AtoE'!$E$6</definedName>
    <definedName name="solver_lhs1" localSheetId="3" hidden="1">'PS1-1F'!$E$6</definedName>
    <definedName name="solver_lhs1" localSheetId="5" hidden="1">'PS1-1G'!$E$6</definedName>
    <definedName name="solver_lhs1" localSheetId="6" hidden="1">'PS1-1H'!$E$6</definedName>
    <definedName name="solver_lhs1" localSheetId="10" hidden="1">'PS1-2D Dual'!$E$8:$F$8</definedName>
    <definedName name="solver_lhs1" localSheetId="8" hidden="1">'PS1-2D Primal'!$E$8:$G$8</definedName>
    <definedName name="solver_lhs2" localSheetId="12" hidden="1">'PS1-#3C'!$J$21:$J$26</definedName>
    <definedName name="solver_lhs2" localSheetId="1" hidden="1">'PS1-1AtoE'!$G$10:$G$11</definedName>
    <definedName name="solver_lhs2" localSheetId="3" hidden="1">'PS1-1F'!$G$10:$G$11</definedName>
    <definedName name="solver_lhs2" localSheetId="5" hidden="1">'PS1-1G'!$G$10:$G$11</definedName>
    <definedName name="solver_lhs2" localSheetId="6" hidden="1">'PS1-1H'!$G$10:$G$11</definedName>
    <definedName name="solver_lhs2" localSheetId="10" hidden="1">'PS1-2D Dual'!$G$13:$G$15</definedName>
    <definedName name="solver_lhs2" localSheetId="8" hidden="1">'PS1-2D Primal'!$H$13:$H$14</definedName>
    <definedName name="solver_lhs3" localSheetId="12" hidden="1">'PS1-#3C'!$E$27:$I$27</definedName>
    <definedName name="solver_lhs3" localSheetId="1" hidden="1">'PS1-1AtoE'!$D$6</definedName>
    <definedName name="solver_lhs3" localSheetId="3" hidden="1">'PS1-1F'!$D$6</definedName>
    <definedName name="solver_lhs3" localSheetId="5" hidden="1">'PS1-1G'!$D$6</definedName>
    <definedName name="solver_lhs3" localSheetId="6" hidden="1">'PS1-1H'!$D$6</definedName>
    <definedName name="solver_lhs4" localSheetId="12" hidden="1">'PS1-#3C'!$E$27:$I$27</definedName>
    <definedName name="solver_lhs5" localSheetId="12" hidden="1">'PS1-#3C'!#REF!</definedName>
    <definedName name="solver_lhs6" localSheetId="12" hidden="1">'PS1-#3C'!#REF!</definedName>
    <definedName name="solver_lhs7" localSheetId="12" hidden="1">'PS1-#3C'!#REF!</definedName>
    <definedName name="solver_lhs8" localSheetId="12" hidden="1">'PS1-#3C'!#REF!</definedName>
    <definedName name="solver_lin" localSheetId="12" hidden="1">1</definedName>
    <definedName name="solver_lin" localSheetId="1" hidden="1">1</definedName>
    <definedName name="solver_lin" localSheetId="3" hidden="1">1</definedName>
    <definedName name="solver_lin" localSheetId="5" hidden="1">1</definedName>
    <definedName name="solver_lin" localSheetId="6" hidden="1">1</definedName>
    <definedName name="solver_lin" localSheetId="10" hidden="1">1</definedName>
    <definedName name="solver_lin" localSheetId="8" hidden="1">1</definedName>
    <definedName name="solver_lva" localSheetId="1" hidden="1">2</definedName>
    <definedName name="solver_lva" localSheetId="3" hidden="1">2</definedName>
    <definedName name="solver_lva" localSheetId="5" hidden="1">2</definedName>
    <definedName name="solver_lva" localSheetId="6" hidden="1">2</definedName>
    <definedName name="solver_mip" localSheetId="1" hidden="1">5000</definedName>
    <definedName name="solver_mip" localSheetId="3" hidden="1">5000</definedName>
    <definedName name="solver_mip" localSheetId="5" hidden="1">5000</definedName>
    <definedName name="solver_mip" localSheetId="6" hidden="1">5000</definedName>
    <definedName name="solver_mni" localSheetId="1" hidden="1">30</definedName>
    <definedName name="solver_mni" localSheetId="3" hidden="1">30</definedName>
    <definedName name="solver_mni" localSheetId="5" hidden="1">30</definedName>
    <definedName name="solver_mni" localSheetId="6" hidden="1">30</definedName>
    <definedName name="solver_mrt" localSheetId="1" hidden="1">0.075</definedName>
    <definedName name="solver_mrt" localSheetId="3" hidden="1">0.075</definedName>
    <definedName name="solver_mrt" localSheetId="5" hidden="1">0.075</definedName>
    <definedName name="solver_mrt" localSheetId="6" hidden="1">0.075</definedName>
    <definedName name="solver_neg" localSheetId="12" hidden="1">2</definedName>
    <definedName name="solver_neg" localSheetId="1" hidden="1">2</definedName>
    <definedName name="solver_neg" localSheetId="3" hidden="1">2</definedName>
    <definedName name="solver_neg" localSheetId="5" hidden="1">2</definedName>
    <definedName name="solver_neg" localSheetId="6" hidden="1">2</definedName>
    <definedName name="solver_neg" localSheetId="10" hidden="1">2</definedName>
    <definedName name="solver_neg" localSheetId="8" hidden="1">2</definedName>
    <definedName name="solver_nod" localSheetId="1" hidden="1">5000</definedName>
    <definedName name="solver_nod" localSheetId="3" hidden="1">5000</definedName>
    <definedName name="solver_nod" localSheetId="5" hidden="1">5000</definedName>
    <definedName name="solver_nod" localSheetId="6" hidden="1">5000</definedName>
    <definedName name="solver_num" localSheetId="12" hidden="1">3</definedName>
    <definedName name="solver_num" localSheetId="1" hidden="1">3</definedName>
    <definedName name="solver_num" localSheetId="3" hidden="1">3</definedName>
    <definedName name="solver_num" localSheetId="5" hidden="1">3</definedName>
    <definedName name="solver_num" localSheetId="6" hidden="1">3</definedName>
    <definedName name="solver_num" localSheetId="10" hidden="1">2</definedName>
    <definedName name="solver_num" localSheetId="8" hidden="1">2</definedName>
    <definedName name="solver_nwt" localSheetId="12" hidden="1">1</definedName>
    <definedName name="solver_nwt" localSheetId="1" hidden="1">1</definedName>
    <definedName name="solver_nwt" localSheetId="3" hidden="1">1</definedName>
    <definedName name="solver_nwt" localSheetId="5" hidden="1">1</definedName>
    <definedName name="solver_nwt" localSheetId="6" hidden="1">1</definedName>
    <definedName name="solver_nwt" localSheetId="10" hidden="1">1</definedName>
    <definedName name="solver_nwt" localSheetId="8" hidden="1">1</definedName>
    <definedName name="solver_ofx" localSheetId="1" hidden="1">2</definedName>
    <definedName name="solver_ofx" localSheetId="3" hidden="1">2</definedName>
    <definedName name="solver_ofx" localSheetId="5" hidden="1">2</definedName>
    <definedName name="solver_ofx" localSheetId="6" hidden="1">2</definedName>
    <definedName name="solver_opt" localSheetId="12" hidden="1">'PS1-#3C'!$B$17</definedName>
    <definedName name="solver_opt" localSheetId="1" hidden="1">'PS1-1AtoE'!$B$14</definedName>
    <definedName name="solver_opt" localSheetId="3" hidden="1">'PS1-1F'!$B$14</definedName>
    <definedName name="solver_opt" localSheetId="5" hidden="1">'PS1-1G'!$B$14</definedName>
    <definedName name="solver_opt" localSheetId="6" hidden="1">'PS1-1H'!$B$14</definedName>
    <definedName name="solver_opt" localSheetId="10" hidden="1">'PS1-2D Dual'!$B$15</definedName>
    <definedName name="solver_opt" localSheetId="8" hidden="1">'PS1-2D Primal'!$B$14</definedName>
    <definedName name="solver_piv" localSheetId="1" hidden="1">0.000001</definedName>
    <definedName name="solver_piv" localSheetId="3" hidden="1">0.000001</definedName>
    <definedName name="solver_piv" localSheetId="5" hidden="1">0.000001</definedName>
    <definedName name="solver_piv" localSheetId="6" hidden="1">0.000001</definedName>
    <definedName name="solver_pre" localSheetId="12" hidden="1">0.000001</definedName>
    <definedName name="solver_pre" localSheetId="1" hidden="1">0.000001</definedName>
    <definedName name="solver_pre" localSheetId="3" hidden="1">0.000001</definedName>
    <definedName name="solver_pre" localSheetId="5" hidden="1">0.000001</definedName>
    <definedName name="solver_pre" localSheetId="6" hidden="1">0.000001</definedName>
    <definedName name="solver_pre" localSheetId="10" hidden="1">0.000001</definedName>
    <definedName name="solver_pre" localSheetId="8" hidden="1">0.000001</definedName>
    <definedName name="solver_pro" localSheetId="1" hidden="1">2</definedName>
    <definedName name="solver_pro" localSheetId="3" hidden="1">2</definedName>
    <definedName name="solver_pro" localSheetId="5" hidden="1">2</definedName>
    <definedName name="solver_pro" localSheetId="6" hidden="1">2</definedName>
    <definedName name="solver_rbv" localSheetId="1" hidden="1">1</definedName>
    <definedName name="solver_rbv" localSheetId="3" hidden="1">1</definedName>
    <definedName name="solver_rbv" localSheetId="5" hidden="1">1</definedName>
    <definedName name="solver_rbv" localSheetId="6" hidden="1">1</definedName>
    <definedName name="solver_red" localSheetId="1" hidden="1">0.000001</definedName>
    <definedName name="solver_red" localSheetId="3" hidden="1">0.000001</definedName>
    <definedName name="solver_red" localSheetId="5" hidden="1">0.000001</definedName>
    <definedName name="solver_red" localSheetId="6" hidden="1">0.000001</definedName>
    <definedName name="solver_rel1" localSheetId="12" hidden="1">3</definedName>
    <definedName name="solver_rel1" localSheetId="1" hidden="1">3</definedName>
    <definedName name="solver_rel1" localSheetId="3" hidden="1">3</definedName>
    <definedName name="solver_rel1" localSheetId="5" hidden="1">3</definedName>
    <definedName name="solver_rel1" localSheetId="6" hidden="1">3</definedName>
    <definedName name="solver_rel1" localSheetId="10" hidden="1">3</definedName>
    <definedName name="solver_rel1" localSheetId="8" hidden="1">3</definedName>
    <definedName name="solver_rel2" localSheetId="12" hidden="1">1</definedName>
    <definedName name="solver_rel2" localSheetId="1" hidden="1">1</definedName>
    <definedName name="solver_rel2" localSheetId="3" hidden="1">1</definedName>
    <definedName name="solver_rel2" localSheetId="5" hidden="1">1</definedName>
    <definedName name="solver_rel2" localSheetId="6" hidden="1">1</definedName>
    <definedName name="solver_rel2" localSheetId="10" hidden="1">3</definedName>
    <definedName name="solver_rel2" localSheetId="8" hidden="1">1</definedName>
    <definedName name="solver_rel3" localSheetId="12" hidden="1">3</definedName>
    <definedName name="solver_rel3" localSheetId="1" hidden="1">3</definedName>
    <definedName name="solver_rel3" localSheetId="3" hidden="1">3</definedName>
    <definedName name="solver_rel3" localSheetId="5" hidden="1">3</definedName>
    <definedName name="solver_rel3" localSheetId="6" hidden="1">3</definedName>
    <definedName name="solver_rel4" localSheetId="12" hidden="1">3</definedName>
    <definedName name="solver_rel5" localSheetId="12" hidden="1">3</definedName>
    <definedName name="solver_rel6" localSheetId="12" hidden="1">3</definedName>
    <definedName name="solver_rel7" localSheetId="12" hidden="1">3</definedName>
    <definedName name="solver_rel8" localSheetId="12" hidden="1">3</definedName>
    <definedName name="solver_reo" localSheetId="1" hidden="1">2</definedName>
    <definedName name="solver_reo" localSheetId="3" hidden="1">2</definedName>
    <definedName name="solver_reo" localSheetId="5" hidden="1">2</definedName>
    <definedName name="solver_reo" localSheetId="6" hidden="1">2</definedName>
    <definedName name="solver_rep" localSheetId="1" hidden="1">2</definedName>
    <definedName name="solver_rep" localSheetId="3" hidden="1">2</definedName>
    <definedName name="solver_rep" localSheetId="5" hidden="1">2</definedName>
    <definedName name="solver_rep" localSheetId="6" hidden="1">2</definedName>
    <definedName name="solver_rhs1" localSheetId="12" hidden="1">0</definedName>
    <definedName name="solver_rhs1" localSheetId="1" hidden="1">0</definedName>
    <definedName name="solver_rhs1" localSheetId="3" hidden="1">0</definedName>
    <definedName name="solver_rhs1" localSheetId="5" hidden="1">0</definedName>
    <definedName name="solver_rhs1" localSheetId="6" hidden="1">0</definedName>
    <definedName name="solver_rhs1" localSheetId="10" hidden="1">0</definedName>
    <definedName name="solver_rhs1" localSheetId="8" hidden="1">0</definedName>
    <definedName name="solver_rhs2" localSheetId="12" hidden="1">'PS1-#3C'!$L$21:$L$26</definedName>
    <definedName name="solver_rhs2" localSheetId="1" hidden="1">'PS1-1AtoE'!$I$10:$I$11</definedName>
    <definedName name="solver_rhs2" localSheetId="3" hidden="1">'PS1-1F'!$I$10:$I$11</definedName>
    <definedName name="solver_rhs2" localSheetId="5" hidden="1">'PS1-1G'!$I$10:$I$11</definedName>
    <definedName name="solver_rhs2" localSheetId="6" hidden="1">'PS1-1H'!$I$10:$I$11</definedName>
    <definedName name="solver_rhs2" localSheetId="10" hidden="1">'PS1-2D Dual'!$I$13:$I$15</definedName>
    <definedName name="solver_rhs2" localSheetId="8" hidden="1">'PS1-2D Primal'!$J$13:$J$14</definedName>
    <definedName name="solver_rhs3" localSheetId="12" hidden="1">'PS1-#3C'!$E$29:$I$29</definedName>
    <definedName name="solver_rhs3" localSheetId="1" hidden="1">0</definedName>
    <definedName name="solver_rhs3" localSheetId="3" hidden="1">0</definedName>
    <definedName name="solver_rhs3" localSheetId="5" hidden="1">0</definedName>
    <definedName name="solver_rhs3" localSheetId="6" hidden="1">0</definedName>
    <definedName name="solver_rhs4" localSheetId="12" hidden="1">'PS1-#3C'!$E$29:$I$29</definedName>
    <definedName name="solver_rhs5" localSheetId="12" hidden="1">'PS1-#3C'!#REF!</definedName>
    <definedName name="solver_rhs6" localSheetId="12" hidden="1">'PS1-#3C'!#REF!</definedName>
    <definedName name="solver_rhs7" localSheetId="12" hidden="1">'PS1-#3C'!#REF!</definedName>
    <definedName name="solver_rhs8" localSheetId="12" hidden="1">'PS1-#3C'!#REF!</definedName>
    <definedName name="solver_rlx" localSheetId="1" hidden="1">2</definedName>
    <definedName name="solver_rlx" localSheetId="3" hidden="1">2</definedName>
    <definedName name="solver_rlx" localSheetId="5" hidden="1">2</definedName>
    <definedName name="solver_rlx" localSheetId="6" hidden="1">2</definedName>
    <definedName name="solver_scl" localSheetId="12" hidden="1">2</definedName>
    <definedName name="solver_scl" localSheetId="1" hidden="1">2</definedName>
    <definedName name="solver_scl" localSheetId="3" hidden="1">2</definedName>
    <definedName name="solver_scl" localSheetId="5" hidden="1">2</definedName>
    <definedName name="solver_scl" localSheetId="6" hidden="1">2</definedName>
    <definedName name="solver_scl" localSheetId="10" hidden="1">2</definedName>
    <definedName name="solver_scl" localSheetId="8" hidden="1">2</definedName>
    <definedName name="solver_sho" localSheetId="12" hidden="1">2</definedName>
    <definedName name="solver_sho" localSheetId="1" hidden="1">2</definedName>
    <definedName name="solver_sho" localSheetId="3" hidden="1">2</definedName>
    <definedName name="solver_sho" localSheetId="5" hidden="1">2</definedName>
    <definedName name="solver_sho" localSheetId="6" hidden="1">2</definedName>
    <definedName name="solver_sho" localSheetId="10" hidden="1">2</definedName>
    <definedName name="solver_sho" localSheetId="8" hidden="1">2</definedName>
    <definedName name="solver_ssz" localSheetId="1" hidden="1">100</definedName>
    <definedName name="solver_ssz" localSheetId="3" hidden="1">100</definedName>
    <definedName name="solver_ssz" localSheetId="5" hidden="1">100</definedName>
    <definedName name="solver_ssz" localSheetId="6" hidden="1">100</definedName>
    <definedName name="solver_std" localSheetId="1" hidden="1">1</definedName>
    <definedName name="solver_std" localSheetId="3" hidden="1">1</definedName>
    <definedName name="solver_std" localSheetId="5" hidden="1">1</definedName>
    <definedName name="solver_std" localSheetId="6" hidden="1">1</definedName>
    <definedName name="solver_tim" localSheetId="12" hidden="1">100</definedName>
    <definedName name="solver_tim" localSheetId="1" hidden="1">100</definedName>
    <definedName name="solver_tim" localSheetId="3" hidden="1">100</definedName>
    <definedName name="solver_tim" localSheetId="5" hidden="1">100</definedName>
    <definedName name="solver_tim" localSheetId="6" hidden="1">100</definedName>
    <definedName name="solver_tim" localSheetId="10" hidden="1">100</definedName>
    <definedName name="solver_tim" localSheetId="8" hidden="1">100</definedName>
    <definedName name="solver_tol" localSheetId="12" hidden="1">0.05</definedName>
    <definedName name="solver_tol" localSheetId="1" hidden="1">0.0005</definedName>
    <definedName name="solver_tol" localSheetId="3" hidden="1">0.0005</definedName>
    <definedName name="solver_tol" localSheetId="5" hidden="1">0.0005</definedName>
    <definedName name="solver_tol" localSheetId="6" hidden="1">0.0005</definedName>
    <definedName name="solver_tol" localSheetId="10" hidden="1">0.05</definedName>
    <definedName name="solver_tol" localSheetId="8" hidden="1">0.05</definedName>
    <definedName name="solver_typ" localSheetId="12" hidden="1">2</definedName>
    <definedName name="solver_typ" localSheetId="1" hidden="1">1</definedName>
    <definedName name="solver_typ" localSheetId="3" hidden="1">1</definedName>
    <definedName name="solver_typ" localSheetId="5" hidden="1">1</definedName>
    <definedName name="solver_typ" localSheetId="6" hidden="1">1</definedName>
    <definedName name="solver_typ" localSheetId="10" hidden="1">2</definedName>
    <definedName name="solver_typ" localSheetId="8" hidden="1">1</definedName>
    <definedName name="solver_val" localSheetId="12" hidden="1">0</definedName>
    <definedName name="solver_val" localSheetId="1" hidden="1">0</definedName>
    <definedName name="solver_val" localSheetId="3" hidden="1">0</definedName>
    <definedName name="solver_val" localSheetId="5" hidden="1">0</definedName>
    <definedName name="solver_val" localSheetId="6" hidden="1">0</definedName>
    <definedName name="solver_val" localSheetId="10" hidden="1">0</definedName>
    <definedName name="solver_val" localSheetId="8" hidden="1">0</definedName>
    <definedName name="solver_ver" localSheetId="1" hidden="1">2</definedName>
    <definedName name="solver_ver" localSheetId="3" hidden="1">2</definedName>
    <definedName name="solver_ver" localSheetId="5" hidden="1">2</definedName>
    <definedName name="solver_ver" localSheetId="6" hidden="1">2</definedName>
  </definedNames>
  <calcPr fullCalcOnLoad="1"/>
</workbook>
</file>

<file path=xl/comments2.xml><?xml version="1.0" encoding="utf-8"?>
<comments xmlns="http://schemas.openxmlformats.org/spreadsheetml/2006/main">
  <authors>
    <author>Benjamin Kay</author>
  </authors>
  <commentList>
    <comment ref="R14" authorId="0">
      <text>
        <r>
          <rPr>
            <b/>
            <sz val="9"/>
            <rFont val="Tahoma"/>
            <family val="2"/>
          </rPr>
          <t>Benjamin Kay:</t>
        </r>
        <r>
          <rPr>
            <sz val="9"/>
            <rFont val="Tahoma"/>
            <family val="2"/>
          </rPr>
          <t xml:space="preserve">
Notice that plugging these in instead results in the same solution</t>
        </r>
      </text>
    </comment>
  </commentList>
</comments>
</file>

<file path=xl/comments4.xml><?xml version="1.0" encoding="utf-8"?>
<comments xmlns="http://schemas.openxmlformats.org/spreadsheetml/2006/main">
  <authors>
    <author>Benjamin Kay</author>
  </authors>
  <commentList>
    <comment ref="N7" authorId="0">
      <text>
        <r>
          <rPr>
            <b/>
            <sz val="9"/>
            <rFont val="Tahoma"/>
            <family val="2"/>
          </rPr>
          <t>Benjamin Kay:</t>
        </r>
        <r>
          <rPr>
            <sz val="9"/>
            <rFont val="Tahoma"/>
            <family val="2"/>
          </rPr>
          <t xml:space="preserve">
Notice that plugging these values does not change the solution since we multiplied the second constraint equation (both sides) by 12</t>
        </r>
      </text>
    </comment>
  </commentList>
</comments>
</file>

<file path=xl/comments6.xml><?xml version="1.0" encoding="utf-8"?>
<comments xmlns="http://schemas.openxmlformats.org/spreadsheetml/2006/main">
  <authors>
    <author>Benjamin Kay</author>
  </authors>
  <commentList>
    <comment ref="R7" authorId="0">
      <text>
        <r>
          <rPr>
            <b/>
            <sz val="9"/>
            <rFont val="Tahoma"/>
            <family val="2"/>
          </rPr>
          <t>Benjamin Kay:</t>
        </r>
        <r>
          <rPr>
            <sz val="9"/>
            <rFont val="Tahoma"/>
            <family val="2"/>
          </rPr>
          <t xml:space="preserve">
Notice that plugging in these values does not change the real solution for X1 since we multiplied the cost and the benefit of X1 by 12. It does change the "nominal value" of X1. See the solution notes to see why this is analgous to a change of units. </t>
        </r>
      </text>
    </comment>
  </commentList>
</comments>
</file>

<file path=xl/comments7.xml><?xml version="1.0" encoding="utf-8"?>
<comments xmlns="http://schemas.openxmlformats.org/spreadsheetml/2006/main">
  <authors>
    <author>Benjamin Kay</author>
  </authors>
  <commentList>
    <comment ref="N7" authorId="0">
      <text>
        <r>
          <rPr>
            <b/>
            <sz val="9"/>
            <rFont val="Tahoma"/>
            <family val="2"/>
          </rPr>
          <t>Benjamin Kay:</t>
        </r>
        <r>
          <rPr>
            <sz val="9"/>
            <rFont val="Tahoma"/>
            <family val="2"/>
          </rPr>
          <t xml:space="preserve">
See solution notes; problems all have unbounded feasible regions and all have no solution.</t>
        </r>
      </text>
    </comment>
  </commentList>
</comments>
</file>

<file path=xl/sharedStrings.xml><?xml version="1.0" encoding="utf-8"?>
<sst xmlns="http://schemas.openxmlformats.org/spreadsheetml/2006/main" count="493" uniqueCount="192">
  <si>
    <t>c1</t>
  </si>
  <si>
    <t>c2</t>
  </si>
  <si>
    <t>obj. funct.</t>
  </si>
  <si>
    <t>x1</t>
  </si>
  <si>
    <t>x2</t>
  </si>
  <si>
    <t>variables</t>
  </si>
  <si>
    <t>left hand side</t>
  </si>
  <si>
    <t>b</t>
  </si>
  <si>
    <t>slack</t>
  </si>
  <si>
    <t>technology</t>
  </si>
  <si>
    <t>value</t>
  </si>
  <si>
    <t>Objective Function Coefficients</t>
  </si>
  <si>
    <t>Variables</t>
  </si>
  <si>
    <t>Resource Constraints</t>
  </si>
  <si>
    <t>ai1</t>
  </si>
  <si>
    <t>ai2</t>
  </si>
  <si>
    <t>ai3</t>
  </si>
  <si>
    <t>ai4</t>
  </si>
  <si>
    <t>bi</t>
  </si>
  <si>
    <t>si</t>
  </si>
  <si>
    <t>#1</t>
  </si>
  <si>
    <t>#2</t>
  </si>
  <si>
    <t>#3</t>
  </si>
  <si>
    <t>Value</t>
  </si>
  <si>
    <t>PROBLEM 2</t>
  </si>
  <si>
    <t>ai7</t>
  </si>
  <si>
    <t>PROBLEM 3</t>
  </si>
  <si>
    <t xml:space="preserve">Constraints </t>
  </si>
  <si>
    <t>Decimal</t>
  </si>
  <si>
    <t>Fraction</t>
  </si>
  <si>
    <t>Part</t>
  </si>
  <si>
    <t>i</t>
  </si>
  <si>
    <t>ii</t>
  </si>
  <si>
    <t>iii</t>
  </si>
  <si>
    <t>A</t>
  </si>
  <si>
    <t>C</t>
  </si>
  <si>
    <t>Corner x1</t>
  </si>
  <si>
    <t>Corner x2</t>
  </si>
  <si>
    <t>E</t>
  </si>
  <si>
    <t>F</t>
  </si>
  <si>
    <t>G</t>
  </si>
  <si>
    <t>H</t>
  </si>
  <si>
    <t>No solution</t>
  </si>
  <si>
    <t>x3</t>
  </si>
  <si>
    <t>z1</t>
  </si>
  <si>
    <t>z2</t>
  </si>
  <si>
    <t>Value of Dual</t>
  </si>
  <si>
    <t>Value of Primal</t>
  </si>
  <si>
    <t>Difference</t>
  </si>
  <si>
    <t>(i)</t>
  </si>
  <si>
    <t>Associated Primal Variable (v)</t>
  </si>
  <si>
    <t>Associated Primal Slack (iv)</t>
  </si>
  <si>
    <t>Associated Dual Slack (ii)</t>
  </si>
  <si>
    <t>Associated Dual Variable (iii)</t>
  </si>
  <si>
    <t>Economics 172A</t>
  </si>
  <si>
    <t>Problem Set 1</t>
  </si>
  <si>
    <t>Q1</t>
  </si>
  <si>
    <t>Q2</t>
  </si>
  <si>
    <t>Q3</t>
  </si>
  <si>
    <t>A1</t>
  </si>
  <si>
    <t>A2</t>
  </si>
  <si>
    <t>B1</t>
  </si>
  <si>
    <t>B2</t>
  </si>
  <si>
    <t>C1</t>
  </si>
  <si>
    <t>C2</t>
  </si>
  <si>
    <t>Job 1</t>
  </si>
  <si>
    <t>Job 2</t>
  </si>
  <si>
    <t>Job 3</t>
  </si>
  <si>
    <t>Job 4</t>
  </si>
  <si>
    <t>Job 5</t>
  </si>
  <si>
    <t>#4</t>
  </si>
  <si>
    <t>#5</t>
  </si>
  <si>
    <t>#6</t>
  </si>
  <si>
    <t>BK/VC</t>
  </si>
  <si>
    <t>B and D</t>
  </si>
  <si>
    <t>Set c1 to:</t>
  </si>
  <si>
    <t>Set c2 to:</t>
  </si>
  <si>
    <t>Microsoft Excel 11.0 Sensitivity Report</t>
  </si>
  <si>
    <t>Adjustable Cells</t>
  </si>
  <si>
    <t>Cell</t>
  </si>
  <si>
    <t>Name</t>
  </si>
  <si>
    <t>Final</t>
  </si>
  <si>
    <t>Reduced</t>
  </si>
  <si>
    <t>Cost</t>
  </si>
  <si>
    <t>Objective</t>
  </si>
  <si>
    <t>Coefficient</t>
  </si>
  <si>
    <t>Allowable</t>
  </si>
  <si>
    <t>Increase</t>
  </si>
  <si>
    <t>Decrease</t>
  </si>
  <si>
    <t>Constraints</t>
  </si>
  <si>
    <t>Shadow</t>
  </si>
  <si>
    <t>Price</t>
  </si>
  <si>
    <t>Constraint</t>
  </si>
  <si>
    <t>R.H. Side</t>
  </si>
  <si>
    <t>$D$6</t>
  </si>
  <si>
    <t>Decimal x1</t>
  </si>
  <si>
    <t>$E$6</t>
  </si>
  <si>
    <t>Decimal x2</t>
  </si>
  <si>
    <t>$G$10</t>
  </si>
  <si>
    <t>technology left hand side</t>
  </si>
  <si>
    <t>$G$11</t>
  </si>
  <si>
    <t>Worksheet: [172A08PS1Ans.xls]PS1-1AtoE</t>
  </si>
  <si>
    <t>Worksheet: [172A08PS1Ans.xls]PS1-1F</t>
  </si>
  <si>
    <t>Report Created: 2/6/2008 4:28:29 PM</t>
  </si>
  <si>
    <t>Report Created: 2/6/2008 4:28:41 PM</t>
  </si>
  <si>
    <t>Worksheet: [172A08PS1Ans.xls]PS1-1G</t>
  </si>
  <si>
    <t>Report Created: 2/6/2008 4:29:54 PM</t>
  </si>
  <si>
    <t>Worksheet: [172A08PS1Ans.xls]PS1-2D Primal</t>
  </si>
  <si>
    <t>Report Created: 2/6/2008 4:30:15 PM</t>
  </si>
  <si>
    <t>$E$8</t>
  </si>
  <si>
    <t>Variables x1</t>
  </si>
  <si>
    <t>$F$8</t>
  </si>
  <si>
    <t>Variables x2</t>
  </si>
  <si>
    <t>$G$8</t>
  </si>
  <si>
    <t>Variables x3</t>
  </si>
  <si>
    <t>$H$13</t>
  </si>
  <si>
    <t>$H$14</t>
  </si>
  <si>
    <t>Worksheet: [172A08PS1Ans.xls]PS1-2D Dual</t>
  </si>
  <si>
    <t>Report Created: 2/6/2008 4:31:46 PM</t>
  </si>
  <si>
    <t>Variables z1</t>
  </si>
  <si>
    <t>Variables z2</t>
  </si>
  <si>
    <t>$G$13</t>
  </si>
  <si>
    <t>$G$14</t>
  </si>
  <si>
    <t>$G$15</t>
  </si>
  <si>
    <t>Worksheet: [172A08PS1Ans.xls]PS1-#3C</t>
  </si>
  <si>
    <t>Report Created: 2/6/2008 4:32:43 PM</t>
  </si>
  <si>
    <t>$E$12</t>
  </si>
  <si>
    <t>A1 Job 1</t>
  </si>
  <si>
    <t>$F$12</t>
  </si>
  <si>
    <t>A1 Job 2</t>
  </si>
  <si>
    <t>$G$12</t>
  </si>
  <si>
    <t>A1 Job 3</t>
  </si>
  <si>
    <t>$H$12</t>
  </si>
  <si>
    <t>A1 Job 4</t>
  </si>
  <si>
    <t>$I$12</t>
  </si>
  <si>
    <t>A1 Job 5</t>
  </si>
  <si>
    <t>$E$13</t>
  </si>
  <si>
    <t>A2 Job 1</t>
  </si>
  <si>
    <t>$F$13</t>
  </si>
  <si>
    <t>A2 Job 2</t>
  </si>
  <si>
    <t>A2 Job 3</t>
  </si>
  <si>
    <t>A2 Job 4</t>
  </si>
  <si>
    <t>$I$13</t>
  </si>
  <si>
    <t>A2 Job 5</t>
  </si>
  <si>
    <t>$E$14</t>
  </si>
  <si>
    <t>B1 Job 1</t>
  </si>
  <si>
    <t>$F$14</t>
  </si>
  <si>
    <t>B1 Job 2</t>
  </si>
  <si>
    <t>B1 Job 3</t>
  </si>
  <si>
    <t>B1 Job 4</t>
  </si>
  <si>
    <t>$I$14</t>
  </si>
  <si>
    <t>B1 Job 5</t>
  </si>
  <si>
    <t>$E$15</t>
  </si>
  <si>
    <t>B2 Job 1</t>
  </si>
  <si>
    <t>$F$15</t>
  </si>
  <si>
    <t>B2 Job 2</t>
  </si>
  <si>
    <t>B2 Job 3</t>
  </si>
  <si>
    <t>$H$15</t>
  </si>
  <si>
    <t>B2 Job 4</t>
  </si>
  <si>
    <t>$I$15</t>
  </si>
  <si>
    <t>B2 Job 5</t>
  </si>
  <si>
    <t>$E$16</t>
  </si>
  <si>
    <t>C1 Job 1</t>
  </si>
  <si>
    <t>$F$16</t>
  </si>
  <si>
    <t>C1 Job 2</t>
  </si>
  <si>
    <t>$G$16</t>
  </si>
  <si>
    <t>C1 Job 3</t>
  </si>
  <si>
    <t>$H$16</t>
  </si>
  <si>
    <t>C1 Job 4</t>
  </si>
  <si>
    <t>$I$16</t>
  </si>
  <si>
    <t>C1 Job 5</t>
  </si>
  <si>
    <t>$E$17</t>
  </si>
  <si>
    <t>C2 Job 1</t>
  </si>
  <si>
    <t>$F$17</t>
  </si>
  <si>
    <t>C2 Job 2</t>
  </si>
  <si>
    <t>$G$17</t>
  </si>
  <si>
    <t>C2 Job 3</t>
  </si>
  <si>
    <t>$H$17</t>
  </si>
  <si>
    <t>C2 Job 4</t>
  </si>
  <si>
    <t>$I$17</t>
  </si>
  <si>
    <t>C2 Job 5</t>
  </si>
  <si>
    <t>$J$21</t>
  </si>
  <si>
    <t>$J$22</t>
  </si>
  <si>
    <t>$J$23</t>
  </si>
  <si>
    <t>$J$24</t>
  </si>
  <si>
    <t>$J$25</t>
  </si>
  <si>
    <t>$J$26</t>
  </si>
  <si>
    <t>$E$27</t>
  </si>
  <si>
    <t>$F$27</t>
  </si>
  <si>
    <t>$G$27</t>
  </si>
  <si>
    <t>$H$27</t>
  </si>
  <si>
    <t>$I$27</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</si>
</sst>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E+00"/>
    <numFmt numFmtId="165" formatCode="0E+00"/>
  </numFmts>
  <fonts count="25">
    <font>
      <sz val="10"/>
      <name val="Arial"/>
      <family val="0"/>
    </font>
    <font>
      <b/>
      <sz val="10"/>
      <name val="Arial"/>
      <family val="0"/>
    </font>
    <font>
      <i/>
      <sz val="10"/>
      <name val="Arial"/>
      <family val="0"/>
    </font>
    <font>
      <b/>
      <i/>
      <sz val="10"/>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9"/>
      <name val="Tahoma"/>
      <family val="2"/>
    </font>
    <font>
      <b/>
      <sz val="9"/>
      <name val="Tahoma"/>
      <family val="2"/>
    </font>
    <font>
      <b/>
      <sz val="10"/>
      <color indexed="18"/>
      <name val="Arial"/>
      <family val="0"/>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ck"/>
      <right style="thick"/>
      <top style="thick"/>
      <bottom style="thick"/>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medium"/>
      <top>
        <color indexed="63"/>
      </top>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ck"/>
      <right>
        <color indexed="63"/>
      </right>
      <top style="thick"/>
      <bottom style="thick"/>
    </border>
    <border>
      <left>
        <color indexed="63"/>
      </left>
      <right style="thick"/>
      <top style="thick"/>
      <bottom style="thick"/>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style="thick"/>
      <top>
        <color indexed="63"/>
      </top>
      <bottom style="thick"/>
    </border>
    <border>
      <left style="thick"/>
      <right style="thick"/>
      <top style="thick"/>
      <bottom>
        <color indexed="63"/>
      </bottom>
    </border>
    <border>
      <left style="thick"/>
      <right style="thick"/>
      <top>
        <color indexed="63"/>
      </top>
      <bottom style="thick"/>
    </border>
    <border>
      <left>
        <color indexed="63"/>
      </left>
      <right>
        <color indexed="63"/>
      </right>
      <top style="thin">
        <color indexed="23"/>
      </top>
      <bottom>
        <color indexed="63"/>
      </bottom>
    </border>
    <border>
      <left>
        <color indexed="63"/>
      </left>
      <right>
        <color indexed="63"/>
      </right>
      <top style="thin">
        <color indexed="23"/>
      </top>
      <bottom style="medium">
        <color indexed="23"/>
      </bottom>
    </border>
    <border>
      <left>
        <color indexed="63"/>
      </left>
      <right>
        <color indexed="63"/>
      </right>
      <top style="medium">
        <color indexed="23"/>
      </top>
      <bottom>
        <color indexed="63"/>
      </bottom>
    </border>
    <border>
      <left>
        <color indexed="63"/>
      </left>
      <right>
        <color indexed="63"/>
      </right>
      <top>
        <color indexed="63"/>
      </top>
      <bottom style="medium">
        <color indexed="2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9" fillId="3" borderId="0" applyNumberFormat="0" applyBorder="0" applyAlignment="0" applyProtection="0"/>
    <xf numFmtId="0" fontId="13"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8" fillId="4" borderId="0" applyNumberFormat="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11" fillId="7" borderId="1" applyNumberFormat="0" applyAlignment="0" applyProtection="0"/>
    <xf numFmtId="0" fontId="14" fillId="0" borderId="6" applyNumberFormat="0" applyFill="0" applyAlignment="0" applyProtection="0"/>
    <xf numFmtId="0" fontId="10" fillId="22" borderId="0" applyNumberFormat="0" applyBorder="0" applyAlignment="0" applyProtection="0"/>
    <xf numFmtId="0" fontId="0" fillId="23" borderId="7" applyNumberFormat="0" applyFont="0" applyAlignment="0" applyProtection="0"/>
    <xf numFmtId="0" fontId="12" fillId="20" borderId="8" applyNumberFormat="0" applyAlignment="0" applyProtection="0"/>
    <xf numFmtId="9" fontId="0" fillId="0" borderId="0" applyFont="0" applyFill="0" applyBorder="0" applyAlignment="0" applyProtection="0"/>
    <xf numFmtId="0" fontId="4" fillId="0" borderId="0" applyNumberFormat="0" applyFill="0" applyBorder="0" applyAlignment="0" applyProtection="0"/>
    <xf numFmtId="0" fontId="18" fillId="0" borderId="9" applyNumberFormat="0" applyFill="0" applyAlignment="0" applyProtection="0"/>
    <xf numFmtId="0" fontId="16" fillId="0" borderId="0" applyNumberFormat="0" applyFill="0" applyBorder="0" applyAlignment="0" applyProtection="0"/>
  </cellStyleXfs>
  <cellXfs count="64">
    <xf numFmtId="0" fontId="0" fillId="0" borderId="0" xfId="0" applyAlignment="1">
      <alignment/>
    </xf>
    <xf numFmtId="0" fontId="0" fillId="0" borderId="0" xfId="0" applyBorder="1" applyAlignment="1">
      <alignment/>
    </xf>
    <xf numFmtId="0" fontId="0" fillId="0" borderId="10" xfId="0" applyBorder="1" applyAlignment="1">
      <alignment/>
    </xf>
    <xf numFmtId="0" fontId="1" fillId="0" borderId="0" xfId="0" applyFont="1" applyAlignment="1">
      <alignment/>
    </xf>
    <xf numFmtId="0" fontId="0" fillId="0" borderId="0" xfId="0"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0"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0" xfId="0" applyFill="1"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0" xfId="0" applyFont="1" applyAlignment="1">
      <alignment/>
    </xf>
    <xf numFmtId="43" fontId="0" fillId="0" borderId="0" xfId="42" applyFont="1" applyAlignment="1">
      <alignment/>
    </xf>
    <xf numFmtId="43" fontId="0" fillId="0" borderId="0" xfId="42" applyAlignment="1">
      <alignment/>
    </xf>
    <xf numFmtId="43" fontId="0" fillId="0" borderId="0" xfId="42" applyAlignment="1">
      <alignment horizontal="center"/>
    </xf>
    <xf numFmtId="0" fontId="0" fillId="24" borderId="0" xfId="0" applyFill="1" applyAlignment="1">
      <alignment horizontal="center"/>
    </xf>
    <xf numFmtId="0" fontId="0" fillId="24" borderId="0" xfId="0" applyFill="1" applyAlignment="1">
      <alignment/>
    </xf>
    <xf numFmtId="0" fontId="0" fillId="0" borderId="0" xfId="0" applyFill="1"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21" xfId="0" applyBorder="1" applyAlignment="1">
      <alignment horizontal="center"/>
    </xf>
    <xf numFmtId="0" fontId="0" fillId="0" borderId="0" xfId="0" applyAlignment="1">
      <alignment/>
    </xf>
    <xf numFmtId="11" fontId="0" fillId="0" borderId="24" xfId="0" applyNumberFormat="1" applyBorder="1" applyAlignment="1">
      <alignment horizontal="center"/>
    </xf>
    <xf numFmtId="0" fontId="0" fillId="0" borderId="0" xfId="0" applyAlignment="1">
      <alignment horizontal="left"/>
    </xf>
    <xf numFmtId="0" fontId="0" fillId="0" borderId="30"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12" fontId="0" fillId="0" borderId="0" xfId="0" applyNumberFormat="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0" fillId="0" borderId="0" xfId="0" applyFont="1" applyAlignment="1">
      <alignment horizontal="center"/>
    </xf>
    <xf numFmtId="39" fontId="0" fillId="0" borderId="0" xfId="42" applyNumberFormat="1" applyFont="1" applyAlignment="1">
      <alignment horizontal="center"/>
    </xf>
    <xf numFmtId="13" fontId="0" fillId="0" borderId="0" xfId="0" applyNumberFormat="1" applyAlignment="1">
      <alignment horizontal="center"/>
    </xf>
    <xf numFmtId="0" fontId="0" fillId="0" borderId="10" xfId="0" applyBorder="1" applyAlignment="1">
      <alignment horizontal="center"/>
    </xf>
    <xf numFmtId="39" fontId="0" fillId="0" borderId="0" xfId="42" applyNumberFormat="1" applyAlignment="1">
      <alignment horizontal="center"/>
    </xf>
    <xf numFmtId="0" fontId="1" fillId="0" borderId="0" xfId="0" applyFont="1" applyAlignment="1">
      <alignment/>
    </xf>
    <xf numFmtId="0" fontId="0" fillId="0" borderId="41" xfId="0" applyFill="1" applyBorder="1" applyAlignment="1">
      <alignment/>
    </xf>
    <xf numFmtId="0" fontId="0" fillId="0" borderId="42" xfId="0" applyFill="1" applyBorder="1" applyAlignment="1">
      <alignment/>
    </xf>
    <xf numFmtId="0" fontId="0" fillId="0" borderId="41" xfId="0" applyNumberFormat="1" applyFill="1" applyBorder="1" applyAlignment="1">
      <alignment/>
    </xf>
    <xf numFmtId="0" fontId="0" fillId="0" borderId="42" xfId="0" applyNumberFormat="1" applyFill="1" applyBorder="1" applyAlignment="1">
      <alignment/>
    </xf>
    <xf numFmtId="0" fontId="23" fillId="0" borderId="43" xfId="0" applyFont="1" applyFill="1" applyBorder="1" applyAlignment="1">
      <alignment horizontal="center"/>
    </xf>
    <xf numFmtId="0" fontId="23" fillId="0" borderId="44" xfId="0" applyFont="1" applyFill="1" applyBorder="1" applyAlignment="1">
      <alignment horizontal="center"/>
    </xf>
    <xf numFmtId="0" fontId="23" fillId="0" borderId="43" xfId="0" applyFont="1" applyFill="1" applyBorder="1" applyAlignment="1">
      <alignment horizontal="center"/>
    </xf>
    <xf numFmtId="0" fontId="23" fillId="0" borderId="44" xfId="0" applyFont="1" applyFill="1" applyBorder="1" applyAlignment="1">
      <alignment horizontal="center"/>
    </xf>
    <xf numFmtId="11" fontId="0" fillId="0" borderId="41" xfId="0" applyNumberFormat="1"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342900</xdr:colOff>
      <xdr:row>5</xdr:row>
      <xdr:rowOff>95250</xdr:rowOff>
    </xdr:from>
    <xdr:to>
      <xdr:col>16</xdr:col>
      <xdr:colOff>247650</xdr:colOff>
      <xdr:row>5</xdr:row>
      <xdr:rowOff>114300</xdr:rowOff>
    </xdr:to>
    <xdr:sp>
      <xdr:nvSpPr>
        <xdr:cNvPr id="1" name="Straight Arrow Connector 3"/>
        <xdr:cNvSpPr>
          <a:spLocks/>
        </xdr:cNvSpPr>
      </xdr:nvSpPr>
      <xdr:spPr>
        <a:xfrm rot="10800000">
          <a:off x="3390900" y="952500"/>
          <a:ext cx="6610350" cy="19050"/>
        </a:xfrm>
        <a:prstGeom prst="straightConnector1">
          <a:avLst/>
        </a:prstGeom>
        <a:solidFill>
          <a:srgbClr val="FFFFFF"/>
        </a:solid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342900</xdr:colOff>
      <xdr:row>5</xdr:row>
      <xdr:rowOff>95250</xdr:rowOff>
    </xdr:from>
    <xdr:to>
      <xdr:col>12</xdr:col>
      <xdr:colOff>247650</xdr:colOff>
      <xdr:row>5</xdr:row>
      <xdr:rowOff>114300</xdr:rowOff>
    </xdr:to>
    <xdr:sp>
      <xdr:nvSpPr>
        <xdr:cNvPr id="1" name="Straight Arrow Connector 2"/>
        <xdr:cNvSpPr>
          <a:spLocks/>
        </xdr:cNvSpPr>
      </xdr:nvSpPr>
      <xdr:spPr>
        <a:xfrm rot="10800000">
          <a:off x="3705225" y="952500"/>
          <a:ext cx="4171950" cy="19050"/>
        </a:xfrm>
        <a:prstGeom prst="straightConnector1">
          <a:avLst/>
        </a:prstGeom>
        <a:solidFill>
          <a:srgbClr val="FFFFFF"/>
        </a:solid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342900</xdr:colOff>
      <xdr:row>5</xdr:row>
      <xdr:rowOff>95250</xdr:rowOff>
    </xdr:from>
    <xdr:to>
      <xdr:col>16</xdr:col>
      <xdr:colOff>247650</xdr:colOff>
      <xdr:row>5</xdr:row>
      <xdr:rowOff>114300</xdr:rowOff>
    </xdr:to>
    <xdr:sp>
      <xdr:nvSpPr>
        <xdr:cNvPr id="1" name="Straight Arrow Connector 2"/>
        <xdr:cNvSpPr>
          <a:spLocks/>
        </xdr:cNvSpPr>
      </xdr:nvSpPr>
      <xdr:spPr>
        <a:xfrm rot="10800000">
          <a:off x="3390900" y="952500"/>
          <a:ext cx="6610350" cy="19050"/>
        </a:xfrm>
        <a:prstGeom prst="straightConnector1">
          <a:avLst/>
        </a:prstGeom>
        <a:solidFill>
          <a:srgbClr val="FFFFFF"/>
        </a:solid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342900</xdr:colOff>
      <xdr:row>5</xdr:row>
      <xdr:rowOff>95250</xdr:rowOff>
    </xdr:from>
    <xdr:to>
      <xdr:col>12</xdr:col>
      <xdr:colOff>247650</xdr:colOff>
      <xdr:row>5</xdr:row>
      <xdr:rowOff>114300</xdr:rowOff>
    </xdr:to>
    <xdr:sp>
      <xdr:nvSpPr>
        <xdr:cNvPr id="1" name="Straight Arrow Connector 2"/>
        <xdr:cNvSpPr>
          <a:spLocks/>
        </xdr:cNvSpPr>
      </xdr:nvSpPr>
      <xdr:spPr>
        <a:xfrm rot="10800000">
          <a:off x="3390900" y="952500"/>
          <a:ext cx="4171950" cy="19050"/>
        </a:xfrm>
        <a:prstGeom prst="straightConnector1">
          <a:avLst/>
        </a:prstGeom>
        <a:solidFill>
          <a:srgbClr val="FFFFFF"/>
        </a:solid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16"/>
  <sheetViews>
    <sheetView showGridLines="0" workbookViewId="0" topLeftCell="A1">
      <selection activeCell="A1" sqref="A1:A3"/>
    </sheetView>
  </sheetViews>
  <sheetFormatPr defaultColWidth="9.140625" defaultRowHeight="12.75"/>
  <cols>
    <col min="1" max="1" width="2.28125" style="0" customWidth="1"/>
    <col min="2" max="2" width="6.421875" style="0" bestFit="1" customWidth="1"/>
    <col min="3" max="3" width="22.00390625" style="0" bestFit="1" customWidth="1"/>
    <col min="4" max="5" width="12.00390625" style="0" bestFit="1" customWidth="1"/>
    <col min="6" max="6" width="10.7109375" style="0" bestFit="1" customWidth="1"/>
    <col min="7" max="8" width="10.140625" style="0" bestFit="1" customWidth="1"/>
  </cols>
  <sheetData>
    <row r="1" ht="12.75">
      <c r="A1" s="54" t="s">
        <v>77</v>
      </c>
    </row>
    <row r="2" ht="12.75">
      <c r="A2" s="54" t="s">
        <v>101</v>
      </c>
    </row>
    <row r="3" ht="12.75">
      <c r="A3" s="54" t="s">
        <v>103</v>
      </c>
    </row>
    <row r="6" ht="13.5" thickBot="1">
      <c r="A6" t="s">
        <v>78</v>
      </c>
    </row>
    <row r="7" spans="2:8" ht="12.75">
      <c r="B7" s="59"/>
      <c r="C7" s="59"/>
      <c r="D7" s="59" t="s">
        <v>81</v>
      </c>
      <c r="E7" s="59" t="s">
        <v>82</v>
      </c>
      <c r="F7" s="59" t="s">
        <v>84</v>
      </c>
      <c r="G7" s="59" t="s">
        <v>86</v>
      </c>
      <c r="H7" s="59" t="s">
        <v>86</v>
      </c>
    </row>
    <row r="8" spans="2:8" ht="13.5" thickBot="1">
      <c r="B8" s="60" t="s">
        <v>79</v>
      </c>
      <c r="C8" s="60" t="s">
        <v>80</v>
      </c>
      <c r="D8" s="60" t="s">
        <v>23</v>
      </c>
      <c r="E8" s="60" t="s">
        <v>83</v>
      </c>
      <c r="F8" s="60" t="s">
        <v>85</v>
      </c>
      <c r="G8" s="60" t="s">
        <v>87</v>
      </c>
      <c r="H8" s="60" t="s">
        <v>88</v>
      </c>
    </row>
    <row r="9" spans="2:8" ht="12.75">
      <c r="B9" s="55" t="s">
        <v>94</v>
      </c>
      <c r="C9" s="55" t="s">
        <v>95</v>
      </c>
      <c r="D9" s="57">
        <v>0.14285714285714285</v>
      </c>
      <c r="E9" s="57">
        <v>0</v>
      </c>
      <c r="F9" s="55">
        <v>0</v>
      </c>
      <c r="G9" s="55">
        <v>3.0000000000063314</v>
      </c>
      <c r="H9" s="55">
        <v>0.49999999998551214</v>
      </c>
    </row>
    <row r="10" spans="2:8" ht="13.5" thickBot="1">
      <c r="B10" s="56" t="s">
        <v>96</v>
      </c>
      <c r="C10" s="56" t="s">
        <v>97</v>
      </c>
      <c r="D10" s="58">
        <v>2.5714285714285716</v>
      </c>
      <c r="E10" s="58">
        <v>0</v>
      </c>
      <c r="F10" s="56">
        <v>1.0000000000003832</v>
      </c>
      <c r="G10" s="56">
        <v>1E+30</v>
      </c>
      <c r="H10" s="56">
        <v>1.0000000000003832</v>
      </c>
    </row>
    <row r="12" ht="13.5" thickBot="1">
      <c r="A12" t="s">
        <v>89</v>
      </c>
    </row>
    <row r="13" spans="2:8" ht="12.75">
      <c r="B13" s="59"/>
      <c r="C13" s="59"/>
      <c r="D13" s="59" t="s">
        <v>81</v>
      </c>
      <c r="E13" s="59" t="s">
        <v>90</v>
      </c>
      <c r="F13" s="59" t="s">
        <v>92</v>
      </c>
      <c r="G13" s="59" t="s">
        <v>86</v>
      </c>
      <c r="H13" s="59" t="s">
        <v>86</v>
      </c>
    </row>
    <row r="14" spans="2:8" ht="13.5" thickBot="1">
      <c r="B14" s="60" t="s">
        <v>79</v>
      </c>
      <c r="C14" s="60" t="s">
        <v>80</v>
      </c>
      <c r="D14" s="60" t="s">
        <v>23</v>
      </c>
      <c r="E14" s="60" t="s">
        <v>91</v>
      </c>
      <c r="F14" s="60" t="s">
        <v>93</v>
      </c>
      <c r="G14" s="60" t="s">
        <v>87</v>
      </c>
      <c r="H14" s="60" t="s">
        <v>88</v>
      </c>
    </row>
    <row r="15" spans="2:8" ht="12.75">
      <c r="B15" s="55" t="s">
        <v>98</v>
      </c>
      <c r="C15" s="55" t="s">
        <v>99</v>
      </c>
      <c r="D15" s="57">
        <v>5</v>
      </c>
      <c r="E15" s="57">
        <v>0.4285714285733318</v>
      </c>
      <c r="F15" s="55">
        <v>5</v>
      </c>
      <c r="G15" s="55">
        <v>0.9999999999976695</v>
      </c>
      <c r="H15" s="55">
        <v>5.999999999975655</v>
      </c>
    </row>
    <row r="16" spans="2:8" ht="13.5" thickBot="1">
      <c r="B16" s="56" t="s">
        <v>100</v>
      </c>
      <c r="C16" s="56" t="s">
        <v>6</v>
      </c>
      <c r="D16" s="58">
        <v>3</v>
      </c>
      <c r="E16" s="58">
        <v>0.1428571428533364</v>
      </c>
      <c r="F16" s="56">
        <v>3</v>
      </c>
      <c r="G16" s="56">
        <v>1E+30</v>
      </c>
      <c r="H16" s="56">
        <v>0.49999999999883477</v>
      </c>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H17"/>
  <sheetViews>
    <sheetView showGridLines="0" workbookViewId="0" topLeftCell="A1">
      <selection activeCell="A1" sqref="A1:A3"/>
    </sheetView>
  </sheetViews>
  <sheetFormatPr defaultColWidth="9.140625" defaultRowHeight="12.75"/>
  <cols>
    <col min="1" max="1" width="2.28125" style="0" customWidth="1"/>
    <col min="2" max="2" width="6.421875" style="0" bestFit="1" customWidth="1"/>
    <col min="3" max="3" width="11.28125" style="0" bestFit="1" customWidth="1"/>
    <col min="4" max="4" width="6.28125" style="0" customWidth="1"/>
    <col min="5" max="5" width="9.00390625" style="0" bestFit="1" customWidth="1"/>
    <col min="6" max="6" width="10.7109375" style="0" bestFit="1" customWidth="1"/>
    <col min="7" max="8" width="10.140625" style="0" bestFit="1" customWidth="1"/>
  </cols>
  <sheetData>
    <row r="1" ht="12.75">
      <c r="A1" s="54" t="s">
        <v>77</v>
      </c>
    </row>
    <row r="2" ht="12.75">
      <c r="A2" s="54" t="s">
        <v>117</v>
      </c>
    </row>
    <row r="3" ht="12.75">
      <c r="A3" s="54" t="s">
        <v>118</v>
      </c>
    </row>
    <row r="6" ht="13.5" thickBot="1">
      <c r="A6" t="s">
        <v>78</v>
      </c>
    </row>
    <row r="7" spans="2:8" ht="12.75">
      <c r="B7" s="61"/>
      <c r="C7" s="61"/>
      <c r="D7" s="61" t="s">
        <v>81</v>
      </c>
      <c r="E7" s="61" t="s">
        <v>82</v>
      </c>
      <c r="F7" s="61" t="s">
        <v>84</v>
      </c>
      <c r="G7" s="61" t="s">
        <v>86</v>
      </c>
      <c r="H7" s="61" t="s">
        <v>86</v>
      </c>
    </row>
    <row r="8" spans="2:8" ht="13.5" thickBot="1">
      <c r="B8" s="62" t="s">
        <v>79</v>
      </c>
      <c r="C8" s="62" t="s">
        <v>80</v>
      </c>
      <c r="D8" s="62" t="s">
        <v>23</v>
      </c>
      <c r="E8" s="62" t="s">
        <v>83</v>
      </c>
      <c r="F8" s="62" t="s">
        <v>85</v>
      </c>
      <c r="G8" s="62" t="s">
        <v>87</v>
      </c>
      <c r="H8" s="62" t="s">
        <v>88</v>
      </c>
    </row>
    <row r="9" spans="2:8" ht="12.75">
      <c r="B9" s="55" t="s">
        <v>109</v>
      </c>
      <c r="C9" s="55" t="s">
        <v>119</v>
      </c>
      <c r="D9" s="57">
        <v>55</v>
      </c>
      <c r="E9" s="57">
        <v>0</v>
      </c>
      <c r="F9" s="55">
        <v>19.999999999981807</v>
      </c>
      <c r="G9" s="55">
        <v>9.999999999608507</v>
      </c>
      <c r="H9" s="55">
        <v>19.999999999981807</v>
      </c>
    </row>
    <row r="10" spans="2:8" ht="13.5" thickBot="1">
      <c r="B10" s="56" t="s">
        <v>111</v>
      </c>
      <c r="C10" s="56" t="s">
        <v>120</v>
      </c>
      <c r="D10" s="58">
        <v>5</v>
      </c>
      <c r="E10" s="58">
        <v>0</v>
      </c>
      <c r="F10" s="56">
        <v>29.99999999974534</v>
      </c>
      <c r="G10" s="56">
        <v>1E+30</v>
      </c>
      <c r="H10" s="56">
        <v>9.999999999660183</v>
      </c>
    </row>
    <row r="12" ht="13.5" thickBot="1">
      <c r="A12" t="s">
        <v>89</v>
      </c>
    </row>
    <row r="13" spans="2:8" ht="12.75">
      <c r="B13" s="61"/>
      <c r="C13" s="61"/>
      <c r="D13" s="61" t="s">
        <v>81</v>
      </c>
      <c r="E13" s="61" t="s">
        <v>90</v>
      </c>
      <c r="F13" s="61" t="s">
        <v>92</v>
      </c>
      <c r="G13" s="61" t="s">
        <v>86</v>
      </c>
      <c r="H13" s="61" t="s">
        <v>86</v>
      </c>
    </row>
    <row r="14" spans="2:8" ht="13.5" thickBot="1">
      <c r="B14" s="62" t="s">
        <v>79</v>
      </c>
      <c r="C14" s="62" t="s">
        <v>80</v>
      </c>
      <c r="D14" s="62" t="s">
        <v>23</v>
      </c>
      <c r="E14" s="62" t="s">
        <v>91</v>
      </c>
      <c r="F14" s="62" t="s">
        <v>93</v>
      </c>
      <c r="G14" s="62" t="s">
        <v>87</v>
      </c>
      <c r="H14" s="62" t="s">
        <v>88</v>
      </c>
    </row>
    <row r="15" spans="2:8" ht="12.75">
      <c r="B15" s="55" t="s">
        <v>121</v>
      </c>
      <c r="C15" s="55" t="s">
        <v>3</v>
      </c>
      <c r="D15" s="57">
        <v>60</v>
      </c>
      <c r="E15" s="57">
        <v>19.99999999998966</v>
      </c>
      <c r="F15" s="55">
        <v>60</v>
      </c>
      <c r="G15" s="55">
        <v>1E+30</v>
      </c>
      <c r="H15" s="55">
        <v>30</v>
      </c>
    </row>
    <row r="16" spans="2:8" ht="12.75">
      <c r="B16" s="55" t="s">
        <v>122</v>
      </c>
      <c r="C16" s="55" t="s">
        <v>4</v>
      </c>
      <c r="D16" s="57">
        <v>110</v>
      </c>
      <c r="E16" s="57">
        <v>0</v>
      </c>
      <c r="F16" s="55">
        <v>50</v>
      </c>
      <c r="G16" s="55">
        <v>60</v>
      </c>
      <c r="H16" s="55">
        <v>1E+30</v>
      </c>
    </row>
    <row r="17" spans="2:8" ht="13.5" thickBot="1">
      <c r="B17" s="56" t="s">
        <v>123</v>
      </c>
      <c r="C17" s="56" t="s">
        <v>43</v>
      </c>
      <c r="D17" s="58">
        <v>10</v>
      </c>
      <c r="E17" s="58">
        <v>4.999999999832863</v>
      </c>
      <c r="F17" s="56">
        <v>10</v>
      </c>
      <c r="G17" s="56">
        <v>59.999999999680256</v>
      </c>
      <c r="H17" s="56">
        <v>9.999999999994458</v>
      </c>
    </row>
  </sheetData>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K19"/>
  <sheetViews>
    <sheetView workbookViewId="0" topLeftCell="A1">
      <selection activeCell="E9" sqref="E9"/>
    </sheetView>
  </sheetViews>
  <sheetFormatPr defaultColWidth="9.140625" defaultRowHeight="12.75"/>
  <cols>
    <col min="1" max="1" width="27.00390625" style="0" bestFit="1" customWidth="1"/>
    <col min="2" max="2" width="13.140625" style="0" bestFit="1" customWidth="1"/>
    <col min="5" max="6" width="13.140625" style="0" bestFit="1" customWidth="1"/>
    <col min="10" max="10" width="13.140625" style="0" bestFit="1" customWidth="1"/>
    <col min="11" max="11" width="35.57421875" style="0" customWidth="1"/>
  </cols>
  <sheetData>
    <row r="1" ht="12.75">
      <c r="A1" t="s">
        <v>54</v>
      </c>
    </row>
    <row r="2" spans="1:5" ht="12.75">
      <c r="A2" t="s">
        <v>55</v>
      </c>
      <c r="E2" s="3" t="s">
        <v>24</v>
      </c>
    </row>
    <row r="3" ht="12.75">
      <c r="A3" t="s">
        <v>57</v>
      </c>
    </row>
    <row r="4" spans="1:6" ht="13.5" thickBot="1">
      <c r="A4" t="s">
        <v>11</v>
      </c>
      <c r="E4" s="4" t="s">
        <v>44</v>
      </c>
      <c r="F4" s="4" t="s">
        <v>45</v>
      </c>
    </row>
    <row r="5" spans="5:6" ht="13.5" thickBot="1">
      <c r="E5" s="5">
        <v>20</v>
      </c>
      <c r="F5" s="33">
        <v>30</v>
      </c>
    </row>
    <row r="6" spans="5:6" ht="12.75">
      <c r="E6" s="4"/>
      <c r="F6" s="4"/>
    </row>
    <row r="7" spans="5:6" ht="13.5" thickBot="1">
      <c r="E7" s="4"/>
      <c r="F7" s="4"/>
    </row>
    <row r="8" spans="1:6" ht="13.5" thickBot="1">
      <c r="A8" t="s">
        <v>12</v>
      </c>
      <c r="E8" s="5">
        <v>55</v>
      </c>
      <c r="F8" s="33">
        <v>5</v>
      </c>
    </row>
    <row r="9" spans="1:8" ht="12.75">
      <c r="A9" s="28" t="s">
        <v>51</v>
      </c>
      <c r="E9" s="26">
        <f>'PS1-2D Primal'!K13</f>
        <v>0</v>
      </c>
      <c r="F9" s="26">
        <f>'PS1-2D Primal'!K14</f>
        <v>0</v>
      </c>
      <c r="G9" s="4"/>
      <c r="H9" s="4"/>
    </row>
    <row r="10" ht="12.75">
      <c r="E10" s="4"/>
    </row>
    <row r="11" ht="12.75">
      <c r="E11" s="4"/>
    </row>
    <row r="12" spans="1:11" ht="13.5" thickBot="1">
      <c r="A12" t="s">
        <v>13</v>
      </c>
      <c r="E12" s="4" t="s">
        <v>14</v>
      </c>
      <c r="F12" s="4" t="s">
        <v>15</v>
      </c>
      <c r="I12" s="4" t="s">
        <v>18</v>
      </c>
      <c r="J12" s="4" t="s">
        <v>19</v>
      </c>
      <c r="K12" s="27" t="s">
        <v>50</v>
      </c>
    </row>
    <row r="13" spans="4:11" ht="12.75">
      <c r="D13" s="4" t="s">
        <v>3</v>
      </c>
      <c r="E13" s="17">
        <v>1</v>
      </c>
      <c r="F13" s="30">
        <v>1</v>
      </c>
      <c r="G13" s="4">
        <f>SUMPRODUCT(E8:F8,E13:F13)</f>
        <v>60</v>
      </c>
      <c r="I13" s="9">
        <v>60</v>
      </c>
      <c r="J13" s="4">
        <f>I13-G13</f>
        <v>0</v>
      </c>
      <c r="K13" s="4">
        <f>'PS1-2D Primal'!E8</f>
        <v>20</v>
      </c>
    </row>
    <row r="14" spans="4:11" ht="12.75">
      <c r="D14" s="4" t="s">
        <v>4</v>
      </c>
      <c r="E14" s="19">
        <v>2</v>
      </c>
      <c r="F14" s="31">
        <v>0</v>
      </c>
      <c r="G14" s="4">
        <f>SUMPRODUCT(E8:F8,E14:F14)</f>
        <v>110</v>
      </c>
      <c r="I14" s="12">
        <v>50</v>
      </c>
      <c r="J14" s="4">
        <f>I14-G14</f>
        <v>-60</v>
      </c>
      <c r="K14" s="4">
        <f>'PS1-2D Primal'!F8</f>
        <v>0</v>
      </c>
    </row>
    <row r="15" spans="1:11" ht="13.5" thickBot="1">
      <c r="A15" t="s">
        <v>46</v>
      </c>
      <c r="B15" s="4">
        <f>SUMPRODUCT(E5:F5,E8:F8)</f>
        <v>1250</v>
      </c>
      <c r="D15" s="4" t="s">
        <v>43</v>
      </c>
      <c r="E15" s="21">
        <v>0</v>
      </c>
      <c r="F15" s="32">
        <v>2</v>
      </c>
      <c r="G15" s="4">
        <f>SUMPRODUCT(E8:F8,E15:F15)</f>
        <v>10</v>
      </c>
      <c r="I15" s="20">
        <v>10</v>
      </c>
      <c r="J15" s="4">
        <f>I15-G15</f>
        <v>0</v>
      </c>
      <c r="K15" s="4">
        <f>'PS1-2D Primal'!G8</f>
        <v>5</v>
      </c>
    </row>
    <row r="16" ht="12.75">
      <c r="B16" s="4"/>
    </row>
    <row r="17" spans="1:2" ht="12.75">
      <c r="A17" t="s">
        <v>47</v>
      </c>
      <c r="B17" s="4">
        <f>'PS1-2D Primal'!B14</f>
        <v>1250</v>
      </c>
    </row>
    <row r="18" ht="12.75">
      <c r="B18" s="4"/>
    </row>
    <row r="19" spans="1:3" ht="12.75">
      <c r="A19" t="s">
        <v>48</v>
      </c>
      <c r="B19" s="53">
        <v>0</v>
      </c>
      <c r="C19" s="28" t="s">
        <v>49</v>
      </c>
    </row>
  </sheetData>
  <printOptions gridLines="1" headings="1"/>
  <pageMargins left="0.75" right="0.75" top="1" bottom="1" header="0.5" footer="0.5"/>
  <pageSetup horizontalDpi="600" verticalDpi="600" orientation="landscape" r:id="rId1"/>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H53"/>
  <sheetViews>
    <sheetView showGridLines="0" tabSelected="1" workbookViewId="0" topLeftCell="A1">
      <selection activeCell="A1" sqref="A1:A3"/>
    </sheetView>
  </sheetViews>
  <sheetFormatPr defaultColWidth="9.140625" defaultRowHeight="12.75"/>
  <cols>
    <col min="1" max="1" width="2.28125" style="0" customWidth="1"/>
    <col min="2" max="2" width="6.421875" style="0" bestFit="1" customWidth="1"/>
    <col min="3" max="3" width="8.28125" style="0" bestFit="1" customWidth="1"/>
    <col min="4" max="4" width="12.421875" style="0" bestFit="1" customWidth="1"/>
    <col min="5" max="5" width="9.00390625" style="0" bestFit="1" customWidth="1"/>
    <col min="6" max="6" width="10.7109375" style="0" bestFit="1" customWidth="1"/>
    <col min="7" max="8" width="10.140625" style="0" bestFit="1" customWidth="1"/>
  </cols>
  <sheetData>
    <row r="1" ht="12.75">
      <c r="A1" s="54" t="s">
        <v>77</v>
      </c>
    </row>
    <row r="2" ht="12.75">
      <c r="A2" s="54" t="s">
        <v>124</v>
      </c>
    </row>
    <row r="3" ht="12.75">
      <c r="A3" s="54" t="s">
        <v>125</v>
      </c>
    </row>
    <row r="6" ht="13.5" thickBot="1">
      <c r="A6" t="s">
        <v>78</v>
      </c>
    </row>
    <row r="7" spans="2:8" ht="12.75">
      <c r="B7" s="61"/>
      <c r="C7" s="61"/>
      <c r="D7" s="61" t="s">
        <v>81</v>
      </c>
      <c r="E7" s="61" t="s">
        <v>82</v>
      </c>
      <c r="F7" s="61" t="s">
        <v>84</v>
      </c>
      <c r="G7" s="61" t="s">
        <v>86</v>
      </c>
      <c r="H7" s="61" t="s">
        <v>86</v>
      </c>
    </row>
    <row r="8" spans="2:8" ht="13.5" thickBot="1">
      <c r="B8" s="62" t="s">
        <v>79</v>
      </c>
      <c r="C8" s="62" t="s">
        <v>80</v>
      </c>
      <c r="D8" s="62" t="s">
        <v>23</v>
      </c>
      <c r="E8" s="62" t="s">
        <v>83</v>
      </c>
      <c r="F8" s="62" t="s">
        <v>85</v>
      </c>
      <c r="G8" s="62" t="s">
        <v>87</v>
      </c>
      <c r="H8" s="62" t="s">
        <v>88</v>
      </c>
    </row>
    <row r="9" spans="2:8" ht="12.75">
      <c r="B9" s="55" t="s">
        <v>126</v>
      </c>
      <c r="C9" s="55" t="s">
        <v>127</v>
      </c>
      <c r="D9" s="57">
        <v>0</v>
      </c>
      <c r="E9" s="57">
        <v>1.0000000000975897</v>
      </c>
      <c r="F9" s="55">
        <v>4.000000000026205</v>
      </c>
      <c r="G9" s="55">
        <v>1E+30</v>
      </c>
      <c r="H9" s="55">
        <v>1.0000000000975897</v>
      </c>
    </row>
    <row r="10" spans="2:8" ht="12.75">
      <c r="B10" s="55" t="s">
        <v>128</v>
      </c>
      <c r="C10" s="55" t="s">
        <v>129</v>
      </c>
      <c r="D10" s="57">
        <v>0</v>
      </c>
      <c r="E10" s="57">
        <v>0.9999999999488212</v>
      </c>
      <c r="F10" s="55">
        <v>9.000000000014552</v>
      </c>
      <c r="G10" s="55">
        <v>1E+30</v>
      </c>
      <c r="H10" s="55">
        <v>0.9999999999488212</v>
      </c>
    </row>
    <row r="11" spans="2:8" ht="12.75">
      <c r="B11" s="55" t="s">
        <v>130</v>
      </c>
      <c r="C11" s="55" t="s">
        <v>131</v>
      </c>
      <c r="D11" s="57">
        <v>0</v>
      </c>
      <c r="E11" s="57">
        <v>0</v>
      </c>
      <c r="F11" s="55">
        <v>3.000000000064062</v>
      </c>
      <c r="G11" s="55">
        <v>1E+30</v>
      </c>
      <c r="H11" s="55">
        <v>0</v>
      </c>
    </row>
    <row r="12" spans="2:8" ht="12.75">
      <c r="B12" s="55" t="s">
        <v>132</v>
      </c>
      <c r="C12" s="55" t="s">
        <v>133</v>
      </c>
      <c r="D12" s="57">
        <v>1.1102228496247582E-16</v>
      </c>
      <c r="E12" s="57">
        <v>0</v>
      </c>
      <c r="F12" s="55">
        <v>4.999999999988347</v>
      </c>
      <c r="G12" s="55">
        <v>0</v>
      </c>
      <c r="H12" s="55">
        <v>0</v>
      </c>
    </row>
    <row r="13" spans="2:8" ht="12.75">
      <c r="B13" s="55" t="s">
        <v>134</v>
      </c>
      <c r="C13" s="55" t="s">
        <v>135</v>
      </c>
      <c r="D13" s="57">
        <v>1.110223024647343E-16</v>
      </c>
      <c r="E13" s="57">
        <v>0</v>
      </c>
      <c r="F13" s="55">
        <v>3.000000000064062</v>
      </c>
      <c r="G13" s="55">
        <v>0</v>
      </c>
      <c r="H13" s="55">
        <v>0.9999999999887872</v>
      </c>
    </row>
    <row r="14" spans="2:8" ht="12.75">
      <c r="B14" s="55" t="s">
        <v>136</v>
      </c>
      <c r="C14" s="55" t="s">
        <v>137</v>
      </c>
      <c r="D14" s="57">
        <v>0</v>
      </c>
      <c r="E14" s="57">
        <v>1.0000000000975897</v>
      </c>
      <c r="F14" s="55">
        <v>4.000000000026205</v>
      </c>
      <c r="G14" s="55">
        <v>1E+30</v>
      </c>
      <c r="H14" s="55">
        <v>1.0000000000975897</v>
      </c>
    </row>
    <row r="15" spans="2:8" ht="12.75">
      <c r="B15" s="55" t="s">
        <v>138</v>
      </c>
      <c r="C15" s="55" t="s">
        <v>139</v>
      </c>
      <c r="D15" s="57">
        <v>0</v>
      </c>
      <c r="E15" s="57">
        <v>0.9999999999488212</v>
      </c>
      <c r="F15" s="55">
        <v>9.000000000014552</v>
      </c>
      <c r="G15" s="55">
        <v>1E+30</v>
      </c>
      <c r="H15" s="55">
        <v>0.9999999999488212</v>
      </c>
    </row>
    <row r="16" spans="2:8" ht="12.75">
      <c r="B16" s="55" t="s">
        <v>121</v>
      </c>
      <c r="C16" s="55" t="s">
        <v>140</v>
      </c>
      <c r="D16" s="57">
        <v>1</v>
      </c>
      <c r="E16" s="57">
        <v>0</v>
      </c>
      <c r="F16" s="55">
        <v>3.000000000010772</v>
      </c>
      <c r="G16" s="55">
        <v>0</v>
      </c>
      <c r="H16" s="55">
        <v>3.0000000000107727</v>
      </c>
    </row>
    <row r="17" spans="2:8" ht="12.75">
      <c r="B17" s="55" t="s">
        <v>115</v>
      </c>
      <c r="C17" s="55" t="s">
        <v>141</v>
      </c>
      <c r="D17" s="57">
        <v>1.1102233131124734E-16</v>
      </c>
      <c r="E17" s="57">
        <v>0</v>
      </c>
      <c r="F17" s="55">
        <v>4.999999999988347</v>
      </c>
      <c r="G17" s="55">
        <v>0</v>
      </c>
      <c r="H17" s="55">
        <v>0</v>
      </c>
    </row>
    <row r="18" spans="2:8" ht="12.75">
      <c r="B18" s="55" t="s">
        <v>142</v>
      </c>
      <c r="C18" s="55" t="s">
        <v>143</v>
      </c>
      <c r="D18" s="57">
        <v>0</v>
      </c>
      <c r="E18" s="57">
        <v>0</v>
      </c>
      <c r="F18" s="55">
        <v>3.000000000064062</v>
      </c>
      <c r="G18" s="55">
        <v>1E+30</v>
      </c>
      <c r="H18" s="55">
        <v>0</v>
      </c>
    </row>
    <row r="19" spans="2:8" ht="12.75">
      <c r="B19" s="55" t="s">
        <v>144</v>
      </c>
      <c r="C19" s="55" t="s">
        <v>145</v>
      </c>
      <c r="D19" s="57">
        <v>0</v>
      </c>
      <c r="E19" s="57">
        <v>2.0000000002817764</v>
      </c>
      <c r="F19" s="55">
        <v>3.000000000064062</v>
      </c>
      <c r="G19" s="55">
        <v>1E+30</v>
      </c>
      <c r="H19" s="55">
        <v>2.0000000002817764</v>
      </c>
    </row>
    <row r="20" spans="2:8" ht="12.75">
      <c r="B20" s="55" t="s">
        <v>146</v>
      </c>
      <c r="C20" s="55" t="s">
        <v>147</v>
      </c>
      <c r="D20" s="57">
        <v>0</v>
      </c>
      <c r="E20" s="57">
        <v>0</v>
      </c>
      <c r="F20" s="55">
        <v>6.000000000001558</v>
      </c>
      <c r="G20" s="55">
        <v>1E+30</v>
      </c>
      <c r="H20" s="55">
        <v>0</v>
      </c>
    </row>
    <row r="21" spans="2:8" ht="12.75">
      <c r="B21" s="55" t="s">
        <v>122</v>
      </c>
      <c r="C21" s="55" t="s">
        <v>148</v>
      </c>
      <c r="D21" s="57">
        <v>0</v>
      </c>
      <c r="E21" s="57">
        <v>1.000000000039858</v>
      </c>
      <c r="F21" s="55">
        <v>1.9999999999242843</v>
      </c>
      <c r="G21" s="55">
        <v>1E+30</v>
      </c>
      <c r="H21" s="55">
        <v>1.000000000039858</v>
      </c>
    </row>
    <row r="22" spans="2:8" ht="12.75">
      <c r="B22" s="55" t="s">
        <v>116</v>
      </c>
      <c r="C22" s="55" t="s">
        <v>149</v>
      </c>
      <c r="D22" s="57">
        <v>0</v>
      </c>
      <c r="E22" s="57">
        <v>3.00000000010847</v>
      </c>
      <c r="F22" s="55">
        <v>5.9999999999504885</v>
      </c>
      <c r="G22" s="55">
        <v>1E+30</v>
      </c>
      <c r="H22" s="55">
        <v>3.00000000010847</v>
      </c>
    </row>
    <row r="23" spans="2:8" ht="12.75">
      <c r="B23" s="55" t="s">
        <v>150</v>
      </c>
      <c r="C23" s="55" t="s">
        <v>151</v>
      </c>
      <c r="D23" s="57">
        <v>1.000000000014432</v>
      </c>
      <c r="E23" s="57">
        <v>0</v>
      </c>
      <c r="F23" s="55">
        <v>0.9999999999621422</v>
      </c>
      <c r="G23" s="55">
        <v>0</v>
      </c>
      <c r="H23" s="55">
        <v>1E+30</v>
      </c>
    </row>
    <row r="24" spans="2:8" ht="12.75">
      <c r="B24" s="55" t="s">
        <v>152</v>
      </c>
      <c r="C24" s="55" t="s">
        <v>153</v>
      </c>
      <c r="D24" s="57">
        <v>0</v>
      </c>
      <c r="E24" s="57">
        <v>2.0000000002506897</v>
      </c>
      <c r="F24" s="55">
        <v>3.000000000064062</v>
      </c>
      <c r="G24" s="55">
        <v>1E+30</v>
      </c>
      <c r="H24" s="55">
        <v>2.0000000002506897</v>
      </c>
    </row>
    <row r="25" spans="2:8" ht="12.75">
      <c r="B25" s="55" t="s">
        <v>154</v>
      </c>
      <c r="C25" s="55" t="s">
        <v>155</v>
      </c>
      <c r="D25" s="57">
        <v>0.9999999999944487</v>
      </c>
      <c r="E25" s="57">
        <v>0</v>
      </c>
      <c r="F25" s="55">
        <v>5.9999999999504885</v>
      </c>
      <c r="G25" s="55">
        <v>0</v>
      </c>
      <c r="H25" s="55">
        <v>8.000000000065734</v>
      </c>
    </row>
    <row r="26" spans="2:8" ht="12.75">
      <c r="B26" s="55" t="s">
        <v>123</v>
      </c>
      <c r="C26" s="55" t="s">
        <v>156</v>
      </c>
      <c r="D26" s="57">
        <v>0</v>
      </c>
      <c r="E26" s="57">
        <v>1.000000000008771</v>
      </c>
      <c r="F26" s="55">
        <v>1.9999999999242843</v>
      </c>
      <c r="G26" s="55">
        <v>1E+30</v>
      </c>
      <c r="H26" s="55">
        <v>1.000000000008771</v>
      </c>
    </row>
    <row r="27" spans="2:8" ht="12.75">
      <c r="B27" s="55" t="s">
        <v>157</v>
      </c>
      <c r="C27" s="55" t="s">
        <v>158</v>
      </c>
      <c r="D27" s="57">
        <v>0</v>
      </c>
      <c r="E27" s="57">
        <v>3.0000000000773834</v>
      </c>
      <c r="F27" s="55">
        <v>5.9999999999504885</v>
      </c>
      <c r="G27" s="55">
        <v>1E+30</v>
      </c>
      <c r="H27" s="55">
        <v>3.0000000000773834</v>
      </c>
    </row>
    <row r="28" spans="2:8" ht="12.75">
      <c r="B28" s="55" t="s">
        <v>159</v>
      </c>
      <c r="C28" s="55" t="s">
        <v>160</v>
      </c>
      <c r="D28" s="57">
        <v>2.220446049250313E-16</v>
      </c>
      <c r="E28" s="57">
        <v>0</v>
      </c>
      <c r="F28" s="55">
        <v>1.0000000000032203</v>
      </c>
      <c r="G28" s="55">
        <v>1.00000000000322</v>
      </c>
      <c r="H28" s="55">
        <v>0</v>
      </c>
    </row>
    <row r="29" spans="2:8" ht="12.75">
      <c r="B29" s="55" t="s">
        <v>161</v>
      </c>
      <c r="C29" s="55" t="s">
        <v>162</v>
      </c>
      <c r="D29" s="63">
        <v>1.1102230246251565E-16</v>
      </c>
      <c r="E29" s="63">
        <v>0</v>
      </c>
      <c r="F29" s="55">
        <v>0.9999999999976694</v>
      </c>
      <c r="G29" s="55">
        <v>1.0000000000909284</v>
      </c>
      <c r="H29" s="55">
        <v>0</v>
      </c>
    </row>
    <row r="30" spans="2:8" ht="12.75">
      <c r="B30" s="55" t="s">
        <v>163</v>
      </c>
      <c r="C30" s="55" t="s">
        <v>164</v>
      </c>
      <c r="D30" s="57">
        <v>0</v>
      </c>
      <c r="E30" s="57">
        <v>0.999999999771185</v>
      </c>
      <c r="F30" s="55">
        <v>6.999999999912631</v>
      </c>
      <c r="G30" s="55">
        <v>1E+30</v>
      </c>
      <c r="H30" s="55">
        <v>0.999999999771185</v>
      </c>
    </row>
    <row r="31" spans="2:8" ht="12.75">
      <c r="B31" s="55" t="s">
        <v>165</v>
      </c>
      <c r="C31" s="55" t="s">
        <v>166</v>
      </c>
      <c r="D31" s="57">
        <v>0</v>
      </c>
      <c r="E31" s="57">
        <v>5.999999999806162</v>
      </c>
      <c r="F31" s="55">
        <v>6.999999999912631</v>
      </c>
      <c r="G31" s="55">
        <v>1E+30</v>
      </c>
      <c r="H31" s="55">
        <v>5.999999999806162</v>
      </c>
    </row>
    <row r="32" spans="2:8" ht="12.75">
      <c r="B32" s="55" t="s">
        <v>167</v>
      </c>
      <c r="C32" s="55" t="s">
        <v>168</v>
      </c>
      <c r="D32" s="57">
        <v>0.9999999999933387</v>
      </c>
      <c r="E32" s="57">
        <v>0</v>
      </c>
      <c r="F32" s="55">
        <v>3.000000000064062</v>
      </c>
      <c r="G32" s="55">
        <v>0</v>
      </c>
      <c r="H32" s="55">
        <v>1.0000000000975895</v>
      </c>
    </row>
    <row r="33" spans="2:8" ht="12.75">
      <c r="B33" s="55" t="s">
        <v>169</v>
      </c>
      <c r="C33" s="55" t="s">
        <v>170</v>
      </c>
      <c r="D33" s="57">
        <v>0</v>
      </c>
      <c r="E33" s="57">
        <v>2.9999999998198152</v>
      </c>
      <c r="F33" s="55">
        <v>4.000000000026205</v>
      </c>
      <c r="G33" s="55">
        <v>1E+30</v>
      </c>
      <c r="H33" s="55">
        <v>2.9999999998198152</v>
      </c>
    </row>
    <row r="34" spans="2:8" ht="12.75">
      <c r="B34" s="55" t="s">
        <v>171</v>
      </c>
      <c r="C34" s="55" t="s">
        <v>172</v>
      </c>
      <c r="D34" s="57">
        <v>0.9999999999933389</v>
      </c>
      <c r="E34" s="57">
        <v>0</v>
      </c>
      <c r="F34" s="55">
        <v>0.9999999999621422</v>
      </c>
      <c r="G34" s="55">
        <v>0</v>
      </c>
      <c r="H34" s="55">
        <v>1E+30</v>
      </c>
    </row>
    <row r="35" spans="2:8" ht="12.75">
      <c r="B35" s="55" t="s">
        <v>173</v>
      </c>
      <c r="C35" s="55" t="s">
        <v>174</v>
      </c>
      <c r="D35" s="57">
        <v>0</v>
      </c>
      <c r="E35" s="57">
        <v>0.9999999998133728</v>
      </c>
      <c r="F35" s="55">
        <v>6.999999999912631</v>
      </c>
      <c r="G35" s="55">
        <v>1E+30</v>
      </c>
      <c r="H35" s="55">
        <v>0.9999999998133728</v>
      </c>
    </row>
    <row r="36" spans="2:8" ht="12.75">
      <c r="B36" s="55" t="s">
        <v>175</v>
      </c>
      <c r="C36" s="55" t="s">
        <v>176</v>
      </c>
      <c r="D36" s="57">
        <v>0</v>
      </c>
      <c r="E36" s="57">
        <v>5.999999999848349</v>
      </c>
      <c r="F36" s="55">
        <v>6.999999999912631</v>
      </c>
      <c r="G36" s="55">
        <v>1E+30</v>
      </c>
      <c r="H36" s="55">
        <v>5.999999999848349</v>
      </c>
    </row>
    <row r="37" spans="2:8" ht="12.75">
      <c r="B37" s="55" t="s">
        <v>177</v>
      </c>
      <c r="C37" s="55" t="s">
        <v>178</v>
      </c>
      <c r="D37" s="57">
        <v>0</v>
      </c>
      <c r="E37" s="57">
        <v>0</v>
      </c>
      <c r="F37" s="55">
        <v>2.9999999999930083</v>
      </c>
      <c r="G37" s="55">
        <v>1E+30</v>
      </c>
      <c r="H37" s="55">
        <v>0</v>
      </c>
    </row>
    <row r="38" spans="2:8" ht="13.5" thickBot="1">
      <c r="B38" s="56" t="s">
        <v>179</v>
      </c>
      <c r="C38" s="56" t="s">
        <v>180</v>
      </c>
      <c r="D38" s="58">
        <v>0</v>
      </c>
      <c r="E38" s="58">
        <v>2.999999999862002</v>
      </c>
      <c r="F38" s="56">
        <v>4.000000000026205</v>
      </c>
      <c r="G38" s="56">
        <v>1E+30</v>
      </c>
      <c r="H38" s="56">
        <v>2.999999999862002</v>
      </c>
    </row>
    <row r="40" ht="13.5" thickBot="1">
      <c r="A40" t="s">
        <v>89</v>
      </c>
    </row>
    <row r="41" spans="2:8" ht="12.75">
      <c r="B41" s="61"/>
      <c r="C41" s="61"/>
      <c r="D41" s="61" t="s">
        <v>81</v>
      </c>
      <c r="E41" s="61" t="s">
        <v>90</v>
      </c>
      <c r="F41" s="61" t="s">
        <v>92</v>
      </c>
      <c r="G41" s="61" t="s">
        <v>86</v>
      </c>
      <c r="H41" s="61" t="s">
        <v>86</v>
      </c>
    </row>
    <row r="42" spans="2:8" ht="13.5" thickBot="1">
      <c r="B42" s="62" t="s">
        <v>79</v>
      </c>
      <c r="C42" s="62" t="s">
        <v>80</v>
      </c>
      <c r="D42" s="62" t="s">
        <v>23</v>
      </c>
      <c r="E42" s="62" t="s">
        <v>91</v>
      </c>
      <c r="F42" s="62" t="s">
        <v>93</v>
      </c>
      <c r="G42" s="62" t="s">
        <v>87</v>
      </c>
      <c r="H42" s="62" t="s">
        <v>88</v>
      </c>
    </row>
    <row r="43" spans="2:8" ht="12.75">
      <c r="B43" s="55" t="s">
        <v>181</v>
      </c>
      <c r="C43" s="55" t="s">
        <v>20</v>
      </c>
      <c r="D43" s="57">
        <v>2.2204458742721012E-16</v>
      </c>
      <c r="E43" s="57">
        <v>0</v>
      </c>
      <c r="F43" s="55">
        <v>1</v>
      </c>
      <c r="G43" s="55">
        <v>1E+30</v>
      </c>
      <c r="H43" s="55">
        <v>1</v>
      </c>
    </row>
    <row r="44" spans="2:8" ht="12.75">
      <c r="B44" s="55" t="s">
        <v>182</v>
      </c>
      <c r="C44" s="55" t="s">
        <v>21</v>
      </c>
      <c r="D44" s="57">
        <v>1</v>
      </c>
      <c r="E44" s="57">
        <v>0</v>
      </c>
      <c r="F44" s="55">
        <v>1</v>
      </c>
      <c r="G44" s="55">
        <v>0</v>
      </c>
      <c r="H44" s="55">
        <v>0</v>
      </c>
    </row>
    <row r="45" spans="2:8" ht="12.75">
      <c r="B45" s="55" t="s">
        <v>183</v>
      </c>
      <c r="C45" s="55" t="s">
        <v>22</v>
      </c>
      <c r="D45" s="57">
        <v>1.000000000014432</v>
      </c>
      <c r="E45" s="57">
        <v>-2.0000000001332277</v>
      </c>
      <c r="F45" s="55">
        <v>1</v>
      </c>
      <c r="G45" s="55">
        <v>0</v>
      </c>
      <c r="H45" s="55">
        <v>0.9999999999843467</v>
      </c>
    </row>
    <row r="46" spans="2:8" ht="12.75">
      <c r="B46" s="55" t="s">
        <v>184</v>
      </c>
      <c r="C46" s="55" t="s">
        <v>70</v>
      </c>
      <c r="D46" s="57">
        <v>0.9999999999944489</v>
      </c>
      <c r="E46" s="57">
        <v>-2.0000000001021396</v>
      </c>
      <c r="F46" s="55">
        <v>1</v>
      </c>
      <c r="G46" s="55">
        <v>0</v>
      </c>
      <c r="H46" s="55">
        <v>0</v>
      </c>
    </row>
    <row r="47" spans="2:8" ht="12.75">
      <c r="B47" s="55" t="s">
        <v>185</v>
      </c>
      <c r="C47" s="55" t="s">
        <v>71</v>
      </c>
      <c r="D47" s="57">
        <v>0.9999999999933388</v>
      </c>
      <c r="E47" s="57">
        <v>-1.9999999999111835</v>
      </c>
      <c r="F47" s="55">
        <v>1</v>
      </c>
      <c r="G47" s="55">
        <v>0</v>
      </c>
      <c r="H47" s="55">
        <v>0.9999999999998898</v>
      </c>
    </row>
    <row r="48" spans="2:8" ht="12.75">
      <c r="B48" s="55" t="s">
        <v>186</v>
      </c>
      <c r="C48" s="55" t="s">
        <v>72</v>
      </c>
      <c r="D48" s="57">
        <v>0.9999999999933389</v>
      </c>
      <c r="E48" s="57">
        <v>-1.9999999999533709</v>
      </c>
      <c r="F48" s="55">
        <v>1</v>
      </c>
      <c r="G48" s="55">
        <v>0</v>
      </c>
      <c r="H48" s="55">
        <v>0.9999999999998896</v>
      </c>
    </row>
    <row r="49" spans="2:8" ht="12.75">
      <c r="B49" s="55" t="s">
        <v>187</v>
      </c>
      <c r="C49" s="55" t="s">
        <v>14</v>
      </c>
      <c r="D49" s="57">
        <v>0.999999999993339</v>
      </c>
      <c r="E49" s="57">
        <v>2.999999999908961</v>
      </c>
      <c r="F49" s="55">
        <v>1</v>
      </c>
      <c r="G49" s="55">
        <v>0.9999999999998898</v>
      </c>
      <c r="H49" s="55">
        <v>0</v>
      </c>
    </row>
    <row r="50" spans="2:8" ht="12.75">
      <c r="B50" s="55" t="s">
        <v>188</v>
      </c>
      <c r="C50" s="55" t="s">
        <v>15</v>
      </c>
      <c r="D50" s="57">
        <v>0.9999999999944487</v>
      </c>
      <c r="E50" s="57">
        <v>8.000000000013324</v>
      </c>
      <c r="F50" s="55">
        <v>1</v>
      </c>
      <c r="G50" s="55">
        <v>0</v>
      </c>
      <c r="H50" s="55">
        <v>0</v>
      </c>
    </row>
    <row r="51" spans="2:8" ht="12.75">
      <c r="B51" s="55" t="s">
        <v>189</v>
      </c>
      <c r="C51" s="55" t="s">
        <v>16</v>
      </c>
      <c r="D51" s="57">
        <v>1</v>
      </c>
      <c r="E51" s="57">
        <v>3.000000000011103</v>
      </c>
      <c r="F51" s="55">
        <v>1</v>
      </c>
      <c r="G51" s="55">
        <v>0</v>
      </c>
      <c r="H51" s="55">
        <v>0</v>
      </c>
    </row>
    <row r="52" spans="2:8" ht="12.75">
      <c r="B52" s="55" t="s">
        <v>190</v>
      </c>
      <c r="C52" s="55" t="s">
        <v>17</v>
      </c>
      <c r="D52" s="57">
        <v>0.9999999999933389</v>
      </c>
      <c r="E52" s="57">
        <v>4.999999999955594</v>
      </c>
      <c r="F52" s="55">
        <v>1</v>
      </c>
      <c r="G52" s="55">
        <v>1.000000000006551</v>
      </c>
      <c r="H52" s="55">
        <v>0</v>
      </c>
    </row>
    <row r="53" spans="2:8" ht="13.5" thickBot="1">
      <c r="B53" s="56" t="s">
        <v>191</v>
      </c>
      <c r="C53" s="56" t="s">
        <v>25</v>
      </c>
      <c r="D53" s="58">
        <v>1.0000000000144325</v>
      </c>
      <c r="E53" s="58">
        <v>3.0000000001110223</v>
      </c>
      <c r="F53" s="56">
        <v>1</v>
      </c>
      <c r="G53" s="56">
        <v>0.9999999999843467</v>
      </c>
      <c r="H53" s="56">
        <v>0</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M31"/>
  <sheetViews>
    <sheetView zoomScalePageLayoutView="0" workbookViewId="0" topLeftCell="A17">
      <selection activeCell="E27" sqref="E27"/>
    </sheetView>
  </sheetViews>
  <sheetFormatPr defaultColWidth="9.140625" defaultRowHeight="12.75"/>
  <cols>
    <col min="13" max="13" width="13.140625" style="0" bestFit="1" customWidth="1"/>
  </cols>
  <sheetData>
    <row r="1" ht="12.75">
      <c r="A1" t="s">
        <v>54</v>
      </c>
    </row>
    <row r="2" spans="1:5" ht="12.75">
      <c r="A2" t="s">
        <v>55</v>
      </c>
      <c r="E2" s="3" t="s">
        <v>26</v>
      </c>
    </row>
    <row r="3" ht="12.75">
      <c r="A3" t="s">
        <v>58</v>
      </c>
    </row>
    <row r="4" spans="1:9" ht="13.5" thickBot="1">
      <c r="A4" t="s">
        <v>11</v>
      </c>
      <c r="E4" s="4" t="s">
        <v>65</v>
      </c>
      <c r="F4" s="4" t="s">
        <v>66</v>
      </c>
      <c r="G4" s="4" t="s">
        <v>67</v>
      </c>
      <c r="H4" s="4" t="s">
        <v>68</v>
      </c>
      <c r="I4" s="4" t="s">
        <v>69</v>
      </c>
    </row>
    <row r="5" spans="4:9" ht="12.75">
      <c r="D5" t="s">
        <v>59</v>
      </c>
      <c r="E5" s="7">
        <v>4</v>
      </c>
      <c r="F5" s="8">
        <v>9</v>
      </c>
      <c r="G5" s="8">
        <v>3</v>
      </c>
      <c r="H5" s="8">
        <v>5</v>
      </c>
      <c r="I5" s="37">
        <v>3</v>
      </c>
    </row>
    <row r="6" spans="4:9" ht="12.75">
      <c r="D6" t="s">
        <v>60</v>
      </c>
      <c r="E6" s="10">
        <v>4</v>
      </c>
      <c r="F6" s="11">
        <v>9</v>
      </c>
      <c r="G6" s="11">
        <v>3</v>
      </c>
      <c r="H6" s="11">
        <v>5</v>
      </c>
      <c r="I6" s="38">
        <v>3</v>
      </c>
    </row>
    <row r="7" spans="4:9" ht="12.75">
      <c r="D7" t="s">
        <v>61</v>
      </c>
      <c r="E7" s="10">
        <v>3</v>
      </c>
      <c r="F7" s="11">
        <v>6</v>
      </c>
      <c r="G7" s="11">
        <v>2</v>
      </c>
      <c r="H7" s="11">
        <v>6</v>
      </c>
      <c r="I7" s="38">
        <v>1</v>
      </c>
    </row>
    <row r="8" spans="4:9" ht="12.75">
      <c r="D8" t="s">
        <v>62</v>
      </c>
      <c r="E8" s="10">
        <v>3</v>
      </c>
      <c r="F8" s="11">
        <v>6</v>
      </c>
      <c r="G8" s="11">
        <v>2</v>
      </c>
      <c r="H8" s="11">
        <v>6</v>
      </c>
      <c r="I8" s="38">
        <v>1</v>
      </c>
    </row>
    <row r="9" spans="4:9" ht="12.75">
      <c r="D9" t="s">
        <v>63</v>
      </c>
      <c r="E9" s="10">
        <v>1</v>
      </c>
      <c r="F9" s="11">
        <v>7</v>
      </c>
      <c r="G9" s="11">
        <v>7</v>
      </c>
      <c r="H9" s="11">
        <v>3</v>
      </c>
      <c r="I9" s="38">
        <v>4</v>
      </c>
    </row>
    <row r="10" spans="4:9" ht="13.5" thickBot="1">
      <c r="D10" t="s">
        <v>64</v>
      </c>
      <c r="E10" s="13">
        <v>1</v>
      </c>
      <c r="F10" s="14">
        <v>7</v>
      </c>
      <c r="G10" s="14">
        <v>7</v>
      </c>
      <c r="H10" s="14">
        <v>3</v>
      </c>
      <c r="I10" s="39">
        <v>4</v>
      </c>
    </row>
    <row r="11" spans="5:9" ht="12.75">
      <c r="E11" s="4" t="s">
        <v>65</v>
      </c>
      <c r="F11" s="4" t="s">
        <v>66</v>
      </c>
      <c r="G11" s="4" t="s">
        <v>67</v>
      </c>
      <c r="H11" s="4" t="s">
        <v>68</v>
      </c>
      <c r="I11" s="4" t="s">
        <v>69</v>
      </c>
    </row>
    <row r="12" spans="1:9" ht="12.75">
      <c r="A12" t="s">
        <v>12</v>
      </c>
      <c r="D12" t="s">
        <v>59</v>
      </c>
      <c r="E12" s="17">
        <v>0</v>
      </c>
      <c r="F12" s="18">
        <v>0</v>
      </c>
      <c r="G12" s="18">
        <v>0</v>
      </c>
      <c r="H12" s="18">
        <v>1.1102228496247582E-16</v>
      </c>
      <c r="I12" s="30">
        <v>1.110223024647343E-16</v>
      </c>
    </row>
    <row r="13" spans="4:9" ht="12.75">
      <c r="D13" t="s">
        <v>60</v>
      </c>
      <c r="E13" s="19">
        <v>0</v>
      </c>
      <c r="F13" s="11">
        <v>0</v>
      </c>
      <c r="G13" s="11">
        <v>1</v>
      </c>
      <c r="H13" s="11">
        <v>1.1102233131124734E-16</v>
      </c>
      <c r="I13" s="31">
        <v>0</v>
      </c>
    </row>
    <row r="14" spans="4:9" ht="12.75">
      <c r="D14" t="s">
        <v>61</v>
      </c>
      <c r="E14" s="19">
        <v>0</v>
      </c>
      <c r="F14" s="29">
        <v>0</v>
      </c>
      <c r="G14" s="29">
        <v>0</v>
      </c>
      <c r="H14" s="29">
        <v>0</v>
      </c>
      <c r="I14" s="31">
        <v>1.000000000014432</v>
      </c>
    </row>
    <row r="15" spans="4:9" ht="12.75">
      <c r="D15" t="s">
        <v>62</v>
      </c>
      <c r="E15" s="19">
        <v>0</v>
      </c>
      <c r="F15" s="29">
        <v>0.9999999999944487</v>
      </c>
      <c r="G15" s="29">
        <v>0</v>
      </c>
      <c r="H15" s="29">
        <v>0</v>
      </c>
      <c r="I15" s="31">
        <v>2.220446049250313E-16</v>
      </c>
    </row>
    <row r="16" spans="4:9" ht="12.75">
      <c r="D16" t="s">
        <v>63</v>
      </c>
      <c r="E16" s="35">
        <v>1.1102230246251565E-16</v>
      </c>
      <c r="F16" s="29">
        <v>0</v>
      </c>
      <c r="G16" s="29">
        <v>0</v>
      </c>
      <c r="H16" s="29">
        <v>0.9999999999933387</v>
      </c>
      <c r="I16" s="31">
        <v>0</v>
      </c>
    </row>
    <row r="17" spans="1:9" ht="12.75">
      <c r="A17" t="s">
        <v>23</v>
      </c>
      <c r="B17">
        <f>SUMPRODUCT(E5:I10,E12:I17)</f>
        <v>13.999999999954479</v>
      </c>
      <c r="D17" t="s">
        <v>64</v>
      </c>
      <c r="E17" s="21">
        <v>0.9999999999933389</v>
      </c>
      <c r="F17" s="22">
        <v>0</v>
      </c>
      <c r="G17" s="22">
        <v>0</v>
      </c>
      <c r="H17" s="22">
        <v>0</v>
      </c>
      <c r="I17" s="32">
        <v>0</v>
      </c>
    </row>
    <row r="20" spans="1:13" ht="13.5" thickBot="1">
      <c r="A20" t="s">
        <v>27</v>
      </c>
      <c r="E20" s="4" t="s">
        <v>14</v>
      </c>
      <c r="F20" s="4" t="s">
        <v>15</v>
      </c>
      <c r="G20" s="4" t="s">
        <v>16</v>
      </c>
      <c r="H20" s="4" t="s">
        <v>17</v>
      </c>
      <c r="I20" s="4" t="s">
        <v>25</v>
      </c>
      <c r="L20" s="4" t="s">
        <v>18</v>
      </c>
      <c r="M20" s="4" t="s">
        <v>19</v>
      </c>
    </row>
    <row r="21" spans="4:13" ht="12.75">
      <c r="D21" t="s">
        <v>20</v>
      </c>
      <c r="E21" s="17">
        <v>1</v>
      </c>
      <c r="F21" s="18">
        <v>1</v>
      </c>
      <c r="G21" s="18">
        <v>1</v>
      </c>
      <c r="H21" s="18">
        <v>1</v>
      </c>
      <c r="I21" s="30">
        <v>1</v>
      </c>
      <c r="J21" s="4">
        <f aca="true" t="shared" si="0" ref="J21:J26">SUMPRODUCT(E12:I12,E21:I21)</f>
        <v>2.2204458742721012E-16</v>
      </c>
      <c r="L21" s="9">
        <v>1</v>
      </c>
      <c r="M21" s="4">
        <f aca="true" t="shared" si="1" ref="M21:M26">L21-J21</f>
        <v>0.9999999999999998</v>
      </c>
    </row>
    <row r="22" spans="4:13" ht="12.75">
      <c r="D22" t="s">
        <v>21</v>
      </c>
      <c r="E22" s="19">
        <v>1</v>
      </c>
      <c r="F22" s="11">
        <v>1</v>
      </c>
      <c r="G22" s="11">
        <v>1</v>
      </c>
      <c r="H22" s="11">
        <v>1</v>
      </c>
      <c r="I22" s="31">
        <v>1</v>
      </c>
      <c r="J22" s="4">
        <f t="shared" si="0"/>
        <v>1.0000000000000002</v>
      </c>
      <c r="L22" s="12">
        <v>1</v>
      </c>
      <c r="M22" s="4">
        <f t="shared" si="1"/>
        <v>0</v>
      </c>
    </row>
    <row r="23" spans="4:13" ht="12.75">
      <c r="D23" t="s">
        <v>22</v>
      </c>
      <c r="E23" s="19">
        <v>1</v>
      </c>
      <c r="F23" s="11">
        <v>1</v>
      </c>
      <c r="G23" s="11">
        <v>1</v>
      </c>
      <c r="H23" s="11">
        <v>1</v>
      </c>
      <c r="I23" s="31">
        <v>1</v>
      </c>
      <c r="J23" s="4">
        <f t="shared" si="0"/>
        <v>1.000000000014432</v>
      </c>
      <c r="L23" s="12">
        <v>1</v>
      </c>
      <c r="M23" s="4">
        <f t="shared" si="1"/>
        <v>-1.4432011141707335E-11</v>
      </c>
    </row>
    <row r="24" spans="4:13" ht="12.75">
      <c r="D24" t="s">
        <v>70</v>
      </c>
      <c r="E24" s="19">
        <v>1</v>
      </c>
      <c r="F24" s="11">
        <v>1</v>
      </c>
      <c r="G24" s="11">
        <v>1</v>
      </c>
      <c r="H24" s="11">
        <v>1</v>
      </c>
      <c r="I24" s="31">
        <v>1</v>
      </c>
      <c r="J24" s="4">
        <f t="shared" si="0"/>
        <v>0.9999999999944489</v>
      </c>
      <c r="L24" s="12">
        <v>1</v>
      </c>
      <c r="M24" s="4">
        <f t="shared" si="1"/>
        <v>5.551115123125783E-12</v>
      </c>
    </row>
    <row r="25" spans="4:13" ht="12.75">
      <c r="D25" t="s">
        <v>71</v>
      </c>
      <c r="E25" s="19">
        <v>1</v>
      </c>
      <c r="F25" s="11">
        <v>1</v>
      </c>
      <c r="G25" s="11">
        <v>1</v>
      </c>
      <c r="H25" s="11">
        <v>1</v>
      </c>
      <c r="I25" s="31">
        <v>1</v>
      </c>
      <c r="J25" s="4">
        <f t="shared" si="0"/>
        <v>0.9999999999933388</v>
      </c>
      <c r="L25" s="12">
        <v>1</v>
      </c>
      <c r="M25" s="4">
        <f t="shared" si="1"/>
        <v>6.661227125448477E-12</v>
      </c>
    </row>
    <row r="26" spans="4:13" ht="13.5" thickBot="1">
      <c r="D26" t="s">
        <v>72</v>
      </c>
      <c r="E26" s="21">
        <v>1</v>
      </c>
      <c r="F26" s="22">
        <v>1</v>
      </c>
      <c r="G26" s="22">
        <v>1</v>
      </c>
      <c r="H26" s="22">
        <v>1</v>
      </c>
      <c r="I26" s="32">
        <v>1</v>
      </c>
      <c r="J26" s="4">
        <f t="shared" si="0"/>
        <v>0.9999999999933389</v>
      </c>
      <c r="L26" s="15">
        <v>1</v>
      </c>
      <c r="M26" s="4">
        <f t="shared" si="1"/>
        <v>6.661116103146014E-12</v>
      </c>
    </row>
    <row r="27" spans="5:9" ht="12.75">
      <c r="E27" s="4">
        <f>SUMPRODUCT(E21:E26,E12:E17)</f>
        <v>0.999999999993339</v>
      </c>
      <c r="F27" s="4">
        <f>SUMPRODUCT(F21:F26,F12:F17)</f>
        <v>0.9999999999944487</v>
      </c>
      <c r="G27" s="4">
        <f>SUMPRODUCT(G21:G26,G12:G17)</f>
        <v>1</v>
      </c>
      <c r="H27" s="4">
        <f>SUMPRODUCT(H21:H26,H12:H17)</f>
        <v>0.9999999999933389</v>
      </c>
      <c r="I27" s="4">
        <f>SUMPRODUCT(I21:I26,I12:I17)</f>
        <v>1.0000000000144325</v>
      </c>
    </row>
    <row r="28" ht="13.5" thickBot="1"/>
    <row r="29" spans="4:10" ht="13.5" thickBot="1">
      <c r="D29" s="34" t="s">
        <v>18</v>
      </c>
      <c r="E29" s="5">
        <v>1</v>
      </c>
      <c r="F29" s="6">
        <v>1</v>
      </c>
      <c r="G29" s="6">
        <v>1</v>
      </c>
      <c r="H29" s="6">
        <v>1</v>
      </c>
      <c r="I29" s="33">
        <v>1</v>
      </c>
      <c r="J29" s="11"/>
    </row>
    <row r="30" ht="13.5" thickBot="1">
      <c r="D30" s="34"/>
    </row>
    <row r="31" spans="4:9" ht="13.5" thickBot="1">
      <c r="D31" s="34" t="s">
        <v>19</v>
      </c>
      <c r="E31" s="5">
        <f>E29-E27</f>
        <v>6.661005080843552E-12</v>
      </c>
      <c r="F31" s="6">
        <f>F29-F27</f>
        <v>5.551337167730708E-12</v>
      </c>
      <c r="G31" s="6">
        <f>G29-G27</f>
        <v>0</v>
      </c>
      <c r="H31" s="6">
        <f>H29-H27</f>
        <v>6.661116103146014E-12</v>
      </c>
      <c r="I31" s="33">
        <f>I29-I27</f>
        <v>-1.4432455230917185E-11</v>
      </c>
    </row>
  </sheetData>
  <sheetProtection/>
  <printOptions gridLines="1" headings="1"/>
  <pageMargins left="0.75" right="0.75" top="1" bottom="1" header="0.5" footer="0.5"/>
  <pageSetup horizontalDpi="600" verticalDpi="600" orientation="landscape"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W17"/>
  <sheetViews>
    <sheetView zoomScalePageLayoutView="0" workbookViewId="0" topLeftCell="A1">
      <selection activeCell="I16" sqref="I16"/>
    </sheetView>
  </sheetViews>
  <sheetFormatPr defaultColWidth="9.140625" defaultRowHeight="12.75"/>
  <sheetData>
    <row r="1" spans="1:3" ht="12.75">
      <c r="A1" t="s">
        <v>54</v>
      </c>
      <c r="C1" s="36">
        <v>2008</v>
      </c>
    </row>
    <row r="2" spans="1:3" ht="12.75">
      <c r="A2" t="s">
        <v>55</v>
      </c>
      <c r="C2" t="s">
        <v>73</v>
      </c>
    </row>
    <row r="3" spans="1:5" ht="13.5" thickBot="1">
      <c r="A3" t="s">
        <v>56</v>
      </c>
      <c r="D3" s="4" t="s">
        <v>0</v>
      </c>
      <c r="E3" s="4" t="s">
        <v>1</v>
      </c>
    </row>
    <row r="4" spans="2:5" ht="14.25" thickBot="1" thickTop="1">
      <c r="B4" t="s">
        <v>2</v>
      </c>
      <c r="D4" s="40">
        <v>0</v>
      </c>
      <c r="E4" s="41">
        <v>1</v>
      </c>
    </row>
    <row r="5" spans="4:18" ht="14.25" thickBot="1" thickTop="1">
      <c r="D5" s="4" t="s">
        <v>3</v>
      </c>
      <c r="E5" s="4" t="s">
        <v>4</v>
      </c>
      <c r="R5" s="23" t="s">
        <v>30</v>
      </c>
    </row>
    <row r="6" spans="2:21" ht="14.25" thickBot="1" thickTop="1">
      <c r="B6" t="s">
        <v>5</v>
      </c>
      <c r="C6" s="23" t="s">
        <v>28</v>
      </c>
      <c r="D6" s="40">
        <v>0.14285714285714285</v>
      </c>
      <c r="E6" s="41">
        <v>2.5714285714285716</v>
      </c>
      <c r="G6" s="23"/>
      <c r="R6" s="23" t="s">
        <v>34</v>
      </c>
      <c r="T6" s="23" t="s">
        <v>75</v>
      </c>
      <c r="U6" s="23" t="s">
        <v>76</v>
      </c>
    </row>
    <row r="7" spans="3:21" ht="13.5" thickTop="1">
      <c r="C7" s="23" t="s">
        <v>29</v>
      </c>
      <c r="D7" s="42">
        <f>D6</f>
        <v>0.14285714285714285</v>
      </c>
      <c r="E7" s="42">
        <f>E6</f>
        <v>2.5714285714285716</v>
      </c>
      <c r="R7" s="23" t="s">
        <v>74</v>
      </c>
      <c r="S7" s="23" t="s">
        <v>31</v>
      </c>
      <c r="T7" s="4">
        <v>0</v>
      </c>
      <c r="U7" s="4">
        <v>1</v>
      </c>
    </row>
    <row r="8" spans="19:21" ht="12.75">
      <c r="S8" s="23" t="s">
        <v>32</v>
      </c>
      <c r="T8" s="4">
        <v>1</v>
      </c>
      <c r="U8" s="4">
        <v>1</v>
      </c>
    </row>
    <row r="9" spans="7:23" ht="13.5" thickBot="1">
      <c r="G9" t="s">
        <v>6</v>
      </c>
      <c r="I9" t="s">
        <v>7</v>
      </c>
      <c r="K9" t="s">
        <v>8</v>
      </c>
      <c r="S9" s="23" t="s">
        <v>33</v>
      </c>
      <c r="T9" s="4">
        <v>1</v>
      </c>
      <c r="U9" s="4">
        <v>-1</v>
      </c>
      <c r="V9" s="49" t="s">
        <v>36</v>
      </c>
      <c r="W9" s="49" t="s">
        <v>37</v>
      </c>
    </row>
    <row r="10" spans="2:23" ht="13.5" thickTop="1">
      <c r="B10" t="s">
        <v>9</v>
      </c>
      <c r="D10" s="43">
        <v>-1</v>
      </c>
      <c r="E10" s="44">
        <v>2</v>
      </c>
      <c r="G10" s="47">
        <f>SUMPRODUCT(D6:E6,D10:E10)</f>
        <v>5</v>
      </c>
      <c r="H10" s="4"/>
      <c r="I10" s="47">
        <v>5</v>
      </c>
      <c r="J10" s="1"/>
      <c r="K10" s="47">
        <f>ABS(I10-G10)</f>
        <v>0</v>
      </c>
      <c r="R10" s="23" t="s">
        <v>35</v>
      </c>
      <c r="T10" s="4">
        <v>-1</v>
      </c>
      <c r="U10" s="4">
        <v>-1</v>
      </c>
      <c r="V10" s="4">
        <v>0</v>
      </c>
      <c r="W10" s="4">
        <v>0</v>
      </c>
    </row>
    <row r="11" spans="4:23" ht="13.5" thickBot="1">
      <c r="D11" s="45">
        <v>3</v>
      </c>
      <c r="E11" s="46">
        <v>1</v>
      </c>
      <c r="G11" s="48">
        <f>SUMPRODUCT(D6:E6,D11:E11)</f>
        <v>3</v>
      </c>
      <c r="H11" s="4"/>
      <c r="I11" s="48">
        <v>3</v>
      </c>
      <c r="J11" s="1"/>
      <c r="K11" s="48">
        <f>ABS(I11-G11)</f>
        <v>0</v>
      </c>
      <c r="T11" s="4">
        <v>-1</v>
      </c>
      <c r="U11" s="4">
        <v>1</v>
      </c>
      <c r="V11" s="4">
        <v>0</v>
      </c>
      <c r="W11" s="50">
        <f>20/8</f>
        <v>2.5</v>
      </c>
    </row>
    <row r="12" spans="20:23" ht="13.5" thickTop="1">
      <c r="T12" s="4">
        <v>1</v>
      </c>
      <c r="U12" s="4">
        <v>1</v>
      </c>
      <c r="V12" s="4">
        <f>1/7</f>
        <v>0.14285714285714285</v>
      </c>
      <c r="W12" s="4">
        <f>18/7</f>
        <v>2.5714285714285716</v>
      </c>
    </row>
    <row r="13" spans="20:23" ht="13.5" thickBot="1">
      <c r="T13" s="4">
        <v>1</v>
      </c>
      <c r="U13" s="4">
        <v>0</v>
      </c>
      <c r="V13" s="4">
        <v>1</v>
      </c>
      <c r="W13" s="4">
        <v>0</v>
      </c>
    </row>
    <row r="14" spans="1:21" ht="14.25" thickBot="1" thickTop="1">
      <c r="A14" t="s">
        <v>10</v>
      </c>
      <c r="B14" s="2">
        <f>SUMPRODUCT(D6:E6,D4:E4)</f>
        <v>2.5714285714285716</v>
      </c>
      <c r="R14" s="23" t="s">
        <v>38</v>
      </c>
      <c r="T14" s="49" t="s">
        <v>75</v>
      </c>
      <c r="U14" s="49" t="s">
        <v>76</v>
      </c>
    </row>
    <row r="15" spans="19:21" ht="13.5" thickTop="1">
      <c r="S15" s="23" t="s">
        <v>31</v>
      </c>
      <c r="T15" s="4">
        <f aca="true" t="shared" si="0" ref="T15:U17">T7*3</f>
        <v>0</v>
      </c>
      <c r="U15" s="4">
        <f t="shared" si="0"/>
        <v>3</v>
      </c>
    </row>
    <row r="16" spans="19:21" ht="12.75">
      <c r="S16" s="23" t="s">
        <v>32</v>
      </c>
      <c r="T16" s="4">
        <f t="shared" si="0"/>
        <v>3</v>
      </c>
      <c r="U16" s="4">
        <f t="shared" si="0"/>
        <v>3</v>
      </c>
    </row>
    <row r="17" spans="19:21" ht="12.75">
      <c r="S17" s="23" t="s">
        <v>33</v>
      </c>
      <c r="T17" s="4">
        <f t="shared" si="0"/>
        <v>3</v>
      </c>
      <c r="U17" s="4">
        <f t="shared" si="0"/>
        <v>-3</v>
      </c>
    </row>
  </sheetData>
  <sheetProtection/>
  <printOptions/>
  <pageMargins left="0.75" right="0.75" top="1" bottom="1" header="0.5" footer="0.5"/>
  <pageSetup horizontalDpi="300" verticalDpi="300" orientation="portrait" r:id="rId4"/>
  <headerFooter alignWithMargins="0">
    <oddHeader>&amp;C&amp;A</oddHeader>
    <oddFooter>&amp;CPage &amp;P</oddFooter>
  </headerFooter>
  <drawing r:id="rId3"/>
  <legacyDrawing r:id="rId2"/>
</worksheet>
</file>

<file path=xl/worksheets/sheet3.xml><?xml version="1.0" encoding="utf-8"?>
<worksheet xmlns="http://schemas.openxmlformats.org/spreadsheetml/2006/main" xmlns:r="http://schemas.openxmlformats.org/officeDocument/2006/relationships">
  <dimension ref="A1:H16"/>
  <sheetViews>
    <sheetView showGridLines="0" workbookViewId="0" topLeftCell="A1">
      <selection activeCell="A1" sqref="A1:A3"/>
    </sheetView>
  </sheetViews>
  <sheetFormatPr defaultColWidth="9.140625" defaultRowHeight="12.75"/>
  <cols>
    <col min="1" max="1" width="2.28125" style="0" customWidth="1"/>
    <col min="2" max="2" width="6.421875" style="0" bestFit="1" customWidth="1"/>
    <col min="3" max="3" width="22.00390625" style="0" bestFit="1" customWidth="1"/>
    <col min="4" max="5" width="12.00390625" style="0" bestFit="1" customWidth="1"/>
    <col min="6" max="6" width="10.7109375" style="0" bestFit="1" customWidth="1"/>
    <col min="7" max="8" width="10.140625" style="0" bestFit="1" customWidth="1"/>
  </cols>
  <sheetData>
    <row r="1" ht="12.75">
      <c r="A1" s="54" t="s">
        <v>77</v>
      </c>
    </row>
    <row r="2" ht="12.75">
      <c r="A2" s="54" t="s">
        <v>102</v>
      </c>
    </row>
    <row r="3" ht="12.75">
      <c r="A3" s="54" t="s">
        <v>104</v>
      </c>
    </row>
    <row r="6" ht="13.5" thickBot="1">
      <c r="A6" t="s">
        <v>78</v>
      </c>
    </row>
    <row r="7" spans="2:8" ht="12.75">
      <c r="B7" s="59"/>
      <c r="C7" s="59"/>
      <c r="D7" s="59" t="s">
        <v>81</v>
      </c>
      <c r="E7" s="59" t="s">
        <v>82</v>
      </c>
      <c r="F7" s="59" t="s">
        <v>84</v>
      </c>
      <c r="G7" s="59" t="s">
        <v>86</v>
      </c>
      <c r="H7" s="59" t="s">
        <v>86</v>
      </c>
    </row>
    <row r="8" spans="2:8" ht="13.5" thickBot="1">
      <c r="B8" s="60" t="s">
        <v>79</v>
      </c>
      <c r="C8" s="60" t="s">
        <v>80</v>
      </c>
      <c r="D8" s="60" t="s">
        <v>23</v>
      </c>
      <c r="E8" s="60" t="s">
        <v>83</v>
      </c>
      <c r="F8" s="60" t="s">
        <v>85</v>
      </c>
      <c r="G8" s="60" t="s">
        <v>87</v>
      </c>
      <c r="H8" s="60" t="s">
        <v>88</v>
      </c>
    </row>
    <row r="9" spans="2:8" ht="12.75">
      <c r="B9" s="55" t="s">
        <v>94</v>
      </c>
      <c r="C9" s="55" t="s">
        <v>95</v>
      </c>
      <c r="D9" s="57">
        <v>0.14285714285714277</v>
      </c>
      <c r="E9" s="57">
        <v>0</v>
      </c>
      <c r="F9" s="55">
        <v>0</v>
      </c>
      <c r="G9" s="55">
        <v>2.999999999980424</v>
      </c>
      <c r="H9" s="55">
        <v>0.4999999999855117</v>
      </c>
    </row>
    <row r="10" spans="2:8" ht="13.5" thickBot="1">
      <c r="B10" s="56" t="s">
        <v>96</v>
      </c>
      <c r="C10" s="56" t="s">
        <v>97</v>
      </c>
      <c r="D10" s="58">
        <v>2.5714285714285716</v>
      </c>
      <c r="E10" s="58">
        <v>0</v>
      </c>
      <c r="F10" s="56">
        <v>1.0000000000003832</v>
      </c>
      <c r="G10" s="56">
        <v>1E+30</v>
      </c>
      <c r="H10" s="56">
        <v>1.0000000000003832</v>
      </c>
    </row>
    <row r="12" ht="13.5" thickBot="1">
      <c r="A12" t="s">
        <v>89</v>
      </c>
    </row>
    <row r="13" spans="2:8" ht="12.75">
      <c r="B13" s="59"/>
      <c r="C13" s="59"/>
      <c r="D13" s="59" t="s">
        <v>81</v>
      </c>
      <c r="E13" s="59" t="s">
        <v>90</v>
      </c>
      <c r="F13" s="59" t="s">
        <v>92</v>
      </c>
      <c r="G13" s="59" t="s">
        <v>86</v>
      </c>
      <c r="H13" s="59" t="s">
        <v>86</v>
      </c>
    </row>
    <row r="14" spans="2:8" ht="13.5" thickBot="1">
      <c r="B14" s="60" t="s">
        <v>79</v>
      </c>
      <c r="C14" s="60" t="s">
        <v>80</v>
      </c>
      <c r="D14" s="60" t="s">
        <v>23</v>
      </c>
      <c r="E14" s="60" t="s">
        <v>91</v>
      </c>
      <c r="F14" s="60" t="s">
        <v>93</v>
      </c>
      <c r="G14" s="60" t="s">
        <v>87</v>
      </c>
      <c r="H14" s="60" t="s">
        <v>88</v>
      </c>
    </row>
    <row r="15" spans="2:8" ht="12.75">
      <c r="B15" s="55" t="s">
        <v>98</v>
      </c>
      <c r="C15" s="55" t="s">
        <v>99</v>
      </c>
      <c r="D15" s="57">
        <v>5</v>
      </c>
      <c r="E15" s="57">
        <v>0.42857142857280317</v>
      </c>
      <c r="F15" s="55">
        <v>5</v>
      </c>
      <c r="G15" s="55">
        <v>0.9999999999902667</v>
      </c>
      <c r="H15" s="55">
        <v>5.999999999983056</v>
      </c>
    </row>
    <row r="16" spans="2:8" ht="13.5" thickBot="1">
      <c r="B16" s="56" t="s">
        <v>100</v>
      </c>
      <c r="C16" s="56" t="s">
        <v>6</v>
      </c>
      <c r="D16" s="58">
        <v>36</v>
      </c>
      <c r="E16" s="58">
        <v>0.01190476190455337</v>
      </c>
      <c r="F16" s="56">
        <v>36</v>
      </c>
      <c r="G16" s="56">
        <v>1E+30</v>
      </c>
      <c r="H16" s="56">
        <v>5.999999999931238</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S17"/>
  <sheetViews>
    <sheetView zoomScalePageLayoutView="0" workbookViewId="0" topLeftCell="B1">
      <selection activeCell="P7" sqref="P7:Q9"/>
    </sheetView>
  </sheetViews>
  <sheetFormatPr defaultColWidth="9.140625" defaultRowHeight="12.75"/>
  <cols>
    <col min="1" max="1" width="13.8515625" style="0" customWidth="1"/>
  </cols>
  <sheetData>
    <row r="1" ht="12.75">
      <c r="A1" t="s">
        <v>54</v>
      </c>
    </row>
    <row r="2" ht="12.75">
      <c r="A2" t="s">
        <v>55</v>
      </c>
    </row>
    <row r="3" spans="1:5" ht="13.5" thickBot="1">
      <c r="A3" t="s">
        <v>56</v>
      </c>
      <c r="D3" s="4" t="s">
        <v>0</v>
      </c>
      <c r="E3" s="4" t="s">
        <v>1</v>
      </c>
    </row>
    <row r="4" spans="2:5" ht="14.25" thickBot="1" thickTop="1">
      <c r="B4" t="s">
        <v>2</v>
      </c>
      <c r="D4" s="40">
        <v>0</v>
      </c>
      <c r="E4" s="41">
        <v>1</v>
      </c>
    </row>
    <row r="5" spans="4:14" ht="14.25" thickBot="1" thickTop="1">
      <c r="D5" s="4" t="s">
        <v>3</v>
      </c>
      <c r="E5" s="4" t="s">
        <v>4</v>
      </c>
      <c r="N5" s="23" t="s">
        <v>30</v>
      </c>
    </row>
    <row r="6" spans="2:17" ht="14.25" thickBot="1" thickTop="1">
      <c r="B6" t="s">
        <v>5</v>
      </c>
      <c r="C6" s="23" t="s">
        <v>28</v>
      </c>
      <c r="D6" s="40">
        <v>0.14285714285714277</v>
      </c>
      <c r="E6" s="41">
        <v>2.5714285714285716</v>
      </c>
      <c r="G6" s="23"/>
      <c r="N6" s="23"/>
      <c r="P6" s="23" t="s">
        <v>75</v>
      </c>
      <c r="Q6" s="23" t="s">
        <v>76</v>
      </c>
    </row>
    <row r="7" spans="3:17" ht="13.5" thickTop="1">
      <c r="C7" s="23" t="s">
        <v>29</v>
      </c>
      <c r="D7" s="42">
        <f>D6</f>
        <v>0.14285714285714277</v>
      </c>
      <c r="E7" s="42">
        <f>E6</f>
        <v>2.5714285714285716</v>
      </c>
      <c r="N7" s="23" t="s">
        <v>39</v>
      </c>
      <c r="O7" s="23" t="s">
        <v>31</v>
      </c>
      <c r="P7" s="4">
        <v>0</v>
      </c>
      <c r="Q7" s="4">
        <v>1</v>
      </c>
    </row>
    <row r="8" spans="15:17" ht="12.75">
      <c r="O8" s="23" t="s">
        <v>32</v>
      </c>
      <c r="P8" s="4">
        <v>1</v>
      </c>
      <c r="Q8" s="4">
        <v>1</v>
      </c>
    </row>
    <row r="9" spans="7:19" ht="13.5" thickBot="1">
      <c r="G9" t="s">
        <v>6</v>
      </c>
      <c r="I9" t="s">
        <v>7</v>
      </c>
      <c r="K9" t="s">
        <v>8</v>
      </c>
      <c r="O9" s="23" t="s">
        <v>33</v>
      </c>
      <c r="P9" s="4">
        <v>1</v>
      </c>
      <c r="Q9" s="4">
        <v>-1</v>
      </c>
      <c r="R9" s="23"/>
      <c r="S9" s="23"/>
    </row>
    <row r="10" spans="2:14" ht="13.5" thickTop="1">
      <c r="B10" t="s">
        <v>9</v>
      </c>
      <c r="D10" s="43">
        <v>-1</v>
      </c>
      <c r="E10" s="44">
        <v>2</v>
      </c>
      <c r="G10" s="47">
        <f>SUMPRODUCT(D6:E6,D10:E10)</f>
        <v>5.000000000000001</v>
      </c>
      <c r="H10" s="4"/>
      <c r="I10" s="47">
        <v>5</v>
      </c>
      <c r="J10" s="11"/>
      <c r="K10" s="47">
        <f>ABS(I10-G10)</f>
        <v>8.881784197001252E-16</v>
      </c>
      <c r="N10" s="23"/>
    </row>
    <row r="11" spans="4:19" ht="13.5" thickBot="1">
      <c r="D11" s="45">
        <v>36</v>
      </c>
      <c r="E11" s="46">
        <v>12</v>
      </c>
      <c r="G11" s="48">
        <f>SUMPRODUCT(D6:E6,D11:E11)</f>
        <v>36</v>
      </c>
      <c r="H11" s="4"/>
      <c r="I11" s="48">
        <v>36</v>
      </c>
      <c r="J11" s="11"/>
      <c r="K11" s="48">
        <f>ABS(I11-G11)</f>
        <v>0</v>
      </c>
      <c r="S11" s="24"/>
    </row>
    <row r="12" ht="13.5" thickTop="1"/>
    <row r="13" ht="13.5" thickBot="1"/>
    <row r="14" spans="1:17" ht="14.25" thickBot="1" thickTop="1">
      <c r="A14" t="s">
        <v>10</v>
      </c>
      <c r="B14" s="2">
        <f>SUMPRODUCT(D6:E6,D4:E4)</f>
        <v>2.5714285714285716</v>
      </c>
      <c r="P14" s="23"/>
      <c r="Q14" s="23"/>
    </row>
    <row r="15" ht="13.5" thickTop="1">
      <c r="O15" s="23"/>
    </row>
    <row r="16" ht="12.75">
      <c r="O16" s="23"/>
    </row>
    <row r="17" ht="12.75">
      <c r="O17" s="23"/>
    </row>
  </sheetData>
  <sheetProtection/>
  <printOptions/>
  <pageMargins left="0.75" right="0.75" top="1" bottom="1" header="0.5" footer="0.5"/>
  <pageSetup horizontalDpi="300" verticalDpi="300" orientation="portrait" r:id="rId4"/>
  <headerFooter alignWithMargins="0">
    <oddHeader>&amp;C&amp;A</oddHeader>
    <oddFooter>&amp;CPage &amp;P</oddFooter>
  </headerFooter>
  <drawing r:id="rId3"/>
  <legacyDrawing r:id="rId2"/>
</worksheet>
</file>

<file path=xl/worksheets/sheet5.xml><?xml version="1.0" encoding="utf-8"?>
<worksheet xmlns="http://schemas.openxmlformats.org/spreadsheetml/2006/main" xmlns:r="http://schemas.openxmlformats.org/officeDocument/2006/relationships">
  <dimension ref="A1:H16"/>
  <sheetViews>
    <sheetView showGridLines="0" workbookViewId="0" topLeftCell="A1">
      <selection activeCell="A1" sqref="A1:A3"/>
    </sheetView>
  </sheetViews>
  <sheetFormatPr defaultColWidth="9.140625" defaultRowHeight="12.75"/>
  <cols>
    <col min="1" max="1" width="2.28125" style="0" customWidth="1"/>
    <col min="2" max="2" width="6.421875" style="0" bestFit="1" customWidth="1"/>
    <col min="3" max="3" width="22.00390625" style="0" bestFit="1" customWidth="1"/>
    <col min="4" max="5" width="12.00390625" style="0" bestFit="1" customWidth="1"/>
    <col min="6" max="6" width="10.7109375" style="0" bestFit="1" customWidth="1"/>
    <col min="7" max="8" width="10.140625" style="0" bestFit="1" customWidth="1"/>
  </cols>
  <sheetData>
    <row r="1" ht="12.75">
      <c r="A1" s="54" t="s">
        <v>77</v>
      </c>
    </row>
    <row r="2" ht="12.75">
      <c r="A2" s="54" t="s">
        <v>105</v>
      </c>
    </row>
    <row r="3" ht="12.75">
      <c r="A3" s="54" t="s">
        <v>106</v>
      </c>
    </row>
    <row r="6" ht="13.5" thickBot="1">
      <c r="A6" t="s">
        <v>78</v>
      </c>
    </row>
    <row r="7" spans="2:8" ht="12.75">
      <c r="B7" s="61"/>
      <c r="C7" s="61"/>
      <c r="D7" s="61" t="s">
        <v>81</v>
      </c>
      <c r="E7" s="61" t="s">
        <v>82</v>
      </c>
      <c r="F7" s="61" t="s">
        <v>84</v>
      </c>
      <c r="G7" s="61" t="s">
        <v>86</v>
      </c>
      <c r="H7" s="61" t="s">
        <v>86</v>
      </c>
    </row>
    <row r="8" spans="2:8" ht="13.5" thickBot="1">
      <c r="B8" s="62" t="s">
        <v>79</v>
      </c>
      <c r="C8" s="62" t="s">
        <v>80</v>
      </c>
      <c r="D8" s="62" t="s">
        <v>23</v>
      </c>
      <c r="E8" s="62" t="s">
        <v>83</v>
      </c>
      <c r="F8" s="62" t="s">
        <v>85</v>
      </c>
      <c r="G8" s="62" t="s">
        <v>87</v>
      </c>
      <c r="H8" s="62" t="s">
        <v>88</v>
      </c>
    </row>
    <row r="9" spans="2:8" ht="12.75">
      <c r="B9" s="55" t="s">
        <v>94</v>
      </c>
      <c r="C9" s="55" t="s">
        <v>95</v>
      </c>
      <c r="D9" s="57">
        <v>0.011904761904761908</v>
      </c>
      <c r="E9" s="57">
        <v>0</v>
      </c>
      <c r="F9" s="55">
        <v>0</v>
      </c>
      <c r="G9" s="55">
        <v>36.00000000001379</v>
      </c>
      <c r="H9" s="55">
        <v>5.999999999984535</v>
      </c>
    </row>
    <row r="10" spans="2:8" ht="13.5" thickBot="1">
      <c r="B10" s="56" t="s">
        <v>96</v>
      </c>
      <c r="C10" s="56" t="s">
        <v>97</v>
      </c>
      <c r="D10" s="58">
        <v>2.5714285714285716</v>
      </c>
      <c r="E10" s="58">
        <v>0</v>
      </c>
      <c r="F10" s="56">
        <v>1.0000000000003832</v>
      </c>
      <c r="G10" s="56">
        <v>1E+30</v>
      </c>
      <c r="H10" s="56">
        <v>1.0000000000003832</v>
      </c>
    </row>
    <row r="12" ht="13.5" thickBot="1">
      <c r="A12" t="s">
        <v>89</v>
      </c>
    </row>
    <row r="13" spans="2:8" ht="12.75">
      <c r="B13" s="61"/>
      <c r="C13" s="61"/>
      <c r="D13" s="61" t="s">
        <v>81</v>
      </c>
      <c r="E13" s="61" t="s">
        <v>90</v>
      </c>
      <c r="F13" s="61" t="s">
        <v>92</v>
      </c>
      <c r="G13" s="61" t="s">
        <v>86</v>
      </c>
      <c r="H13" s="61" t="s">
        <v>86</v>
      </c>
    </row>
    <row r="14" spans="2:8" ht="13.5" thickBot="1">
      <c r="B14" s="62" t="s">
        <v>79</v>
      </c>
      <c r="C14" s="62" t="s">
        <v>80</v>
      </c>
      <c r="D14" s="62" t="s">
        <v>23</v>
      </c>
      <c r="E14" s="62" t="s">
        <v>91</v>
      </c>
      <c r="F14" s="62" t="s">
        <v>93</v>
      </c>
      <c r="G14" s="62" t="s">
        <v>87</v>
      </c>
      <c r="H14" s="62" t="s">
        <v>88</v>
      </c>
    </row>
    <row r="15" spans="2:8" ht="12.75">
      <c r="B15" s="55" t="s">
        <v>98</v>
      </c>
      <c r="C15" s="55" t="s">
        <v>99</v>
      </c>
      <c r="D15" s="57">
        <v>5</v>
      </c>
      <c r="E15" s="57">
        <v>0.42857142857086966</v>
      </c>
      <c r="F15" s="55">
        <v>5</v>
      </c>
      <c r="G15" s="55">
        <v>1.0000000000016873</v>
      </c>
      <c r="H15" s="55">
        <v>6.000000000010125</v>
      </c>
    </row>
    <row r="16" spans="2:8" ht="13.5" thickBot="1">
      <c r="B16" s="56" t="s">
        <v>100</v>
      </c>
      <c r="C16" s="56" t="s">
        <v>6</v>
      </c>
      <c r="D16" s="58">
        <v>3</v>
      </c>
      <c r="E16" s="58">
        <v>0.14285714285678033</v>
      </c>
      <c r="F16" s="56">
        <v>3</v>
      </c>
      <c r="G16" s="56">
        <v>1E+30</v>
      </c>
      <c r="H16" s="56">
        <v>0.4999999999999802</v>
      </c>
    </row>
  </sheetData>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W17"/>
  <sheetViews>
    <sheetView zoomScalePageLayoutView="0" workbookViewId="0" topLeftCell="E1">
      <selection activeCell="T7" sqref="T7:U9"/>
    </sheetView>
  </sheetViews>
  <sheetFormatPr defaultColWidth="9.140625" defaultRowHeight="12.75"/>
  <sheetData>
    <row r="1" ht="12.75">
      <c r="A1" t="s">
        <v>54</v>
      </c>
    </row>
    <row r="2" ht="12.75">
      <c r="A2" t="s">
        <v>55</v>
      </c>
    </row>
    <row r="3" spans="1:5" ht="13.5" thickBot="1">
      <c r="A3" t="s">
        <v>56</v>
      </c>
      <c r="D3" s="4" t="s">
        <v>0</v>
      </c>
      <c r="E3" s="4" t="s">
        <v>1</v>
      </c>
    </row>
    <row r="4" spans="2:5" ht="14.25" thickBot="1" thickTop="1">
      <c r="B4" t="s">
        <v>2</v>
      </c>
      <c r="D4" s="40">
        <v>0</v>
      </c>
      <c r="E4" s="41">
        <v>1</v>
      </c>
    </row>
    <row r="5" spans="4:18" ht="14.25" thickBot="1" thickTop="1">
      <c r="D5" s="4" t="s">
        <v>3</v>
      </c>
      <c r="E5" s="4" t="s">
        <v>4</v>
      </c>
      <c r="R5" s="23" t="s">
        <v>30</v>
      </c>
    </row>
    <row r="6" spans="2:21" ht="14.25" thickBot="1" thickTop="1">
      <c r="B6" t="s">
        <v>5</v>
      </c>
      <c r="C6" s="23" t="s">
        <v>28</v>
      </c>
      <c r="D6" s="40">
        <v>0.011904761904761908</v>
      </c>
      <c r="E6" s="41">
        <v>2.5714285714285716</v>
      </c>
      <c r="G6" s="23"/>
      <c r="R6" s="23"/>
      <c r="T6" s="23" t="s">
        <v>75</v>
      </c>
      <c r="U6" s="23" t="s">
        <v>76</v>
      </c>
    </row>
    <row r="7" spans="3:21" ht="13.5" thickTop="1">
      <c r="C7" s="23" t="s">
        <v>29</v>
      </c>
      <c r="D7" s="51">
        <f>D6</f>
        <v>0.011904761904761908</v>
      </c>
      <c r="E7" s="42">
        <f>E6</f>
        <v>2.5714285714285716</v>
      </c>
      <c r="R7" s="23" t="s">
        <v>40</v>
      </c>
      <c r="S7" s="23" t="s">
        <v>31</v>
      </c>
      <c r="T7" s="4">
        <v>0</v>
      </c>
      <c r="U7" s="4">
        <v>1</v>
      </c>
    </row>
    <row r="8" spans="19:21" ht="12.75">
      <c r="S8" s="23" t="s">
        <v>32</v>
      </c>
      <c r="T8" s="4">
        <v>12</v>
      </c>
      <c r="U8" s="4">
        <v>1</v>
      </c>
    </row>
    <row r="9" spans="7:23" ht="13.5" thickBot="1">
      <c r="G9" t="s">
        <v>6</v>
      </c>
      <c r="I9" t="s">
        <v>7</v>
      </c>
      <c r="K9" t="s">
        <v>8</v>
      </c>
      <c r="S9" s="23" t="s">
        <v>33</v>
      </c>
      <c r="T9" s="4">
        <v>12</v>
      </c>
      <c r="U9" s="4">
        <v>-1</v>
      </c>
      <c r="V9" s="23"/>
      <c r="W9" s="23"/>
    </row>
    <row r="10" spans="2:18" ht="13.5" thickTop="1">
      <c r="B10" t="s">
        <v>9</v>
      </c>
      <c r="D10" s="43">
        <v>-12</v>
      </c>
      <c r="E10" s="44">
        <v>2</v>
      </c>
      <c r="F10" s="4"/>
      <c r="G10" s="47">
        <f>SUMPRODUCT(D6:E6,D10:E10)</f>
        <v>5</v>
      </c>
      <c r="H10" s="4"/>
      <c r="I10" s="47">
        <v>5</v>
      </c>
      <c r="J10" s="11"/>
      <c r="K10" s="47">
        <f>ABS(I10-G10)</f>
        <v>0</v>
      </c>
      <c r="R10" s="23"/>
    </row>
    <row r="11" spans="4:23" ht="13.5" thickBot="1">
      <c r="D11" s="45">
        <v>36</v>
      </c>
      <c r="E11" s="46">
        <v>1</v>
      </c>
      <c r="F11" s="4"/>
      <c r="G11" s="48">
        <f>SUMPRODUCT(D6:E6,D11:E11)</f>
        <v>3.0000000000000004</v>
      </c>
      <c r="H11" s="4"/>
      <c r="I11" s="48">
        <v>3</v>
      </c>
      <c r="J11" s="11"/>
      <c r="K11" s="48">
        <f>ABS(I11-G11)</f>
        <v>4.440892098500626E-16</v>
      </c>
      <c r="W11" s="24"/>
    </row>
    <row r="12" ht="13.5" thickTop="1"/>
    <row r="13" ht="13.5" thickBot="1"/>
    <row r="14" spans="1:21" ht="14.25" thickBot="1" thickTop="1">
      <c r="A14" t="s">
        <v>10</v>
      </c>
      <c r="B14" s="2">
        <f>SUMPRODUCT(D6:E6,D4:E4)</f>
        <v>2.5714285714285716</v>
      </c>
      <c r="T14" s="23"/>
      <c r="U14" s="23"/>
    </row>
    <row r="15" ht="13.5" thickTop="1">
      <c r="S15" s="23"/>
    </row>
    <row r="16" ht="12.75">
      <c r="S16" s="23"/>
    </row>
    <row r="17" ht="12.75">
      <c r="S17" s="23"/>
    </row>
  </sheetData>
  <sheetProtection/>
  <printOptions/>
  <pageMargins left="0.75" right="0.75" top="1" bottom="1" header="0.5" footer="0.5"/>
  <pageSetup horizontalDpi="300" verticalDpi="300" orientation="portrait" r:id="rId4"/>
  <headerFooter alignWithMargins="0">
    <oddHeader>&amp;C&amp;A</oddHeader>
    <oddFooter>&amp;CPage &amp;P</oddFooter>
  </headerFooter>
  <drawing r:id="rId3"/>
  <legacyDrawing r:id="rId2"/>
</worksheet>
</file>

<file path=xl/worksheets/sheet7.xml><?xml version="1.0" encoding="utf-8"?>
<worksheet xmlns="http://schemas.openxmlformats.org/spreadsheetml/2006/main" xmlns:r="http://schemas.openxmlformats.org/officeDocument/2006/relationships">
  <dimension ref="A1:S17"/>
  <sheetViews>
    <sheetView zoomScalePageLayoutView="0" workbookViewId="0" topLeftCell="A10">
      <selection activeCell="B14" sqref="B14"/>
    </sheetView>
  </sheetViews>
  <sheetFormatPr defaultColWidth="9.140625" defaultRowHeight="12.75"/>
  <sheetData>
    <row r="1" ht="12.75">
      <c r="A1" t="s">
        <v>54</v>
      </c>
    </row>
    <row r="2" ht="12.75">
      <c r="A2" t="s">
        <v>55</v>
      </c>
    </row>
    <row r="3" spans="1:5" ht="13.5" thickBot="1">
      <c r="A3" t="s">
        <v>56</v>
      </c>
      <c r="D3" s="4" t="s">
        <v>0</v>
      </c>
      <c r="E3" s="4" t="s">
        <v>1</v>
      </c>
    </row>
    <row r="4" spans="2:5" ht="14.25" thickBot="1" thickTop="1">
      <c r="B4" t="s">
        <v>2</v>
      </c>
      <c r="D4" s="40">
        <v>0</v>
      </c>
      <c r="E4" s="41">
        <v>1</v>
      </c>
    </row>
    <row r="5" spans="4:14" ht="14.25" thickBot="1" thickTop="1">
      <c r="D5" s="4" t="s">
        <v>3</v>
      </c>
      <c r="E5" s="4" t="s">
        <v>4</v>
      </c>
      <c r="N5" s="23" t="s">
        <v>30</v>
      </c>
    </row>
    <row r="6" spans="2:17" ht="14.25" thickBot="1" thickTop="1">
      <c r="B6" t="s">
        <v>5</v>
      </c>
      <c r="C6" s="23" t="s">
        <v>28</v>
      </c>
      <c r="D6" s="40">
        <v>1E+30</v>
      </c>
      <c r="E6" s="41">
        <v>4.999999999994452E+29</v>
      </c>
      <c r="G6" s="23"/>
      <c r="N6" s="23"/>
      <c r="P6" s="23" t="s">
        <v>75</v>
      </c>
      <c r="Q6" s="23" t="s">
        <v>76</v>
      </c>
    </row>
    <row r="7" spans="3:18" ht="13.5" thickTop="1">
      <c r="C7" s="23" t="s">
        <v>29</v>
      </c>
      <c r="D7" s="42">
        <f>D6</f>
        <v>1E+30</v>
      </c>
      <c r="E7" s="42">
        <f>E6</f>
        <v>4.999999999994452E+29</v>
      </c>
      <c r="N7" s="23" t="s">
        <v>41</v>
      </c>
      <c r="O7" s="23" t="s">
        <v>31</v>
      </c>
      <c r="P7" s="4">
        <v>0</v>
      </c>
      <c r="Q7" s="4">
        <v>1</v>
      </c>
      <c r="R7" s="23" t="s">
        <v>42</v>
      </c>
    </row>
    <row r="8" spans="4:18" ht="12.75">
      <c r="D8" s="4"/>
      <c r="E8" s="4"/>
      <c r="O8" s="23" t="s">
        <v>32</v>
      </c>
      <c r="P8" s="4">
        <v>1</v>
      </c>
      <c r="Q8" s="4">
        <v>1</v>
      </c>
      <c r="R8" s="23" t="s">
        <v>42</v>
      </c>
    </row>
    <row r="9" spans="4:19" ht="13.5" thickBot="1">
      <c r="D9" s="4"/>
      <c r="E9" s="4"/>
      <c r="G9" t="s">
        <v>6</v>
      </c>
      <c r="I9" t="s">
        <v>7</v>
      </c>
      <c r="K9" t="s">
        <v>8</v>
      </c>
      <c r="O9" s="23" t="s">
        <v>33</v>
      </c>
      <c r="P9" s="4">
        <v>1</v>
      </c>
      <c r="Q9" s="4">
        <v>-1</v>
      </c>
      <c r="R9" s="23" t="s">
        <v>42</v>
      </c>
      <c r="S9" s="23"/>
    </row>
    <row r="10" spans="2:14" ht="13.5" thickTop="1">
      <c r="B10" t="s">
        <v>9</v>
      </c>
      <c r="D10" s="43">
        <v>-1</v>
      </c>
      <c r="E10" s="44">
        <v>2</v>
      </c>
      <c r="G10" s="47">
        <f>SUMPRODUCT(D6:E6,D10:E10)</f>
        <v>-1.109574358193406E+18</v>
      </c>
      <c r="H10" s="4"/>
      <c r="I10" s="47">
        <v>5</v>
      </c>
      <c r="J10" s="11"/>
      <c r="K10" s="47">
        <f>ABS(I10-G10)</f>
        <v>1.109574358193406E+18</v>
      </c>
      <c r="N10" s="23"/>
    </row>
    <row r="11" spans="4:19" ht="13.5" thickBot="1">
      <c r="D11" s="45">
        <v>-36</v>
      </c>
      <c r="E11" s="46">
        <v>-12</v>
      </c>
      <c r="G11" s="48">
        <f>SUMPRODUCT(D6:E6,D11:E11)</f>
        <v>-4.199999999999334E+31</v>
      </c>
      <c r="H11" s="4"/>
      <c r="I11" s="48">
        <v>-36</v>
      </c>
      <c r="J11" s="11"/>
      <c r="K11" s="48">
        <f>ABS(I11-G11)</f>
        <v>4.199999999999334E+31</v>
      </c>
      <c r="S11" s="24"/>
    </row>
    <row r="12" ht="13.5" thickTop="1"/>
    <row r="13" ht="13.5" thickBot="1"/>
    <row r="14" spans="1:17" ht="14.25" thickBot="1" thickTop="1">
      <c r="A14" t="s">
        <v>10</v>
      </c>
      <c r="B14" s="52">
        <f>SUMPRODUCT(D6:E6,D4:E4)</f>
        <v>4.999999999994452E+29</v>
      </c>
      <c r="P14" s="23"/>
      <c r="Q14" s="23"/>
    </row>
    <row r="15" ht="13.5" thickTop="1">
      <c r="O15" s="23"/>
    </row>
    <row r="16" ht="12.75">
      <c r="O16" s="23"/>
    </row>
    <row r="17" ht="12.75">
      <c r="O17" s="23"/>
    </row>
  </sheetData>
  <sheetProtection/>
  <printOptions/>
  <pageMargins left="0.75" right="0.75" top="1" bottom="1" header="0.5" footer="0.5"/>
  <pageSetup horizontalDpi="300" verticalDpi="300" orientation="portrait" r:id="rId4"/>
  <headerFooter alignWithMargins="0">
    <oddHeader>&amp;C&amp;A</oddHeader>
    <oddFooter>&amp;CPage &amp;P</oddFooter>
  </headerFooter>
  <drawing r:id="rId3"/>
  <legacyDrawing r:id="rId2"/>
</worksheet>
</file>

<file path=xl/worksheets/sheet8.xml><?xml version="1.0" encoding="utf-8"?>
<worksheet xmlns="http://schemas.openxmlformats.org/spreadsheetml/2006/main" xmlns:r="http://schemas.openxmlformats.org/officeDocument/2006/relationships">
  <dimension ref="A1:H17"/>
  <sheetViews>
    <sheetView showGridLines="0" workbookViewId="0" topLeftCell="A1">
      <selection activeCell="A1" sqref="A1:A3"/>
    </sheetView>
  </sheetViews>
  <sheetFormatPr defaultColWidth="9.140625" defaultRowHeight="12.75"/>
  <cols>
    <col min="1" max="1" width="2.28125" style="0" customWidth="1"/>
    <col min="2" max="2" width="6.28125" style="0" bestFit="1" customWidth="1"/>
    <col min="3" max="3" width="11.28125" style="0" bestFit="1" customWidth="1"/>
    <col min="4" max="4" width="6.28125" style="0" customWidth="1"/>
    <col min="5" max="5" width="9.00390625" style="0" bestFit="1" customWidth="1"/>
    <col min="6" max="6" width="10.7109375" style="0" bestFit="1" customWidth="1"/>
    <col min="7" max="8" width="10.140625" style="0" bestFit="1" customWidth="1"/>
  </cols>
  <sheetData>
    <row r="1" ht="12.75">
      <c r="A1" s="54" t="s">
        <v>77</v>
      </c>
    </row>
    <row r="2" ht="12.75">
      <c r="A2" s="54" t="s">
        <v>107</v>
      </c>
    </row>
    <row r="3" ht="12.75">
      <c r="A3" s="54" t="s">
        <v>108</v>
      </c>
    </row>
    <row r="6" ht="13.5" thickBot="1">
      <c r="A6" t="s">
        <v>78</v>
      </c>
    </row>
    <row r="7" spans="2:8" ht="12.75">
      <c r="B7" s="61"/>
      <c r="C7" s="61"/>
      <c r="D7" s="61" t="s">
        <v>81</v>
      </c>
      <c r="E7" s="61" t="s">
        <v>82</v>
      </c>
      <c r="F7" s="61" t="s">
        <v>84</v>
      </c>
      <c r="G7" s="61" t="s">
        <v>86</v>
      </c>
      <c r="H7" s="61" t="s">
        <v>86</v>
      </c>
    </row>
    <row r="8" spans="2:8" ht="13.5" thickBot="1">
      <c r="B8" s="62" t="s">
        <v>79</v>
      </c>
      <c r="C8" s="62" t="s">
        <v>80</v>
      </c>
      <c r="D8" s="62" t="s">
        <v>23</v>
      </c>
      <c r="E8" s="62" t="s">
        <v>83</v>
      </c>
      <c r="F8" s="62" t="s">
        <v>85</v>
      </c>
      <c r="G8" s="62" t="s">
        <v>87</v>
      </c>
      <c r="H8" s="62" t="s">
        <v>88</v>
      </c>
    </row>
    <row r="9" spans="2:8" ht="12.75">
      <c r="B9" s="55" t="s">
        <v>109</v>
      </c>
      <c r="C9" s="55" t="s">
        <v>110</v>
      </c>
      <c r="D9" s="57">
        <v>20</v>
      </c>
      <c r="E9" s="57">
        <v>0</v>
      </c>
      <c r="F9" s="55">
        <v>59.99999999994543</v>
      </c>
      <c r="G9" s="55">
        <v>1E+30</v>
      </c>
      <c r="H9" s="55">
        <v>29.999999999237303</v>
      </c>
    </row>
    <row r="10" spans="2:8" ht="12.75">
      <c r="B10" s="55" t="s">
        <v>111</v>
      </c>
      <c r="C10" s="55" t="s">
        <v>112</v>
      </c>
      <c r="D10" s="57">
        <v>0</v>
      </c>
      <c r="E10" s="57">
        <v>-59.999999998368025</v>
      </c>
      <c r="F10" s="55">
        <v>50.000000001091394</v>
      </c>
      <c r="G10" s="55">
        <v>59.999999998368025</v>
      </c>
      <c r="H10" s="55">
        <v>1E+30</v>
      </c>
    </row>
    <row r="11" spans="2:8" ht="13.5" thickBot="1">
      <c r="B11" s="56" t="s">
        <v>113</v>
      </c>
      <c r="C11" s="56" t="s">
        <v>114</v>
      </c>
      <c r="D11" s="58">
        <v>5</v>
      </c>
      <c r="E11" s="58">
        <v>0</v>
      </c>
      <c r="F11" s="56">
        <v>10.000000000218279</v>
      </c>
      <c r="G11" s="56">
        <v>59.999999998368025</v>
      </c>
      <c r="H11" s="56">
        <v>10.000000000218279</v>
      </c>
    </row>
    <row r="13" ht="13.5" thickBot="1">
      <c r="A13" t="s">
        <v>89</v>
      </c>
    </row>
    <row r="14" spans="2:8" ht="12.75">
      <c r="B14" s="61"/>
      <c r="C14" s="61"/>
      <c r="D14" s="61" t="s">
        <v>81</v>
      </c>
      <c r="E14" s="61" t="s">
        <v>90</v>
      </c>
      <c r="F14" s="61" t="s">
        <v>92</v>
      </c>
      <c r="G14" s="61" t="s">
        <v>86</v>
      </c>
      <c r="H14" s="61" t="s">
        <v>86</v>
      </c>
    </row>
    <row r="15" spans="2:8" ht="13.5" thickBot="1">
      <c r="B15" s="62" t="s">
        <v>79</v>
      </c>
      <c r="C15" s="62" t="s">
        <v>80</v>
      </c>
      <c r="D15" s="62" t="s">
        <v>23</v>
      </c>
      <c r="E15" s="62" t="s">
        <v>91</v>
      </c>
      <c r="F15" s="62" t="s">
        <v>93</v>
      </c>
      <c r="G15" s="62" t="s">
        <v>87</v>
      </c>
      <c r="H15" s="62" t="s">
        <v>88</v>
      </c>
    </row>
    <row r="16" spans="2:8" ht="12.75">
      <c r="B16" s="55" t="s">
        <v>115</v>
      </c>
      <c r="C16" s="55" t="s">
        <v>44</v>
      </c>
      <c r="D16" s="57">
        <v>20</v>
      </c>
      <c r="E16" s="57">
        <v>54.99999999985789</v>
      </c>
      <c r="F16" s="55">
        <v>20</v>
      </c>
      <c r="G16" s="55">
        <v>9.999999999976694</v>
      </c>
      <c r="H16" s="55">
        <v>19.999999999988916</v>
      </c>
    </row>
    <row r="17" spans="2:8" ht="13.5" thickBot="1">
      <c r="B17" s="56" t="s">
        <v>116</v>
      </c>
      <c r="C17" s="56" t="s">
        <v>45</v>
      </c>
      <c r="D17" s="58">
        <v>30</v>
      </c>
      <c r="E17" s="58">
        <v>5.000000000120792</v>
      </c>
      <c r="F17" s="56">
        <v>30</v>
      </c>
      <c r="G17" s="56">
        <v>1E+30</v>
      </c>
      <c r="H17" s="56">
        <v>9.999999999976694</v>
      </c>
    </row>
  </sheetData>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L14"/>
  <sheetViews>
    <sheetView zoomScalePageLayoutView="0" workbookViewId="0" topLeftCell="A2">
      <selection activeCell="F46" sqref="F46"/>
    </sheetView>
  </sheetViews>
  <sheetFormatPr defaultColWidth="9.140625" defaultRowHeight="12.75"/>
  <cols>
    <col min="1" max="1" width="27.00390625" style="0" bestFit="1" customWidth="1"/>
    <col min="5" max="5" width="13.140625" style="0" bestFit="1" customWidth="1"/>
    <col min="7" max="7" width="12.421875" style="0" bestFit="1" customWidth="1"/>
    <col min="11" max="11" width="13.140625" style="0" bestFit="1" customWidth="1"/>
    <col min="12" max="12" width="28.421875" style="0" customWidth="1"/>
  </cols>
  <sheetData>
    <row r="1" ht="12.75">
      <c r="A1" t="s">
        <v>54</v>
      </c>
    </row>
    <row r="2" spans="1:5" ht="12.75">
      <c r="A2" t="s">
        <v>55</v>
      </c>
      <c r="E2" s="3" t="s">
        <v>24</v>
      </c>
    </row>
    <row r="3" ht="12.75">
      <c r="A3" t="s">
        <v>57</v>
      </c>
    </row>
    <row r="4" spans="1:7" ht="13.5" thickBot="1">
      <c r="A4" t="s">
        <v>11</v>
      </c>
      <c r="E4" s="4" t="s">
        <v>3</v>
      </c>
      <c r="F4" s="4" t="s">
        <v>4</v>
      </c>
      <c r="G4" s="4" t="s">
        <v>43</v>
      </c>
    </row>
    <row r="5" spans="5:7" ht="13.5" thickBot="1">
      <c r="E5" s="5">
        <v>60</v>
      </c>
      <c r="F5" s="6">
        <v>50</v>
      </c>
      <c r="G5" s="16">
        <v>10</v>
      </c>
    </row>
    <row r="6" spans="5:6" ht="12.75">
      <c r="E6" s="4"/>
      <c r="F6" s="4"/>
    </row>
    <row r="7" spans="5:6" ht="13.5" thickBot="1">
      <c r="E7" s="4"/>
      <c r="F7" s="4"/>
    </row>
    <row r="8" spans="1:7" ht="13.5" thickBot="1">
      <c r="A8" t="s">
        <v>12</v>
      </c>
      <c r="E8" s="5">
        <v>20</v>
      </c>
      <c r="F8" s="6">
        <v>0</v>
      </c>
      <c r="G8" s="16">
        <v>5</v>
      </c>
    </row>
    <row r="9" spans="1:7" ht="12.75">
      <c r="A9" s="28" t="s">
        <v>52</v>
      </c>
      <c r="E9" s="26">
        <f>'PS1-2D Dual'!J13</f>
        <v>0</v>
      </c>
      <c r="F9" s="26">
        <f>'PS1-2D Dual'!J14</f>
        <v>-60</v>
      </c>
      <c r="G9" s="25">
        <f>'PS1-2D Dual'!J15</f>
        <v>0</v>
      </c>
    </row>
    <row r="10" spans="5:6" ht="12.75">
      <c r="E10" s="4"/>
      <c r="F10" s="4"/>
    </row>
    <row r="11" spans="5:6" ht="12.75">
      <c r="E11" s="4"/>
      <c r="F11" s="4"/>
    </row>
    <row r="12" spans="1:12" ht="13.5" thickBot="1">
      <c r="A12" t="s">
        <v>13</v>
      </c>
      <c r="E12" s="4" t="s">
        <v>14</v>
      </c>
      <c r="F12" s="4" t="s">
        <v>15</v>
      </c>
      <c r="G12" s="4" t="s">
        <v>16</v>
      </c>
      <c r="J12" s="4" t="s">
        <v>18</v>
      </c>
      <c r="K12" s="4" t="s">
        <v>19</v>
      </c>
      <c r="L12" s="27" t="s">
        <v>53</v>
      </c>
    </row>
    <row r="13" spans="4:12" ht="12.75">
      <c r="D13" s="4" t="s">
        <v>44</v>
      </c>
      <c r="E13" s="17">
        <v>1</v>
      </c>
      <c r="F13" s="18">
        <v>2</v>
      </c>
      <c r="G13" s="30">
        <v>0</v>
      </c>
      <c r="H13">
        <f>SUMPRODUCT(E8:G8,E13:G13)</f>
        <v>20</v>
      </c>
      <c r="J13" s="9">
        <v>20</v>
      </c>
      <c r="K13" s="4">
        <f>J13-H13</f>
        <v>0</v>
      </c>
      <c r="L13" s="4">
        <f>'PS1-2D Dual'!E8</f>
        <v>55</v>
      </c>
    </row>
    <row r="14" spans="1:12" ht="13.5" thickBot="1">
      <c r="A14" t="s">
        <v>47</v>
      </c>
      <c r="B14" s="4">
        <f>SUMPRODUCT(E5:G5,E8:G8)</f>
        <v>1250</v>
      </c>
      <c r="D14" s="4" t="s">
        <v>45</v>
      </c>
      <c r="E14" s="21">
        <v>1</v>
      </c>
      <c r="F14" s="22">
        <v>0</v>
      </c>
      <c r="G14" s="32">
        <v>2</v>
      </c>
      <c r="H14">
        <f>SUMPRODUCT(E8:G8,E14:G14)</f>
        <v>30</v>
      </c>
      <c r="J14" s="20">
        <v>30</v>
      </c>
      <c r="K14" s="4">
        <f>J14-H14</f>
        <v>0</v>
      </c>
      <c r="L14" s="4">
        <f>'PS1-2D Dual'!F8</f>
        <v>5</v>
      </c>
    </row>
  </sheetData>
  <sheetProtection/>
  <printOptions gridLines="1" headings="1"/>
  <pageMargins left="0.75" right="0.75" top="1" bottom="1" header="0.5" footer="0.5"/>
  <pageSetup horizontalDpi="600" verticalDpi="600" orientation="landscape"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Joel Sobel</dc:creator>
  <cp:keywords/>
  <dc:description/>
  <cp:lastModifiedBy>Vincent Crawford</cp:lastModifiedBy>
  <cp:lastPrinted>2008-02-07T00:32:21Z</cp:lastPrinted>
  <dcterms:created xsi:type="dcterms:W3CDTF">2007-10-02T18:53:26Z</dcterms:created>
  <dcterms:modified xsi:type="dcterms:W3CDTF">2008-02-07T00:32:50Z</dcterms:modified>
  <cp:category/>
  <cp:version/>
  <cp:contentType/>
  <cp:contentStatus/>
</cp:coreProperties>
</file>